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342" documentId="11_23F921ED14D3495BBF65403BD980DF3A6D82E1D6" xr6:coauthVersionLast="47" xr6:coauthVersionMax="47" xr10:uidLastSave="{21078E4B-A574-4042-BC2C-8AE3B15AE8EF}"/>
  <bookViews>
    <workbookView xWindow="-108" yWindow="-108" windowWidth="23256" windowHeight="12576" firstSheet="1" activeTab="5" xr2:uid="{00000000-000D-0000-FFFF-FFFF00000000}"/>
  </bookViews>
  <sheets>
    <sheet name="eslam.data" sheetId="1" r:id="rId1"/>
    <sheet name="collection only" sheetId="2" r:id="rId2"/>
    <sheet name="consultant-gross" sheetId="4" r:id="rId3"/>
    <sheet name="consultant-net" sheetId="5" r:id="rId4"/>
    <sheet name="eslam-to-invoicing" sheetId="3" r:id="rId5"/>
    <sheet name="data-from-invoicing" sheetId="6" r:id="rId6"/>
  </sheets>
  <definedNames>
    <definedName name="_xlnm._FilterDatabase" localSheetId="1" hidden="1">'collection only'!$A$1:$E$2047</definedName>
    <definedName name="_xlnm._FilterDatabase" localSheetId="5" hidden="1">'data-from-invoicing'!$A$1:$H$8055</definedName>
    <definedName name="_xlnm._FilterDatabase" localSheetId="0" hidden="1">eslam.data!$A$1:$AH$1656</definedName>
    <definedName name="_xlnm._FilterDatabase" localSheetId="4" hidden="1">'eslam-to-invoicing'!$A$1:$B$316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2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AA98" i="1" l="1"/>
  <c r="AA3" i="1"/>
  <c r="AA74" i="1"/>
  <c r="AA2" i="1"/>
  <c r="AC2" i="1"/>
  <c r="AA66" i="1"/>
  <c r="AA58" i="1"/>
  <c r="AA50" i="1"/>
  <c r="AA42" i="1"/>
  <c r="AA34" i="1"/>
  <c r="AA26" i="1"/>
  <c r="AA18" i="1"/>
  <c r="AA10" i="1"/>
  <c r="AA113" i="1"/>
  <c r="AA105" i="1"/>
  <c r="AA97" i="1"/>
  <c r="AA89" i="1"/>
  <c r="AA81" i="1"/>
  <c r="AA73" i="1"/>
  <c r="AA65" i="1"/>
  <c r="AA57" i="1"/>
  <c r="AA49" i="1"/>
  <c r="AA41" i="1"/>
  <c r="AA33" i="1"/>
  <c r="AA25" i="1"/>
  <c r="AA17" i="1"/>
  <c r="AA9" i="1"/>
  <c r="AA112" i="1"/>
  <c r="AA104" i="1"/>
  <c r="AA96" i="1"/>
  <c r="AA88" i="1"/>
  <c r="AA80" i="1"/>
  <c r="AA72" i="1"/>
  <c r="AA64" i="1"/>
  <c r="AA56" i="1"/>
  <c r="AA48" i="1"/>
  <c r="AA40" i="1"/>
  <c r="AA32" i="1"/>
  <c r="AA24" i="1"/>
  <c r="AA16" i="1"/>
  <c r="AA8" i="1"/>
  <c r="AA82" i="1"/>
  <c r="AA111" i="1"/>
  <c r="AA103" i="1"/>
  <c r="AA95" i="1"/>
  <c r="AA87" i="1"/>
  <c r="AA79" i="1"/>
  <c r="AA71" i="1"/>
  <c r="AA63" i="1"/>
  <c r="AA55" i="1"/>
  <c r="AA47" i="1"/>
  <c r="AA39" i="1"/>
  <c r="AA31" i="1"/>
  <c r="AA23" i="1"/>
  <c r="AA15" i="1"/>
  <c r="AA7" i="1"/>
  <c r="AA90" i="1"/>
  <c r="AA110" i="1"/>
  <c r="AA102" i="1"/>
  <c r="AA94" i="1"/>
  <c r="AA86" i="1"/>
  <c r="AA78" i="1"/>
  <c r="AA70" i="1"/>
  <c r="AA62" i="1"/>
  <c r="AA54" i="1"/>
  <c r="AA46" i="1"/>
  <c r="AA38" i="1"/>
  <c r="AA30" i="1"/>
  <c r="AA22" i="1"/>
  <c r="AA14" i="1"/>
  <c r="AA6" i="1"/>
  <c r="AA106" i="1"/>
  <c r="AA109" i="1"/>
  <c r="AA101" i="1"/>
  <c r="AA93" i="1"/>
  <c r="AA85" i="1"/>
  <c r="AA77" i="1"/>
  <c r="AA69" i="1"/>
  <c r="AA61" i="1"/>
  <c r="AA53" i="1"/>
  <c r="AA45" i="1"/>
  <c r="AA37" i="1"/>
  <c r="AA29" i="1"/>
  <c r="AA21" i="1"/>
  <c r="AA13" i="1"/>
  <c r="AA5" i="1"/>
  <c r="AA108" i="1"/>
  <c r="AA100" i="1"/>
  <c r="AA92" i="1"/>
  <c r="AA84" i="1"/>
  <c r="AA76" i="1"/>
  <c r="AA68" i="1"/>
  <c r="AA60" i="1"/>
  <c r="AA52" i="1"/>
  <c r="AA44" i="1"/>
  <c r="AA36" i="1"/>
  <c r="AA28" i="1"/>
  <c r="AA20" i="1"/>
  <c r="AA12" i="1"/>
  <c r="AA4" i="1"/>
  <c r="AA107" i="1"/>
  <c r="AA99" i="1"/>
  <c r="AA91" i="1"/>
  <c r="AA83" i="1"/>
  <c r="AA75" i="1"/>
  <c r="AA67" i="1"/>
  <c r="AA59" i="1"/>
  <c r="AA51" i="1"/>
  <c r="AA43" i="1"/>
  <c r="AA35" i="1"/>
  <c r="AA27" i="1"/>
  <c r="AA19" i="1"/>
  <c r="AA11" i="1"/>
  <c r="X113" i="1"/>
  <c r="X222" i="1"/>
  <c r="X334" i="1"/>
  <c r="X450" i="1"/>
  <c r="X561" i="1"/>
  <c r="X673" i="1"/>
  <c r="X739" i="1"/>
  <c r="X790" i="1"/>
  <c r="X846" i="1"/>
  <c r="X963" i="1"/>
  <c r="X1019" i="1"/>
  <c r="X1066" i="1"/>
  <c r="X1106" i="1"/>
  <c r="X1194" i="1"/>
  <c r="C3" i="5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2" i="1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40" i="1"/>
  <c r="AG140" i="1" s="1"/>
  <c r="AD150" i="1"/>
  <c r="AD151" i="1"/>
  <c r="AD152" i="1"/>
  <c r="AD153" i="1"/>
  <c r="AD154" i="1"/>
  <c r="AD155" i="1"/>
  <c r="AD156" i="1"/>
  <c r="AD157" i="1"/>
  <c r="AD142" i="1"/>
  <c r="AD143" i="1"/>
  <c r="AD144" i="1"/>
  <c r="AD145" i="1"/>
  <c r="AD146" i="1"/>
  <c r="AD147" i="1"/>
  <c r="AD148" i="1"/>
  <c r="AD149" i="1"/>
  <c r="AD140" i="1"/>
  <c r="AD141" i="1"/>
  <c r="AD122" i="1"/>
  <c r="AD123" i="1"/>
  <c r="AD124" i="1"/>
  <c r="AD109" i="1"/>
  <c r="AD110" i="1"/>
  <c r="AD111" i="1"/>
  <c r="AD112" i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06" i="1"/>
  <c r="AG106" i="1" s="1"/>
  <c r="AD114" i="1"/>
  <c r="AD115" i="1"/>
  <c r="AD116" i="1"/>
  <c r="AD117" i="1"/>
  <c r="AD118" i="1"/>
  <c r="AD119" i="1"/>
  <c r="AD120" i="1"/>
  <c r="AD121" i="1"/>
  <c r="AD113" i="1"/>
  <c r="AD126" i="1"/>
  <c r="AD127" i="1"/>
  <c r="AD128" i="1"/>
  <c r="AD129" i="1"/>
  <c r="AD130" i="1"/>
  <c r="AD131" i="1"/>
  <c r="AD132" i="1"/>
  <c r="AD125" i="1"/>
  <c r="AD107" i="1"/>
  <c r="AD108" i="1"/>
  <c r="AD106" i="1"/>
  <c r="I1661" i="1"/>
  <c r="M1661" i="1"/>
  <c r="N1661" i="1"/>
  <c r="J1661" i="1"/>
  <c r="O1661" i="1"/>
  <c r="P1661" i="1"/>
  <c r="Q1661" i="1"/>
  <c r="R1661" i="1"/>
  <c r="S1661" i="1"/>
  <c r="T1661" i="1"/>
  <c r="U1661" i="1"/>
  <c r="AH3" i="1"/>
  <c r="X3" i="1" s="1"/>
  <c r="AH4" i="1"/>
  <c r="X4" i="1" s="1"/>
  <c r="AH5" i="1"/>
  <c r="X5" i="1" s="1"/>
  <c r="AH6" i="1"/>
  <c r="AH7" i="1"/>
  <c r="AH8" i="1"/>
  <c r="X8" i="1" s="1"/>
  <c r="AH9" i="1"/>
  <c r="X9" i="1" s="1"/>
  <c r="AH10" i="1"/>
  <c r="X10" i="1" s="1"/>
  <c r="AH11" i="1"/>
  <c r="X11" i="1" s="1"/>
  <c r="AH12" i="1"/>
  <c r="X12" i="1" s="1"/>
  <c r="AH13" i="1"/>
  <c r="X13" i="1" s="1"/>
  <c r="AH14" i="1"/>
  <c r="X14" i="1" s="1"/>
  <c r="AH15" i="1"/>
  <c r="X15" i="1" s="1"/>
  <c r="AH16" i="1"/>
  <c r="X16" i="1" s="1"/>
  <c r="AH17" i="1"/>
  <c r="X17" i="1" s="1"/>
  <c r="AH18" i="1"/>
  <c r="X18" i="1" s="1"/>
  <c r="AH19" i="1"/>
  <c r="X19" i="1" s="1"/>
  <c r="AH20" i="1"/>
  <c r="X20" i="1" s="1"/>
  <c r="AH21" i="1"/>
  <c r="X21" i="1" s="1"/>
  <c r="AH22" i="1"/>
  <c r="X22" i="1" s="1"/>
  <c r="AH23" i="1"/>
  <c r="X23" i="1" s="1"/>
  <c r="AH24" i="1"/>
  <c r="X24" i="1" s="1"/>
  <c r="AH25" i="1"/>
  <c r="X25" i="1" s="1"/>
  <c r="AH26" i="1"/>
  <c r="X26" i="1" s="1"/>
  <c r="AH27" i="1"/>
  <c r="X27" i="1" s="1"/>
  <c r="AH28" i="1"/>
  <c r="X28" i="1" s="1"/>
  <c r="AH29" i="1"/>
  <c r="X29" i="1" s="1"/>
  <c r="AH30" i="1"/>
  <c r="X30" i="1" s="1"/>
  <c r="AH31" i="1"/>
  <c r="X31" i="1" s="1"/>
  <c r="AH32" i="1"/>
  <c r="X32" i="1" s="1"/>
  <c r="AH33" i="1"/>
  <c r="X33" i="1" s="1"/>
  <c r="AH34" i="1"/>
  <c r="X34" i="1" s="1"/>
  <c r="AH35" i="1"/>
  <c r="X35" i="1" s="1"/>
  <c r="AH36" i="1"/>
  <c r="X36" i="1" s="1"/>
  <c r="AH37" i="1"/>
  <c r="X37" i="1" s="1"/>
  <c r="AH38" i="1"/>
  <c r="X38" i="1" s="1"/>
  <c r="AH39" i="1"/>
  <c r="X39" i="1" s="1"/>
  <c r="AH40" i="1"/>
  <c r="X40" i="1" s="1"/>
  <c r="AH41" i="1"/>
  <c r="X41" i="1" s="1"/>
  <c r="AH42" i="1"/>
  <c r="X42" i="1" s="1"/>
  <c r="AH43" i="1"/>
  <c r="X43" i="1" s="1"/>
  <c r="AH44" i="1"/>
  <c r="X44" i="1" s="1"/>
  <c r="AH45" i="1"/>
  <c r="X45" i="1" s="1"/>
  <c r="AH46" i="1"/>
  <c r="X46" i="1" s="1"/>
  <c r="AH47" i="1"/>
  <c r="X47" i="1" s="1"/>
  <c r="AH48" i="1"/>
  <c r="X48" i="1" s="1"/>
  <c r="AH49" i="1"/>
  <c r="X49" i="1" s="1"/>
  <c r="AH50" i="1"/>
  <c r="X50" i="1" s="1"/>
  <c r="AH51" i="1"/>
  <c r="AH52" i="1"/>
  <c r="X52" i="1" s="1"/>
  <c r="AH53" i="1"/>
  <c r="X53" i="1" s="1"/>
  <c r="AH54" i="1"/>
  <c r="X54" i="1" s="1"/>
  <c r="AH55" i="1"/>
  <c r="X55" i="1" s="1"/>
  <c r="AH56" i="1"/>
  <c r="X56" i="1" s="1"/>
  <c r="AH57" i="1"/>
  <c r="X57" i="1" s="1"/>
  <c r="AH58" i="1"/>
  <c r="X58" i="1" s="1"/>
  <c r="AH59" i="1"/>
  <c r="X59" i="1" s="1"/>
  <c r="AH60" i="1"/>
  <c r="X60" i="1" s="1"/>
  <c r="AH61" i="1"/>
  <c r="X61" i="1" s="1"/>
  <c r="AH62" i="1"/>
  <c r="X62" i="1" s="1"/>
  <c r="AH63" i="1"/>
  <c r="X63" i="1" s="1"/>
  <c r="AH64" i="1"/>
  <c r="X64" i="1" s="1"/>
  <c r="AH65" i="1"/>
  <c r="X65" i="1" s="1"/>
  <c r="AH66" i="1"/>
  <c r="X66" i="1" s="1"/>
  <c r="AH67" i="1"/>
  <c r="X67" i="1" s="1"/>
  <c r="AH68" i="1"/>
  <c r="X68" i="1" s="1"/>
  <c r="AH69" i="1"/>
  <c r="X69" i="1" s="1"/>
  <c r="AH70" i="1"/>
  <c r="X70" i="1" s="1"/>
  <c r="AH71" i="1"/>
  <c r="X71" i="1" s="1"/>
  <c r="AH72" i="1"/>
  <c r="X72" i="1" s="1"/>
  <c r="AH73" i="1"/>
  <c r="X73" i="1" s="1"/>
  <c r="AH74" i="1"/>
  <c r="X74" i="1" s="1"/>
  <c r="AH75" i="1"/>
  <c r="X75" i="1" s="1"/>
  <c r="AH76" i="1"/>
  <c r="X76" i="1" s="1"/>
  <c r="AH77" i="1"/>
  <c r="X77" i="1" s="1"/>
  <c r="AH78" i="1"/>
  <c r="V78" i="1" s="1"/>
  <c r="AH79" i="1"/>
  <c r="X79" i="1" s="1"/>
  <c r="AH80" i="1"/>
  <c r="X80" i="1" s="1"/>
  <c r="AH81" i="1"/>
  <c r="X81" i="1" s="1"/>
  <c r="AH82" i="1"/>
  <c r="X82" i="1" s="1"/>
  <c r="AH83" i="1"/>
  <c r="X83" i="1" s="1"/>
  <c r="AH84" i="1"/>
  <c r="X84" i="1" s="1"/>
  <c r="AH85" i="1"/>
  <c r="X85" i="1" s="1"/>
  <c r="AH86" i="1"/>
  <c r="X86" i="1" s="1"/>
  <c r="AH87" i="1"/>
  <c r="X87" i="1" s="1"/>
  <c r="AH88" i="1"/>
  <c r="X88" i="1" s="1"/>
  <c r="AH89" i="1"/>
  <c r="X89" i="1" s="1"/>
  <c r="AH90" i="1"/>
  <c r="X90" i="1" s="1"/>
  <c r="AH91" i="1"/>
  <c r="X91" i="1" s="1"/>
  <c r="AH92" i="1"/>
  <c r="X92" i="1" s="1"/>
  <c r="AH93" i="1"/>
  <c r="X93" i="1" s="1"/>
  <c r="AH94" i="1"/>
  <c r="X94" i="1" s="1"/>
  <c r="AH95" i="1"/>
  <c r="X95" i="1" s="1"/>
  <c r="AH96" i="1"/>
  <c r="X96" i="1" s="1"/>
  <c r="AH97" i="1"/>
  <c r="X97" i="1" s="1"/>
  <c r="AH98" i="1"/>
  <c r="X98" i="1" s="1"/>
  <c r="AH99" i="1"/>
  <c r="X99" i="1" s="1"/>
  <c r="AH100" i="1"/>
  <c r="X100" i="1" s="1"/>
  <c r="AH101" i="1"/>
  <c r="X101" i="1" s="1"/>
  <c r="AH102" i="1"/>
  <c r="X102" i="1" s="1"/>
  <c r="AH103" i="1"/>
  <c r="X103" i="1" s="1"/>
  <c r="AH104" i="1"/>
  <c r="X104" i="1" s="1"/>
  <c r="AH105" i="1"/>
  <c r="X105" i="1" s="1"/>
  <c r="AH106" i="1"/>
  <c r="X106" i="1" s="1"/>
  <c r="AH107" i="1"/>
  <c r="X107" i="1" s="1"/>
  <c r="AH108" i="1"/>
  <c r="X108" i="1" s="1"/>
  <c r="AH109" i="1"/>
  <c r="X109" i="1" s="1"/>
  <c r="AH110" i="1"/>
  <c r="X110" i="1" s="1"/>
  <c r="AH111" i="1"/>
  <c r="X111" i="1" s="1"/>
  <c r="AH112" i="1"/>
  <c r="X112" i="1" s="1"/>
  <c r="AH113" i="1"/>
  <c r="AH114" i="1"/>
  <c r="X114" i="1" s="1"/>
  <c r="AH115" i="1"/>
  <c r="X115" i="1" s="1"/>
  <c r="AH116" i="1"/>
  <c r="X116" i="1" s="1"/>
  <c r="AH117" i="1"/>
  <c r="X117" i="1" s="1"/>
  <c r="AH118" i="1"/>
  <c r="X118" i="1" s="1"/>
  <c r="AH119" i="1"/>
  <c r="X119" i="1" s="1"/>
  <c r="AH120" i="1"/>
  <c r="X120" i="1" s="1"/>
  <c r="AH121" i="1"/>
  <c r="X121" i="1" s="1"/>
  <c r="AH122" i="1"/>
  <c r="X122" i="1" s="1"/>
  <c r="AH123" i="1"/>
  <c r="X123" i="1" s="1"/>
  <c r="AH124" i="1"/>
  <c r="X124" i="1" s="1"/>
  <c r="AH125" i="1"/>
  <c r="X125" i="1" s="1"/>
  <c r="AH126" i="1"/>
  <c r="X126" i="1" s="1"/>
  <c r="AH127" i="1"/>
  <c r="X127" i="1" s="1"/>
  <c r="AH128" i="1"/>
  <c r="X128" i="1" s="1"/>
  <c r="AH129" i="1"/>
  <c r="X129" i="1" s="1"/>
  <c r="AH130" i="1"/>
  <c r="X130" i="1" s="1"/>
  <c r="AH131" i="1"/>
  <c r="X131" i="1" s="1"/>
  <c r="AH132" i="1"/>
  <c r="X132" i="1" s="1"/>
  <c r="AH133" i="1"/>
  <c r="X133" i="1" s="1"/>
  <c r="AH134" i="1"/>
  <c r="X134" i="1" s="1"/>
  <c r="AH135" i="1"/>
  <c r="AH136" i="1"/>
  <c r="X136" i="1" s="1"/>
  <c r="AH137" i="1"/>
  <c r="X137" i="1" s="1"/>
  <c r="AH138" i="1"/>
  <c r="X138" i="1" s="1"/>
  <c r="AH139" i="1"/>
  <c r="X139" i="1" s="1"/>
  <c r="AH140" i="1"/>
  <c r="X140" i="1" s="1"/>
  <c r="AH141" i="1"/>
  <c r="X141" i="1" s="1"/>
  <c r="AH142" i="1"/>
  <c r="X142" i="1" s="1"/>
  <c r="AH143" i="1"/>
  <c r="X143" i="1" s="1"/>
  <c r="AH144" i="1"/>
  <c r="X144" i="1" s="1"/>
  <c r="AH145" i="1"/>
  <c r="X145" i="1" s="1"/>
  <c r="AH146" i="1"/>
  <c r="X146" i="1" s="1"/>
  <c r="AH147" i="1"/>
  <c r="X147" i="1" s="1"/>
  <c r="AH148" i="1"/>
  <c r="X148" i="1" s="1"/>
  <c r="AH149" i="1"/>
  <c r="X149" i="1" s="1"/>
  <c r="AH150" i="1"/>
  <c r="AH151" i="1"/>
  <c r="X151" i="1" s="1"/>
  <c r="AH152" i="1"/>
  <c r="X152" i="1" s="1"/>
  <c r="AH153" i="1"/>
  <c r="X153" i="1" s="1"/>
  <c r="AH154" i="1"/>
  <c r="X154" i="1" s="1"/>
  <c r="AH155" i="1"/>
  <c r="X155" i="1" s="1"/>
  <c r="AH156" i="1"/>
  <c r="X156" i="1" s="1"/>
  <c r="AH157" i="1"/>
  <c r="X157" i="1" s="1"/>
  <c r="AH158" i="1"/>
  <c r="X158" i="1" s="1"/>
  <c r="AH159" i="1"/>
  <c r="X159" i="1" s="1"/>
  <c r="AH160" i="1"/>
  <c r="X160" i="1" s="1"/>
  <c r="AH161" i="1"/>
  <c r="X161" i="1" s="1"/>
  <c r="AH162" i="1"/>
  <c r="X162" i="1" s="1"/>
  <c r="AH163" i="1"/>
  <c r="X163" i="1" s="1"/>
  <c r="AH164" i="1"/>
  <c r="X164" i="1" s="1"/>
  <c r="AH165" i="1"/>
  <c r="X165" i="1" s="1"/>
  <c r="AH166" i="1"/>
  <c r="X166" i="1" s="1"/>
  <c r="AH167" i="1"/>
  <c r="X167" i="1" s="1"/>
  <c r="AH168" i="1"/>
  <c r="X168" i="1" s="1"/>
  <c r="AH169" i="1"/>
  <c r="X169" i="1" s="1"/>
  <c r="AH170" i="1"/>
  <c r="X170" i="1" s="1"/>
  <c r="AH171" i="1"/>
  <c r="X171" i="1" s="1"/>
  <c r="AH172" i="1"/>
  <c r="X172" i="1" s="1"/>
  <c r="AH173" i="1"/>
  <c r="X173" i="1" s="1"/>
  <c r="AH174" i="1"/>
  <c r="X174" i="1" s="1"/>
  <c r="AH175" i="1"/>
  <c r="X175" i="1" s="1"/>
  <c r="AH176" i="1"/>
  <c r="X176" i="1" s="1"/>
  <c r="AH177" i="1"/>
  <c r="X177" i="1" s="1"/>
  <c r="AH178" i="1"/>
  <c r="X178" i="1" s="1"/>
  <c r="AH179" i="1"/>
  <c r="X179" i="1" s="1"/>
  <c r="AH180" i="1"/>
  <c r="X180" i="1" s="1"/>
  <c r="AH181" i="1"/>
  <c r="X181" i="1" s="1"/>
  <c r="AH182" i="1"/>
  <c r="X182" i="1" s="1"/>
  <c r="AH183" i="1"/>
  <c r="X183" i="1" s="1"/>
  <c r="AH184" i="1"/>
  <c r="X184" i="1" s="1"/>
  <c r="AH185" i="1"/>
  <c r="X185" i="1" s="1"/>
  <c r="AH186" i="1"/>
  <c r="X186" i="1" s="1"/>
  <c r="AH187" i="1"/>
  <c r="X187" i="1" s="1"/>
  <c r="AH188" i="1"/>
  <c r="X188" i="1" s="1"/>
  <c r="AH189" i="1"/>
  <c r="X189" i="1" s="1"/>
  <c r="AH190" i="1"/>
  <c r="X190" i="1" s="1"/>
  <c r="AH191" i="1"/>
  <c r="X191" i="1" s="1"/>
  <c r="AH192" i="1"/>
  <c r="X192" i="1" s="1"/>
  <c r="AH193" i="1"/>
  <c r="X193" i="1" s="1"/>
  <c r="AH194" i="1"/>
  <c r="X194" i="1" s="1"/>
  <c r="AH195" i="1"/>
  <c r="X195" i="1" s="1"/>
  <c r="AH196" i="1"/>
  <c r="X196" i="1" s="1"/>
  <c r="AH197" i="1"/>
  <c r="X197" i="1" s="1"/>
  <c r="AH198" i="1"/>
  <c r="X198" i="1" s="1"/>
  <c r="AH199" i="1"/>
  <c r="X199" i="1" s="1"/>
  <c r="AH200" i="1"/>
  <c r="X200" i="1" s="1"/>
  <c r="AH201" i="1"/>
  <c r="X201" i="1" s="1"/>
  <c r="AH202" i="1"/>
  <c r="X202" i="1" s="1"/>
  <c r="AH203" i="1"/>
  <c r="X203" i="1" s="1"/>
  <c r="AH204" i="1"/>
  <c r="X204" i="1" s="1"/>
  <c r="AH205" i="1"/>
  <c r="X205" i="1" s="1"/>
  <c r="AH206" i="1"/>
  <c r="X206" i="1" s="1"/>
  <c r="AH207" i="1"/>
  <c r="AH208" i="1"/>
  <c r="X208" i="1" s="1"/>
  <c r="AH209" i="1"/>
  <c r="X209" i="1" s="1"/>
  <c r="AH210" i="1"/>
  <c r="X210" i="1" s="1"/>
  <c r="AH211" i="1"/>
  <c r="X211" i="1" s="1"/>
  <c r="AH212" i="1"/>
  <c r="X212" i="1" s="1"/>
  <c r="AH213" i="1"/>
  <c r="X213" i="1" s="1"/>
  <c r="AH214" i="1"/>
  <c r="X214" i="1" s="1"/>
  <c r="AH215" i="1"/>
  <c r="X215" i="1" s="1"/>
  <c r="AH216" i="1"/>
  <c r="X216" i="1" s="1"/>
  <c r="AH217" i="1"/>
  <c r="X217" i="1" s="1"/>
  <c r="AH218" i="1"/>
  <c r="X218" i="1" s="1"/>
  <c r="AH219" i="1"/>
  <c r="X219" i="1" s="1"/>
  <c r="AH220" i="1"/>
  <c r="X220" i="1" s="1"/>
  <c r="AH221" i="1"/>
  <c r="X221" i="1" s="1"/>
  <c r="AH222" i="1"/>
  <c r="AH223" i="1"/>
  <c r="AH224" i="1"/>
  <c r="X224" i="1" s="1"/>
  <c r="AH225" i="1"/>
  <c r="X225" i="1" s="1"/>
  <c r="AH226" i="1"/>
  <c r="X226" i="1" s="1"/>
  <c r="AH227" i="1"/>
  <c r="X227" i="1" s="1"/>
  <c r="AH228" i="1"/>
  <c r="X228" i="1" s="1"/>
  <c r="AH229" i="1"/>
  <c r="X229" i="1" s="1"/>
  <c r="AH230" i="1"/>
  <c r="X230" i="1" s="1"/>
  <c r="AH231" i="1"/>
  <c r="X231" i="1" s="1"/>
  <c r="AH232" i="1"/>
  <c r="X232" i="1" s="1"/>
  <c r="AH233" i="1"/>
  <c r="X233" i="1" s="1"/>
  <c r="AH234" i="1"/>
  <c r="X234" i="1" s="1"/>
  <c r="AH235" i="1"/>
  <c r="X235" i="1" s="1"/>
  <c r="AH236" i="1"/>
  <c r="X236" i="1" s="1"/>
  <c r="AH237" i="1"/>
  <c r="X237" i="1" s="1"/>
  <c r="AH238" i="1"/>
  <c r="X238" i="1" s="1"/>
  <c r="AH239" i="1"/>
  <c r="X239" i="1" s="1"/>
  <c r="AH240" i="1"/>
  <c r="X240" i="1" s="1"/>
  <c r="AH241" i="1"/>
  <c r="X241" i="1" s="1"/>
  <c r="AH242" i="1"/>
  <c r="X242" i="1" s="1"/>
  <c r="AH243" i="1"/>
  <c r="X243" i="1" s="1"/>
  <c r="AH244" i="1"/>
  <c r="X244" i="1" s="1"/>
  <c r="AH245" i="1"/>
  <c r="X245" i="1" s="1"/>
  <c r="AH246" i="1"/>
  <c r="X246" i="1" s="1"/>
  <c r="AH247" i="1"/>
  <c r="X247" i="1" s="1"/>
  <c r="AH248" i="1"/>
  <c r="X248" i="1" s="1"/>
  <c r="AH249" i="1"/>
  <c r="X249" i="1" s="1"/>
  <c r="AH250" i="1"/>
  <c r="X250" i="1" s="1"/>
  <c r="AH251" i="1"/>
  <c r="X251" i="1" s="1"/>
  <c r="AH252" i="1"/>
  <c r="X252" i="1" s="1"/>
  <c r="AH253" i="1"/>
  <c r="X253" i="1" s="1"/>
  <c r="AH254" i="1"/>
  <c r="X254" i="1" s="1"/>
  <c r="AH255" i="1"/>
  <c r="AH256" i="1"/>
  <c r="X256" i="1" s="1"/>
  <c r="AH257" i="1"/>
  <c r="X257" i="1" s="1"/>
  <c r="AH258" i="1"/>
  <c r="X258" i="1" s="1"/>
  <c r="AH259" i="1"/>
  <c r="X259" i="1" s="1"/>
  <c r="AH260" i="1"/>
  <c r="X260" i="1" s="1"/>
  <c r="AH261" i="1"/>
  <c r="X261" i="1" s="1"/>
  <c r="AH262" i="1"/>
  <c r="X262" i="1" s="1"/>
  <c r="AH263" i="1"/>
  <c r="X263" i="1" s="1"/>
  <c r="AH264" i="1"/>
  <c r="X264" i="1" s="1"/>
  <c r="AH265" i="1"/>
  <c r="X265" i="1" s="1"/>
  <c r="AH266" i="1"/>
  <c r="X266" i="1" s="1"/>
  <c r="AH267" i="1"/>
  <c r="X267" i="1" s="1"/>
  <c r="AH268" i="1"/>
  <c r="X268" i="1" s="1"/>
  <c r="AH269" i="1"/>
  <c r="X269" i="1" s="1"/>
  <c r="AH270" i="1"/>
  <c r="X270" i="1" s="1"/>
  <c r="AH271" i="1"/>
  <c r="X271" i="1" s="1"/>
  <c r="AH272" i="1"/>
  <c r="X272" i="1" s="1"/>
  <c r="AH273" i="1"/>
  <c r="X273" i="1" s="1"/>
  <c r="AH274" i="1"/>
  <c r="X274" i="1" s="1"/>
  <c r="AH275" i="1"/>
  <c r="X275" i="1" s="1"/>
  <c r="AH276" i="1"/>
  <c r="X276" i="1" s="1"/>
  <c r="AH277" i="1"/>
  <c r="X277" i="1" s="1"/>
  <c r="AH278" i="1"/>
  <c r="X278" i="1" s="1"/>
  <c r="AH279" i="1"/>
  <c r="X279" i="1" s="1"/>
  <c r="AH280" i="1"/>
  <c r="X280" i="1" s="1"/>
  <c r="AH281" i="1"/>
  <c r="X281" i="1" s="1"/>
  <c r="AH282" i="1"/>
  <c r="X282" i="1" s="1"/>
  <c r="AH283" i="1"/>
  <c r="X283" i="1" s="1"/>
  <c r="AH284" i="1"/>
  <c r="X284" i="1" s="1"/>
  <c r="AH285" i="1"/>
  <c r="X285" i="1" s="1"/>
  <c r="AH286" i="1"/>
  <c r="X286" i="1" s="1"/>
  <c r="AH287" i="1"/>
  <c r="X287" i="1" s="1"/>
  <c r="AH288" i="1"/>
  <c r="X288" i="1" s="1"/>
  <c r="AH289" i="1"/>
  <c r="X289" i="1" s="1"/>
  <c r="AH290" i="1"/>
  <c r="X290" i="1" s="1"/>
  <c r="AH291" i="1"/>
  <c r="X291" i="1" s="1"/>
  <c r="AH292" i="1"/>
  <c r="X292" i="1" s="1"/>
  <c r="AH293" i="1"/>
  <c r="X293" i="1" s="1"/>
  <c r="AH294" i="1"/>
  <c r="X294" i="1" s="1"/>
  <c r="AH295" i="1"/>
  <c r="X295" i="1" s="1"/>
  <c r="AH296" i="1"/>
  <c r="X296" i="1" s="1"/>
  <c r="AH297" i="1"/>
  <c r="X297" i="1" s="1"/>
  <c r="AH298" i="1"/>
  <c r="X298" i="1" s="1"/>
  <c r="AH299" i="1"/>
  <c r="X299" i="1" s="1"/>
  <c r="AH300" i="1"/>
  <c r="X300" i="1" s="1"/>
  <c r="AH301" i="1"/>
  <c r="X301" i="1" s="1"/>
  <c r="AH302" i="1"/>
  <c r="X302" i="1" s="1"/>
  <c r="AH303" i="1"/>
  <c r="X303" i="1" s="1"/>
  <c r="AH304" i="1"/>
  <c r="X304" i="1" s="1"/>
  <c r="AH305" i="1"/>
  <c r="X305" i="1" s="1"/>
  <c r="AH306" i="1"/>
  <c r="X306" i="1" s="1"/>
  <c r="AH307" i="1"/>
  <c r="X307" i="1" s="1"/>
  <c r="AH308" i="1"/>
  <c r="X308" i="1" s="1"/>
  <c r="AH309" i="1"/>
  <c r="X309" i="1" s="1"/>
  <c r="AH310" i="1"/>
  <c r="X310" i="1" s="1"/>
  <c r="AH311" i="1"/>
  <c r="X311" i="1" s="1"/>
  <c r="AH312" i="1"/>
  <c r="X312" i="1" s="1"/>
  <c r="AH313" i="1"/>
  <c r="X313" i="1" s="1"/>
  <c r="AH314" i="1"/>
  <c r="X314" i="1" s="1"/>
  <c r="AH315" i="1"/>
  <c r="X315" i="1" s="1"/>
  <c r="AH316" i="1"/>
  <c r="X316" i="1" s="1"/>
  <c r="AH317" i="1"/>
  <c r="X317" i="1" s="1"/>
  <c r="AH318" i="1"/>
  <c r="X318" i="1" s="1"/>
  <c r="AH319" i="1"/>
  <c r="X319" i="1" s="1"/>
  <c r="AH320" i="1"/>
  <c r="X320" i="1" s="1"/>
  <c r="AH321" i="1"/>
  <c r="X321" i="1" s="1"/>
  <c r="AH322" i="1"/>
  <c r="X322" i="1" s="1"/>
  <c r="AH323" i="1"/>
  <c r="X323" i="1" s="1"/>
  <c r="AH324" i="1"/>
  <c r="X324" i="1" s="1"/>
  <c r="AH325" i="1"/>
  <c r="X325" i="1" s="1"/>
  <c r="AH326" i="1"/>
  <c r="X326" i="1" s="1"/>
  <c r="AH327" i="1"/>
  <c r="X327" i="1" s="1"/>
  <c r="AH328" i="1"/>
  <c r="X328" i="1" s="1"/>
  <c r="AH329" i="1"/>
  <c r="X329" i="1" s="1"/>
  <c r="AH330" i="1"/>
  <c r="X330" i="1" s="1"/>
  <c r="AH331" i="1"/>
  <c r="X331" i="1" s="1"/>
  <c r="AH332" i="1"/>
  <c r="X332" i="1" s="1"/>
  <c r="AH333" i="1"/>
  <c r="X333" i="1" s="1"/>
  <c r="AH334" i="1"/>
  <c r="AH335" i="1"/>
  <c r="AH336" i="1"/>
  <c r="X336" i="1" s="1"/>
  <c r="AH337" i="1"/>
  <c r="X337" i="1" s="1"/>
  <c r="AH338" i="1"/>
  <c r="X338" i="1" s="1"/>
  <c r="AH339" i="1"/>
  <c r="X339" i="1" s="1"/>
  <c r="AH340" i="1"/>
  <c r="X340" i="1" s="1"/>
  <c r="AH341" i="1"/>
  <c r="X341" i="1" s="1"/>
  <c r="AH342" i="1"/>
  <c r="X342" i="1" s="1"/>
  <c r="AH343" i="1"/>
  <c r="X343" i="1" s="1"/>
  <c r="AH344" i="1"/>
  <c r="X344" i="1" s="1"/>
  <c r="AH345" i="1"/>
  <c r="X345" i="1" s="1"/>
  <c r="AH346" i="1"/>
  <c r="X346" i="1" s="1"/>
  <c r="AH347" i="1"/>
  <c r="X347" i="1" s="1"/>
  <c r="AH348" i="1"/>
  <c r="X348" i="1" s="1"/>
  <c r="AH349" i="1"/>
  <c r="X349" i="1" s="1"/>
  <c r="AH350" i="1"/>
  <c r="X350" i="1" s="1"/>
  <c r="AH351" i="1"/>
  <c r="X351" i="1" s="1"/>
  <c r="AH352" i="1"/>
  <c r="X352" i="1" s="1"/>
  <c r="AH353" i="1"/>
  <c r="X353" i="1" s="1"/>
  <c r="AH354" i="1"/>
  <c r="X354" i="1" s="1"/>
  <c r="AH355" i="1"/>
  <c r="X355" i="1" s="1"/>
  <c r="AH356" i="1"/>
  <c r="X356" i="1" s="1"/>
  <c r="AH357" i="1"/>
  <c r="X357" i="1" s="1"/>
  <c r="AH358" i="1"/>
  <c r="X358" i="1" s="1"/>
  <c r="AH359" i="1"/>
  <c r="X359" i="1" s="1"/>
  <c r="AH360" i="1"/>
  <c r="X360" i="1" s="1"/>
  <c r="AH361" i="1"/>
  <c r="X361" i="1" s="1"/>
  <c r="AH362" i="1"/>
  <c r="X362" i="1" s="1"/>
  <c r="AH363" i="1"/>
  <c r="X363" i="1" s="1"/>
  <c r="AH364" i="1"/>
  <c r="X364" i="1" s="1"/>
  <c r="AH365" i="1"/>
  <c r="X365" i="1" s="1"/>
  <c r="AH366" i="1"/>
  <c r="X366" i="1" s="1"/>
  <c r="AH367" i="1"/>
  <c r="X367" i="1" s="1"/>
  <c r="AH368" i="1"/>
  <c r="X368" i="1" s="1"/>
  <c r="AH369" i="1"/>
  <c r="X369" i="1" s="1"/>
  <c r="AH370" i="1"/>
  <c r="X370" i="1" s="1"/>
  <c r="AH371" i="1"/>
  <c r="X371" i="1" s="1"/>
  <c r="AH372" i="1"/>
  <c r="X372" i="1" s="1"/>
  <c r="AH373" i="1"/>
  <c r="X373" i="1" s="1"/>
  <c r="AH374" i="1"/>
  <c r="X374" i="1" s="1"/>
  <c r="AH375" i="1"/>
  <c r="X375" i="1" s="1"/>
  <c r="AH376" i="1"/>
  <c r="X376" i="1" s="1"/>
  <c r="AH377" i="1"/>
  <c r="X377" i="1" s="1"/>
  <c r="AH378" i="1"/>
  <c r="X378" i="1" s="1"/>
  <c r="AH379" i="1"/>
  <c r="X379" i="1" s="1"/>
  <c r="AH380" i="1"/>
  <c r="X380" i="1" s="1"/>
  <c r="AH381" i="1"/>
  <c r="X381" i="1" s="1"/>
  <c r="AH382" i="1"/>
  <c r="X382" i="1" s="1"/>
  <c r="AH383" i="1"/>
  <c r="AH384" i="1"/>
  <c r="X384" i="1" s="1"/>
  <c r="AH385" i="1"/>
  <c r="X385" i="1" s="1"/>
  <c r="AH386" i="1"/>
  <c r="X386" i="1" s="1"/>
  <c r="AH387" i="1"/>
  <c r="X387" i="1" s="1"/>
  <c r="AH388" i="1"/>
  <c r="X388" i="1" s="1"/>
  <c r="AH389" i="1"/>
  <c r="X389" i="1" s="1"/>
  <c r="AH390" i="1"/>
  <c r="X390" i="1" s="1"/>
  <c r="AH391" i="1"/>
  <c r="X391" i="1" s="1"/>
  <c r="AH392" i="1"/>
  <c r="X392" i="1" s="1"/>
  <c r="AH393" i="1"/>
  <c r="X393" i="1" s="1"/>
  <c r="AH394" i="1"/>
  <c r="X394" i="1" s="1"/>
  <c r="AH395" i="1"/>
  <c r="X395" i="1" s="1"/>
  <c r="AH396" i="1"/>
  <c r="X396" i="1" s="1"/>
  <c r="AH397" i="1"/>
  <c r="X397" i="1" s="1"/>
  <c r="AH398" i="1"/>
  <c r="X398" i="1" s="1"/>
  <c r="AH399" i="1"/>
  <c r="X399" i="1" s="1"/>
  <c r="AH400" i="1"/>
  <c r="X400" i="1" s="1"/>
  <c r="AH401" i="1"/>
  <c r="X401" i="1" s="1"/>
  <c r="AH402" i="1"/>
  <c r="X402" i="1" s="1"/>
  <c r="AH403" i="1"/>
  <c r="X403" i="1" s="1"/>
  <c r="AH404" i="1"/>
  <c r="X404" i="1" s="1"/>
  <c r="AH405" i="1"/>
  <c r="X405" i="1" s="1"/>
  <c r="AH406" i="1"/>
  <c r="X406" i="1" s="1"/>
  <c r="AH407" i="1"/>
  <c r="X407" i="1" s="1"/>
  <c r="AH408" i="1"/>
  <c r="X408" i="1" s="1"/>
  <c r="AH409" i="1"/>
  <c r="X409" i="1" s="1"/>
  <c r="AH410" i="1"/>
  <c r="X410" i="1" s="1"/>
  <c r="AH411" i="1"/>
  <c r="X411" i="1" s="1"/>
  <c r="AH412" i="1"/>
  <c r="X412" i="1" s="1"/>
  <c r="AH413" i="1"/>
  <c r="X413" i="1" s="1"/>
  <c r="AH414" i="1"/>
  <c r="X414" i="1" s="1"/>
  <c r="AH415" i="1"/>
  <c r="X415" i="1" s="1"/>
  <c r="AH416" i="1"/>
  <c r="X416" i="1" s="1"/>
  <c r="AH417" i="1"/>
  <c r="X417" i="1" s="1"/>
  <c r="AH418" i="1"/>
  <c r="X418" i="1" s="1"/>
  <c r="AH419" i="1"/>
  <c r="X419" i="1" s="1"/>
  <c r="AH420" i="1"/>
  <c r="X420" i="1" s="1"/>
  <c r="AH421" i="1"/>
  <c r="X421" i="1" s="1"/>
  <c r="AH422" i="1"/>
  <c r="X422" i="1" s="1"/>
  <c r="AH423" i="1"/>
  <c r="X423" i="1" s="1"/>
  <c r="AH424" i="1"/>
  <c r="X424" i="1" s="1"/>
  <c r="AH425" i="1"/>
  <c r="X425" i="1" s="1"/>
  <c r="AH426" i="1"/>
  <c r="X426" i="1" s="1"/>
  <c r="AH427" i="1"/>
  <c r="X427" i="1" s="1"/>
  <c r="AH428" i="1"/>
  <c r="X428" i="1" s="1"/>
  <c r="AH429" i="1"/>
  <c r="X429" i="1" s="1"/>
  <c r="AH430" i="1"/>
  <c r="X430" i="1" s="1"/>
  <c r="AH431" i="1"/>
  <c r="X431" i="1" s="1"/>
  <c r="AH432" i="1"/>
  <c r="X432" i="1" s="1"/>
  <c r="AH433" i="1"/>
  <c r="X433" i="1" s="1"/>
  <c r="AH434" i="1"/>
  <c r="X434" i="1" s="1"/>
  <c r="AH435" i="1"/>
  <c r="X435" i="1" s="1"/>
  <c r="AH436" i="1"/>
  <c r="X436" i="1" s="1"/>
  <c r="AH437" i="1"/>
  <c r="X437" i="1" s="1"/>
  <c r="AH438" i="1"/>
  <c r="X438" i="1" s="1"/>
  <c r="AH439" i="1"/>
  <c r="X439" i="1" s="1"/>
  <c r="AH440" i="1"/>
  <c r="X440" i="1" s="1"/>
  <c r="AH441" i="1"/>
  <c r="X441" i="1" s="1"/>
  <c r="AH442" i="1"/>
  <c r="X442" i="1" s="1"/>
  <c r="AH443" i="1"/>
  <c r="X443" i="1" s="1"/>
  <c r="AH444" i="1"/>
  <c r="X444" i="1" s="1"/>
  <c r="AH445" i="1"/>
  <c r="X445" i="1" s="1"/>
  <c r="AH446" i="1"/>
  <c r="X446" i="1" s="1"/>
  <c r="AH447" i="1"/>
  <c r="X447" i="1" s="1"/>
  <c r="AH448" i="1"/>
  <c r="X448" i="1" s="1"/>
  <c r="AH449" i="1"/>
  <c r="X449" i="1" s="1"/>
  <c r="AH450" i="1"/>
  <c r="AH451" i="1"/>
  <c r="X451" i="1" s="1"/>
  <c r="AH452" i="1"/>
  <c r="X452" i="1" s="1"/>
  <c r="AH453" i="1"/>
  <c r="X453" i="1" s="1"/>
  <c r="AH454" i="1"/>
  <c r="X454" i="1" s="1"/>
  <c r="AH455" i="1"/>
  <c r="AH456" i="1"/>
  <c r="X456" i="1" s="1"/>
  <c r="AH457" i="1"/>
  <c r="X457" i="1" s="1"/>
  <c r="AH458" i="1"/>
  <c r="X458" i="1" s="1"/>
  <c r="AH459" i="1"/>
  <c r="X459" i="1" s="1"/>
  <c r="AH460" i="1"/>
  <c r="X460" i="1" s="1"/>
  <c r="AH461" i="1"/>
  <c r="X461" i="1" s="1"/>
  <c r="AH462" i="1"/>
  <c r="X462" i="1" s="1"/>
  <c r="AH463" i="1"/>
  <c r="X463" i="1" s="1"/>
  <c r="AH464" i="1"/>
  <c r="X464" i="1" s="1"/>
  <c r="AH465" i="1"/>
  <c r="X465" i="1" s="1"/>
  <c r="AH466" i="1"/>
  <c r="X466" i="1" s="1"/>
  <c r="AH467" i="1"/>
  <c r="X467" i="1" s="1"/>
  <c r="AH468" i="1"/>
  <c r="X468" i="1" s="1"/>
  <c r="AH469" i="1"/>
  <c r="X469" i="1" s="1"/>
  <c r="AH470" i="1"/>
  <c r="X470" i="1" s="1"/>
  <c r="AH471" i="1"/>
  <c r="X471" i="1" s="1"/>
  <c r="AH472" i="1"/>
  <c r="X472" i="1" s="1"/>
  <c r="AH473" i="1"/>
  <c r="X473" i="1" s="1"/>
  <c r="AH474" i="1"/>
  <c r="X474" i="1" s="1"/>
  <c r="AH475" i="1"/>
  <c r="X475" i="1" s="1"/>
  <c r="AH476" i="1"/>
  <c r="X476" i="1" s="1"/>
  <c r="AH477" i="1"/>
  <c r="X477" i="1" s="1"/>
  <c r="AH478" i="1"/>
  <c r="X478" i="1" s="1"/>
  <c r="AH479" i="1"/>
  <c r="X479" i="1" s="1"/>
  <c r="AH480" i="1"/>
  <c r="X480" i="1" s="1"/>
  <c r="AH481" i="1"/>
  <c r="X481" i="1" s="1"/>
  <c r="AH482" i="1"/>
  <c r="X482" i="1" s="1"/>
  <c r="AH483" i="1"/>
  <c r="X483" i="1" s="1"/>
  <c r="AH484" i="1"/>
  <c r="X484" i="1" s="1"/>
  <c r="AH485" i="1"/>
  <c r="X485" i="1" s="1"/>
  <c r="AH486" i="1"/>
  <c r="X486" i="1" s="1"/>
  <c r="AH487" i="1"/>
  <c r="X487" i="1" s="1"/>
  <c r="AH488" i="1"/>
  <c r="X488" i="1" s="1"/>
  <c r="AH489" i="1"/>
  <c r="X489" i="1" s="1"/>
  <c r="AH490" i="1"/>
  <c r="X490" i="1" s="1"/>
  <c r="AH491" i="1"/>
  <c r="X491" i="1" s="1"/>
  <c r="AH492" i="1"/>
  <c r="X492" i="1" s="1"/>
  <c r="AH493" i="1"/>
  <c r="X493" i="1" s="1"/>
  <c r="AH494" i="1"/>
  <c r="X494" i="1" s="1"/>
  <c r="AH495" i="1"/>
  <c r="X495" i="1" s="1"/>
  <c r="AH496" i="1"/>
  <c r="X496" i="1" s="1"/>
  <c r="AH497" i="1"/>
  <c r="X497" i="1" s="1"/>
  <c r="AH498" i="1"/>
  <c r="X498" i="1" s="1"/>
  <c r="AH499" i="1"/>
  <c r="X499" i="1" s="1"/>
  <c r="AH500" i="1"/>
  <c r="X500" i="1" s="1"/>
  <c r="AH501" i="1"/>
  <c r="X501" i="1" s="1"/>
  <c r="AH502" i="1"/>
  <c r="X502" i="1" s="1"/>
  <c r="AH503" i="1"/>
  <c r="X503" i="1" s="1"/>
  <c r="AH504" i="1"/>
  <c r="X504" i="1" s="1"/>
  <c r="AH505" i="1"/>
  <c r="X505" i="1" s="1"/>
  <c r="AH506" i="1"/>
  <c r="X506" i="1" s="1"/>
  <c r="AH507" i="1"/>
  <c r="X507" i="1" s="1"/>
  <c r="AH508" i="1"/>
  <c r="X508" i="1" s="1"/>
  <c r="AH509" i="1"/>
  <c r="X509" i="1" s="1"/>
  <c r="AH510" i="1"/>
  <c r="X510" i="1" s="1"/>
  <c r="AH511" i="1"/>
  <c r="X511" i="1" s="1"/>
  <c r="AH512" i="1"/>
  <c r="X512" i="1" s="1"/>
  <c r="AH513" i="1"/>
  <c r="X513" i="1" s="1"/>
  <c r="AH514" i="1"/>
  <c r="X514" i="1" s="1"/>
  <c r="AH515" i="1"/>
  <c r="X515" i="1" s="1"/>
  <c r="AH516" i="1"/>
  <c r="X516" i="1" s="1"/>
  <c r="AH517" i="1"/>
  <c r="X517" i="1" s="1"/>
  <c r="AH518" i="1"/>
  <c r="X518" i="1" s="1"/>
  <c r="AH519" i="1"/>
  <c r="X519" i="1" s="1"/>
  <c r="AH520" i="1"/>
  <c r="X520" i="1" s="1"/>
  <c r="AH521" i="1"/>
  <c r="X521" i="1" s="1"/>
  <c r="AH522" i="1"/>
  <c r="X522" i="1" s="1"/>
  <c r="AH523" i="1"/>
  <c r="X523" i="1" s="1"/>
  <c r="AH524" i="1"/>
  <c r="X524" i="1" s="1"/>
  <c r="AH525" i="1"/>
  <c r="X525" i="1" s="1"/>
  <c r="AH526" i="1"/>
  <c r="X526" i="1" s="1"/>
  <c r="AH527" i="1"/>
  <c r="X527" i="1" s="1"/>
  <c r="AH528" i="1"/>
  <c r="X528" i="1" s="1"/>
  <c r="AH529" i="1"/>
  <c r="X529" i="1" s="1"/>
  <c r="AH530" i="1"/>
  <c r="X530" i="1" s="1"/>
  <c r="AH531" i="1"/>
  <c r="X531" i="1" s="1"/>
  <c r="AH532" i="1"/>
  <c r="X532" i="1" s="1"/>
  <c r="AH533" i="1"/>
  <c r="X533" i="1" s="1"/>
  <c r="AH534" i="1"/>
  <c r="X534" i="1" s="1"/>
  <c r="AH535" i="1"/>
  <c r="X535" i="1" s="1"/>
  <c r="AH536" i="1"/>
  <c r="X536" i="1" s="1"/>
  <c r="AH537" i="1"/>
  <c r="X537" i="1" s="1"/>
  <c r="AH538" i="1"/>
  <c r="X538" i="1" s="1"/>
  <c r="AH539" i="1"/>
  <c r="X539" i="1" s="1"/>
  <c r="AH540" i="1"/>
  <c r="X540" i="1" s="1"/>
  <c r="AH541" i="1"/>
  <c r="X541" i="1" s="1"/>
  <c r="AH542" i="1"/>
  <c r="X542" i="1" s="1"/>
  <c r="AH543" i="1"/>
  <c r="X543" i="1" s="1"/>
  <c r="AH544" i="1"/>
  <c r="X544" i="1" s="1"/>
  <c r="AH545" i="1"/>
  <c r="X545" i="1" s="1"/>
  <c r="AH546" i="1"/>
  <c r="X546" i="1" s="1"/>
  <c r="AH547" i="1"/>
  <c r="X547" i="1" s="1"/>
  <c r="AH548" i="1"/>
  <c r="X548" i="1" s="1"/>
  <c r="AH549" i="1"/>
  <c r="X549" i="1" s="1"/>
  <c r="AH550" i="1"/>
  <c r="X550" i="1" s="1"/>
  <c r="AH551" i="1"/>
  <c r="X551" i="1" s="1"/>
  <c r="AH552" i="1"/>
  <c r="X552" i="1" s="1"/>
  <c r="AH553" i="1"/>
  <c r="X553" i="1" s="1"/>
  <c r="AH554" i="1"/>
  <c r="X554" i="1" s="1"/>
  <c r="AH555" i="1"/>
  <c r="X555" i="1" s="1"/>
  <c r="AH556" i="1"/>
  <c r="X556" i="1" s="1"/>
  <c r="AH557" i="1"/>
  <c r="X557" i="1" s="1"/>
  <c r="AH558" i="1"/>
  <c r="X558" i="1" s="1"/>
  <c r="AH559" i="1"/>
  <c r="X559" i="1" s="1"/>
  <c r="AH560" i="1"/>
  <c r="X560" i="1" s="1"/>
  <c r="AH561" i="1"/>
  <c r="AH562" i="1"/>
  <c r="X562" i="1" s="1"/>
  <c r="AH563" i="1"/>
  <c r="X563" i="1" s="1"/>
  <c r="AH564" i="1"/>
  <c r="X564" i="1" s="1"/>
  <c r="AH565" i="1"/>
  <c r="X565" i="1" s="1"/>
  <c r="AH566" i="1"/>
  <c r="X566" i="1" s="1"/>
  <c r="AH567" i="1"/>
  <c r="X567" i="1" s="1"/>
  <c r="AH568" i="1"/>
  <c r="X568" i="1" s="1"/>
  <c r="AH569" i="1"/>
  <c r="X569" i="1" s="1"/>
  <c r="AH570" i="1"/>
  <c r="X570" i="1" s="1"/>
  <c r="AH571" i="1"/>
  <c r="X571" i="1" s="1"/>
  <c r="AH572" i="1"/>
  <c r="X572" i="1" s="1"/>
  <c r="AH573" i="1"/>
  <c r="X573" i="1" s="1"/>
  <c r="AH574" i="1"/>
  <c r="X574" i="1" s="1"/>
  <c r="AH575" i="1"/>
  <c r="X575" i="1" s="1"/>
  <c r="AH576" i="1"/>
  <c r="X576" i="1" s="1"/>
  <c r="AH577" i="1"/>
  <c r="X577" i="1" s="1"/>
  <c r="AH578" i="1"/>
  <c r="X578" i="1" s="1"/>
  <c r="AH579" i="1"/>
  <c r="X579" i="1" s="1"/>
  <c r="AH580" i="1"/>
  <c r="X580" i="1" s="1"/>
  <c r="AH581" i="1"/>
  <c r="X581" i="1" s="1"/>
  <c r="AH582" i="1"/>
  <c r="X582" i="1" s="1"/>
  <c r="AH583" i="1"/>
  <c r="X583" i="1" s="1"/>
  <c r="AH584" i="1"/>
  <c r="X584" i="1" s="1"/>
  <c r="AH585" i="1"/>
  <c r="X585" i="1" s="1"/>
  <c r="AH586" i="1"/>
  <c r="X586" i="1" s="1"/>
  <c r="AH587" i="1"/>
  <c r="X587" i="1" s="1"/>
  <c r="AH588" i="1"/>
  <c r="X588" i="1" s="1"/>
  <c r="AH589" i="1"/>
  <c r="X589" i="1" s="1"/>
  <c r="AH590" i="1"/>
  <c r="X590" i="1" s="1"/>
  <c r="AH591" i="1"/>
  <c r="X591" i="1" s="1"/>
  <c r="AH592" i="1"/>
  <c r="X592" i="1" s="1"/>
  <c r="AH593" i="1"/>
  <c r="X593" i="1" s="1"/>
  <c r="AH594" i="1"/>
  <c r="X594" i="1" s="1"/>
  <c r="AH595" i="1"/>
  <c r="X595" i="1" s="1"/>
  <c r="AH596" i="1"/>
  <c r="X596" i="1" s="1"/>
  <c r="AH597" i="1"/>
  <c r="X597" i="1" s="1"/>
  <c r="AH598" i="1"/>
  <c r="X598" i="1" s="1"/>
  <c r="AH599" i="1"/>
  <c r="X599" i="1" s="1"/>
  <c r="AH600" i="1"/>
  <c r="X600" i="1" s="1"/>
  <c r="AH601" i="1"/>
  <c r="X601" i="1" s="1"/>
  <c r="AH602" i="1"/>
  <c r="X602" i="1" s="1"/>
  <c r="AH603" i="1"/>
  <c r="X603" i="1" s="1"/>
  <c r="AH604" i="1"/>
  <c r="X604" i="1" s="1"/>
  <c r="AH605" i="1"/>
  <c r="X605" i="1" s="1"/>
  <c r="AH606" i="1"/>
  <c r="X606" i="1" s="1"/>
  <c r="AH607" i="1"/>
  <c r="X607" i="1" s="1"/>
  <c r="AH608" i="1"/>
  <c r="X608" i="1" s="1"/>
  <c r="AH609" i="1"/>
  <c r="X609" i="1" s="1"/>
  <c r="AH610" i="1"/>
  <c r="X610" i="1" s="1"/>
  <c r="AH611" i="1"/>
  <c r="X611" i="1" s="1"/>
  <c r="AH612" i="1"/>
  <c r="X612" i="1" s="1"/>
  <c r="AH613" i="1"/>
  <c r="X613" i="1" s="1"/>
  <c r="AH614" i="1"/>
  <c r="X614" i="1" s="1"/>
  <c r="AH615" i="1"/>
  <c r="X615" i="1" s="1"/>
  <c r="AH616" i="1"/>
  <c r="X616" i="1" s="1"/>
  <c r="AH617" i="1"/>
  <c r="X617" i="1" s="1"/>
  <c r="AH618" i="1"/>
  <c r="X618" i="1" s="1"/>
  <c r="AH619" i="1"/>
  <c r="X619" i="1" s="1"/>
  <c r="AH620" i="1"/>
  <c r="X620" i="1" s="1"/>
  <c r="AH621" i="1"/>
  <c r="X621" i="1" s="1"/>
  <c r="AH622" i="1"/>
  <c r="X622" i="1" s="1"/>
  <c r="AH623" i="1"/>
  <c r="X623" i="1" s="1"/>
  <c r="AH624" i="1"/>
  <c r="X624" i="1" s="1"/>
  <c r="AH625" i="1"/>
  <c r="X625" i="1" s="1"/>
  <c r="AH626" i="1"/>
  <c r="X626" i="1" s="1"/>
  <c r="AH627" i="1"/>
  <c r="X627" i="1" s="1"/>
  <c r="AH628" i="1"/>
  <c r="X628" i="1" s="1"/>
  <c r="AH629" i="1"/>
  <c r="X629" i="1" s="1"/>
  <c r="AH630" i="1"/>
  <c r="X630" i="1" s="1"/>
  <c r="AH631" i="1"/>
  <c r="X631" i="1" s="1"/>
  <c r="AH632" i="1"/>
  <c r="X632" i="1" s="1"/>
  <c r="AH633" i="1"/>
  <c r="X633" i="1" s="1"/>
  <c r="AH634" i="1"/>
  <c r="X634" i="1" s="1"/>
  <c r="AH635" i="1"/>
  <c r="X635" i="1" s="1"/>
  <c r="AH636" i="1"/>
  <c r="X636" i="1" s="1"/>
  <c r="AH637" i="1"/>
  <c r="X637" i="1" s="1"/>
  <c r="AH638" i="1"/>
  <c r="X638" i="1" s="1"/>
  <c r="AH639" i="1"/>
  <c r="X639" i="1" s="1"/>
  <c r="AH640" i="1"/>
  <c r="X640" i="1" s="1"/>
  <c r="AH641" i="1"/>
  <c r="X641" i="1" s="1"/>
  <c r="AH642" i="1"/>
  <c r="X642" i="1" s="1"/>
  <c r="AH643" i="1"/>
  <c r="X643" i="1" s="1"/>
  <c r="AH644" i="1"/>
  <c r="X644" i="1" s="1"/>
  <c r="AH645" i="1"/>
  <c r="X645" i="1" s="1"/>
  <c r="AH646" i="1"/>
  <c r="X646" i="1" s="1"/>
  <c r="AH647" i="1"/>
  <c r="X647" i="1" s="1"/>
  <c r="AH648" i="1"/>
  <c r="X648" i="1" s="1"/>
  <c r="AH649" i="1"/>
  <c r="X649" i="1" s="1"/>
  <c r="AH650" i="1"/>
  <c r="X650" i="1" s="1"/>
  <c r="AH651" i="1"/>
  <c r="X651" i="1" s="1"/>
  <c r="AH652" i="1"/>
  <c r="X652" i="1" s="1"/>
  <c r="AH653" i="1"/>
  <c r="X653" i="1" s="1"/>
  <c r="AH654" i="1"/>
  <c r="X654" i="1" s="1"/>
  <c r="AH655" i="1"/>
  <c r="X655" i="1" s="1"/>
  <c r="AH656" i="1"/>
  <c r="X656" i="1" s="1"/>
  <c r="AH657" i="1"/>
  <c r="X657" i="1" s="1"/>
  <c r="AH658" i="1"/>
  <c r="X658" i="1" s="1"/>
  <c r="AH659" i="1"/>
  <c r="X659" i="1" s="1"/>
  <c r="AH660" i="1"/>
  <c r="X660" i="1" s="1"/>
  <c r="AH661" i="1"/>
  <c r="X661" i="1" s="1"/>
  <c r="AH662" i="1"/>
  <c r="X662" i="1" s="1"/>
  <c r="AH663" i="1"/>
  <c r="X663" i="1" s="1"/>
  <c r="AH664" i="1"/>
  <c r="X664" i="1" s="1"/>
  <c r="AH665" i="1"/>
  <c r="X665" i="1" s="1"/>
  <c r="AH666" i="1"/>
  <c r="X666" i="1" s="1"/>
  <c r="AH667" i="1"/>
  <c r="X667" i="1" s="1"/>
  <c r="AH668" i="1"/>
  <c r="X668" i="1" s="1"/>
  <c r="AH669" i="1"/>
  <c r="X669" i="1" s="1"/>
  <c r="AH670" i="1"/>
  <c r="X670" i="1" s="1"/>
  <c r="AH671" i="1"/>
  <c r="X671" i="1" s="1"/>
  <c r="AH672" i="1"/>
  <c r="X672" i="1" s="1"/>
  <c r="AH673" i="1"/>
  <c r="AH674" i="1"/>
  <c r="X674" i="1" s="1"/>
  <c r="AH675" i="1"/>
  <c r="X675" i="1" s="1"/>
  <c r="AH676" i="1"/>
  <c r="X676" i="1" s="1"/>
  <c r="AH677" i="1"/>
  <c r="X677" i="1" s="1"/>
  <c r="AH678" i="1"/>
  <c r="X678" i="1" s="1"/>
  <c r="AH679" i="1"/>
  <c r="X679" i="1" s="1"/>
  <c r="AH680" i="1"/>
  <c r="X680" i="1" s="1"/>
  <c r="AH681" i="1"/>
  <c r="X681" i="1" s="1"/>
  <c r="AH682" i="1"/>
  <c r="X682" i="1" s="1"/>
  <c r="AH683" i="1"/>
  <c r="X683" i="1" s="1"/>
  <c r="AH684" i="1"/>
  <c r="X684" i="1" s="1"/>
  <c r="AH685" i="1"/>
  <c r="X685" i="1" s="1"/>
  <c r="AH686" i="1"/>
  <c r="X686" i="1" s="1"/>
  <c r="AH687" i="1"/>
  <c r="X687" i="1" s="1"/>
  <c r="AH688" i="1"/>
  <c r="X688" i="1" s="1"/>
  <c r="AH689" i="1"/>
  <c r="X689" i="1" s="1"/>
  <c r="AH690" i="1"/>
  <c r="X690" i="1" s="1"/>
  <c r="AH691" i="1"/>
  <c r="X691" i="1" s="1"/>
  <c r="AH692" i="1"/>
  <c r="X692" i="1" s="1"/>
  <c r="AH693" i="1"/>
  <c r="X693" i="1" s="1"/>
  <c r="AH694" i="1"/>
  <c r="X694" i="1" s="1"/>
  <c r="AH695" i="1"/>
  <c r="X695" i="1" s="1"/>
  <c r="AH696" i="1"/>
  <c r="X696" i="1" s="1"/>
  <c r="AH697" i="1"/>
  <c r="X697" i="1" s="1"/>
  <c r="AH698" i="1"/>
  <c r="X698" i="1" s="1"/>
  <c r="AH699" i="1"/>
  <c r="X699" i="1" s="1"/>
  <c r="AH700" i="1"/>
  <c r="X700" i="1" s="1"/>
  <c r="AH701" i="1"/>
  <c r="X701" i="1" s="1"/>
  <c r="AH702" i="1"/>
  <c r="X702" i="1" s="1"/>
  <c r="AH703" i="1"/>
  <c r="X703" i="1" s="1"/>
  <c r="AH704" i="1"/>
  <c r="X704" i="1" s="1"/>
  <c r="AH705" i="1"/>
  <c r="X705" i="1" s="1"/>
  <c r="AH706" i="1"/>
  <c r="X706" i="1" s="1"/>
  <c r="AH707" i="1"/>
  <c r="X707" i="1" s="1"/>
  <c r="AH708" i="1"/>
  <c r="X708" i="1" s="1"/>
  <c r="AH709" i="1"/>
  <c r="X709" i="1" s="1"/>
  <c r="AH710" i="1"/>
  <c r="X710" i="1" s="1"/>
  <c r="AH711" i="1"/>
  <c r="X711" i="1" s="1"/>
  <c r="AH712" i="1"/>
  <c r="X712" i="1" s="1"/>
  <c r="AH713" i="1"/>
  <c r="X713" i="1" s="1"/>
  <c r="AH714" i="1"/>
  <c r="X714" i="1" s="1"/>
  <c r="AH715" i="1"/>
  <c r="X715" i="1" s="1"/>
  <c r="AH716" i="1"/>
  <c r="X716" i="1" s="1"/>
  <c r="AH717" i="1"/>
  <c r="X717" i="1" s="1"/>
  <c r="AH718" i="1"/>
  <c r="X718" i="1" s="1"/>
  <c r="AH719" i="1"/>
  <c r="X719" i="1" s="1"/>
  <c r="AH720" i="1"/>
  <c r="X720" i="1" s="1"/>
  <c r="AH721" i="1"/>
  <c r="X721" i="1" s="1"/>
  <c r="AH722" i="1"/>
  <c r="X722" i="1" s="1"/>
  <c r="AH723" i="1"/>
  <c r="X723" i="1" s="1"/>
  <c r="AH724" i="1"/>
  <c r="X724" i="1" s="1"/>
  <c r="AH725" i="1"/>
  <c r="X725" i="1" s="1"/>
  <c r="AH726" i="1"/>
  <c r="X726" i="1" s="1"/>
  <c r="AH727" i="1"/>
  <c r="X727" i="1" s="1"/>
  <c r="AH728" i="1"/>
  <c r="X728" i="1" s="1"/>
  <c r="AH729" i="1"/>
  <c r="X729" i="1" s="1"/>
  <c r="AH730" i="1"/>
  <c r="X730" i="1" s="1"/>
  <c r="AH731" i="1"/>
  <c r="X731" i="1" s="1"/>
  <c r="AH732" i="1"/>
  <c r="X732" i="1" s="1"/>
  <c r="AH733" i="1"/>
  <c r="X733" i="1" s="1"/>
  <c r="AH734" i="1"/>
  <c r="X734" i="1" s="1"/>
  <c r="AH735" i="1"/>
  <c r="X735" i="1" s="1"/>
  <c r="AH736" i="1"/>
  <c r="X736" i="1" s="1"/>
  <c r="AH737" i="1"/>
  <c r="X737" i="1" s="1"/>
  <c r="AH738" i="1"/>
  <c r="X738" i="1" s="1"/>
  <c r="AH739" i="1"/>
  <c r="AH740" i="1"/>
  <c r="X740" i="1" s="1"/>
  <c r="AH741" i="1"/>
  <c r="X741" i="1" s="1"/>
  <c r="AH742" i="1"/>
  <c r="X742" i="1" s="1"/>
  <c r="AH743" i="1"/>
  <c r="X743" i="1" s="1"/>
  <c r="AH744" i="1"/>
  <c r="X744" i="1" s="1"/>
  <c r="AH745" i="1"/>
  <c r="X745" i="1" s="1"/>
  <c r="AH746" i="1"/>
  <c r="X746" i="1" s="1"/>
  <c r="AH747" i="1"/>
  <c r="X747" i="1" s="1"/>
  <c r="AH748" i="1"/>
  <c r="X748" i="1" s="1"/>
  <c r="AH749" i="1"/>
  <c r="X749" i="1" s="1"/>
  <c r="AH750" i="1"/>
  <c r="X750" i="1" s="1"/>
  <c r="AH751" i="1"/>
  <c r="X751" i="1" s="1"/>
  <c r="AH752" i="1"/>
  <c r="X752" i="1" s="1"/>
  <c r="AH753" i="1"/>
  <c r="X753" i="1" s="1"/>
  <c r="AH754" i="1"/>
  <c r="X754" i="1" s="1"/>
  <c r="AH755" i="1"/>
  <c r="X755" i="1" s="1"/>
  <c r="AH756" i="1"/>
  <c r="X756" i="1" s="1"/>
  <c r="AH757" i="1"/>
  <c r="X757" i="1" s="1"/>
  <c r="AH758" i="1"/>
  <c r="X758" i="1" s="1"/>
  <c r="AH759" i="1"/>
  <c r="X759" i="1" s="1"/>
  <c r="AH760" i="1"/>
  <c r="X760" i="1" s="1"/>
  <c r="AH761" i="1"/>
  <c r="X761" i="1" s="1"/>
  <c r="AH762" i="1"/>
  <c r="X762" i="1" s="1"/>
  <c r="AH763" i="1"/>
  <c r="X763" i="1" s="1"/>
  <c r="AH764" i="1"/>
  <c r="X764" i="1" s="1"/>
  <c r="AH765" i="1"/>
  <c r="X765" i="1" s="1"/>
  <c r="AH766" i="1"/>
  <c r="X766" i="1" s="1"/>
  <c r="AH767" i="1"/>
  <c r="X767" i="1" s="1"/>
  <c r="AH768" i="1"/>
  <c r="X768" i="1" s="1"/>
  <c r="AH769" i="1"/>
  <c r="X769" i="1" s="1"/>
  <c r="AH770" i="1"/>
  <c r="X770" i="1" s="1"/>
  <c r="AH771" i="1"/>
  <c r="X771" i="1" s="1"/>
  <c r="AH772" i="1"/>
  <c r="X772" i="1" s="1"/>
  <c r="AH773" i="1"/>
  <c r="X773" i="1" s="1"/>
  <c r="AH774" i="1"/>
  <c r="X774" i="1" s="1"/>
  <c r="AH775" i="1"/>
  <c r="X775" i="1" s="1"/>
  <c r="AH776" i="1"/>
  <c r="X776" i="1" s="1"/>
  <c r="AH777" i="1"/>
  <c r="X777" i="1" s="1"/>
  <c r="AH778" i="1"/>
  <c r="X778" i="1" s="1"/>
  <c r="AH779" i="1"/>
  <c r="X779" i="1" s="1"/>
  <c r="AH780" i="1"/>
  <c r="X780" i="1" s="1"/>
  <c r="AH781" i="1"/>
  <c r="X781" i="1" s="1"/>
  <c r="AH782" i="1"/>
  <c r="X782" i="1" s="1"/>
  <c r="AH783" i="1"/>
  <c r="X783" i="1" s="1"/>
  <c r="AH784" i="1"/>
  <c r="X784" i="1" s="1"/>
  <c r="AH785" i="1"/>
  <c r="X785" i="1" s="1"/>
  <c r="AH786" i="1"/>
  <c r="X786" i="1" s="1"/>
  <c r="AH787" i="1"/>
  <c r="X787" i="1" s="1"/>
  <c r="AH788" i="1"/>
  <c r="X788" i="1" s="1"/>
  <c r="AH789" i="1"/>
  <c r="X789" i="1" s="1"/>
  <c r="AH790" i="1"/>
  <c r="AH791" i="1"/>
  <c r="X791" i="1" s="1"/>
  <c r="AH792" i="1"/>
  <c r="X792" i="1" s="1"/>
  <c r="AH793" i="1"/>
  <c r="X793" i="1" s="1"/>
  <c r="AH794" i="1"/>
  <c r="X794" i="1" s="1"/>
  <c r="AH795" i="1"/>
  <c r="X795" i="1" s="1"/>
  <c r="AH796" i="1"/>
  <c r="X796" i="1" s="1"/>
  <c r="AH797" i="1"/>
  <c r="X797" i="1" s="1"/>
  <c r="AH798" i="1"/>
  <c r="X798" i="1" s="1"/>
  <c r="AH799" i="1"/>
  <c r="X799" i="1" s="1"/>
  <c r="AH800" i="1"/>
  <c r="X800" i="1" s="1"/>
  <c r="AH801" i="1"/>
  <c r="X801" i="1" s="1"/>
  <c r="AH802" i="1"/>
  <c r="X802" i="1" s="1"/>
  <c r="AH803" i="1"/>
  <c r="X803" i="1" s="1"/>
  <c r="AH804" i="1"/>
  <c r="X804" i="1" s="1"/>
  <c r="AH805" i="1"/>
  <c r="X805" i="1" s="1"/>
  <c r="AH806" i="1"/>
  <c r="X806" i="1" s="1"/>
  <c r="AH807" i="1"/>
  <c r="X807" i="1" s="1"/>
  <c r="AH808" i="1"/>
  <c r="X808" i="1" s="1"/>
  <c r="AH809" i="1"/>
  <c r="X809" i="1" s="1"/>
  <c r="AH810" i="1"/>
  <c r="X810" i="1" s="1"/>
  <c r="AH811" i="1"/>
  <c r="X811" i="1" s="1"/>
  <c r="AH812" i="1"/>
  <c r="X812" i="1" s="1"/>
  <c r="AH813" i="1"/>
  <c r="X813" i="1" s="1"/>
  <c r="AH814" i="1"/>
  <c r="X814" i="1" s="1"/>
  <c r="AH815" i="1"/>
  <c r="X815" i="1" s="1"/>
  <c r="AH816" i="1"/>
  <c r="X816" i="1" s="1"/>
  <c r="AH817" i="1"/>
  <c r="X817" i="1" s="1"/>
  <c r="AH818" i="1"/>
  <c r="X818" i="1" s="1"/>
  <c r="AH819" i="1"/>
  <c r="X819" i="1" s="1"/>
  <c r="AH820" i="1"/>
  <c r="X820" i="1" s="1"/>
  <c r="AH821" i="1"/>
  <c r="X821" i="1" s="1"/>
  <c r="AH822" i="1"/>
  <c r="X822" i="1" s="1"/>
  <c r="AH823" i="1"/>
  <c r="X823" i="1" s="1"/>
  <c r="AH824" i="1"/>
  <c r="X824" i="1" s="1"/>
  <c r="AH825" i="1"/>
  <c r="X825" i="1" s="1"/>
  <c r="AH826" i="1"/>
  <c r="X826" i="1" s="1"/>
  <c r="AH827" i="1"/>
  <c r="X827" i="1" s="1"/>
  <c r="AH828" i="1"/>
  <c r="X828" i="1" s="1"/>
  <c r="AH829" i="1"/>
  <c r="X829" i="1" s="1"/>
  <c r="AH830" i="1"/>
  <c r="X830" i="1" s="1"/>
  <c r="AH831" i="1"/>
  <c r="X831" i="1" s="1"/>
  <c r="AH832" i="1"/>
  <c r="X832" i="1" s="1"/>
  <c r="AH833" i="1"/>
  <c r="X833" i="1" s="1"/>
  <c r="AH834" i="1"/>
  <c r="X834" i="1" s="1"/>
  <c r="AH835" i="1"/>
  <c r="X835" i="1" s="1"/>
  <c r="AH836" i="1"/>
  <c r="X836" i="1" s="1"/>
  <c r="AH837" i="1"/>
  <c r="X837" i="1" s="1"/>
  <c r="AH838" i="1"/>
  <c r="X838" i="1" s="1"/>
  <c r="AH839" i="1"/>
  <c r="X839" i="1" s="1"/>
  <c r="AH840" i="1"/>
  <c r="X840" i="1" s="1"/>
  <c r="AH841" i="1"/>
  <c r="X841" i="1" s="1"/>
  <c r="AH842" i="1"/>
  <c r="X842" i="1" s="1"/>
  <c r="AH843" i="1"/>
  <c r="X843" i="1" s="1"/>
  <c r="AH844" i="1"/>
  <c r="X844" i="1" s="1"/>
  <c r="AH845" i="1"/>
  <c r="X845" i="1" s="1"/>
  <c r="AH846" i="1"/>
  <c r="AH847" i="1"/>
  <c r="X847" i="1" s="1"/>
  <c r="AH848" i="1"/>
  <c r="X848" i="1" s="1"/>
  <c r="AH849" i="1"/>
  <c r="X849" i="1" s="1"/>
  <c r="AH850" i="1"/>
  <c r="X850" i="1" s="1"/>
  <c r="AH851" i="1"/>
  <c r="X851" i="1" s="1"/>
  <c r="AH852" i="1"/>
  <c r="X852" i="1" s="1"/>
  <c r="AH853" i="1"/>
  <c r="X853" i="1" s="1"/>
  <c r="AH854" i="1"/>
  <c r="X854" i="1" s="1"/>
  <c r="AH855" i="1"/>
  <c r="X855" i="1" s="1"/>
  <c r="AH856" i="1"/>
  <c r="X856" i="1" s="1"/>
  <c r="AH857" i="1"/>
  <c r="X857" i="1" s="1"/>
  <c r="AH858" i="1"/>
  <c r="X858" i="1" s="1"/>
  <c r="AH859" i="1"/>
  <c r="X859" i="1" s="1"/>
  <c r="AH860" i="1"/>
  <c r="X860" i="1" s="1"/>
  <c r="AH861" i="1"/>
  <c r="X861" i="1" s="1"/>
  <c r="AH862" i="1"/>
  <c r="X862" i="1" s="1"/>
  <c r="AH863" i="1"/>
  <c r="X863" i="1" s="1"/>
  <c r="AH864" i="1"/>
  <c r="X864" i="1" s="1"/>
  <c r="AH865" i="1"/>
  <c r="X865" i="1" s="1"/>
  <c r="AH866" i="1"/>
  <c r="X866" i="1" s="1"/>
  <c r="AH867" i="1"/>
  <c r="X867" i="1" s="1"/>
  <c r="AH868" i="1"/>
  <c r="X868" i="1" s="1"/>
  <c r="AH869" i="1"/>
  <c r="X869" i="1" s="1"/>
  <c r="AH870" i="1"/>
  <c r="X870" i="1" s="1"/>
  <c r="AH871" i="1"/>
  <c r="X871" i="1" s="1"/>
  <c r="AH872" i="1"/>
  <c r="X872" i="1" s="1"/>
  <c r="AH873" i="1"/>
  <c r="X873" i="1" s="1"/>
  <c r="AH874" i="1"/>
  <c r="X874" i="1" s="1"/>
  <c r="AH875" i="1"/>
  <c r="X875" i="1" s="1"/>
  <c r="AH876" i="1"/>
  <c r="X876" i="1" s="1"/>
  <c r="AH877" i="1"/>
  <c r="X877" i="1" s="1"/>
  <c r="AH878" i="1"/>
  <c r="X878" i="1" s="1"/>
  <c r="AH879" i="1"/>
  <c r="X879" i="1" s="1"/>
  <c r="AH880" i="1"/>
  <c r="X880" i="1" s="1"/>
  <c r="AH881" i="1"/>
  <c r="X881" i="1" s="1"/>
  <c r="AH882" i="1"/>
  <c r="X882" i="1" s="1"/>
  <c r="AH883" i="1"/>
  <c r="X883" i="1" s="1"/>
  <c r="AH884" i="1"/>
  <c r="X884" i="1" s="1"/>
  <c r="AH885" i="1"/>
  <c r="X885" i="1" s="1"/>
  <c r="AH886" i="1"/>
  <c r="X886" i="1" s="1"/>
  <c r="AH887" i="1"/>
  <c r="X887" i="1" s="1"/>
  <c r="AH888" i="1"/>
  <c r="X888" i="1" s="1"/>
  <c r="AH889" i="1"/>
  <c r="X889" i="1" s="1"/>
  <c r="AH890" i="1"/>
  <c r="X890" i="1" s="1"/>
  <c r="AH891" i="1"/>
  <c r="X891" i="1" s="1"/>
  <c r="AH892" i="1"/>
  <c r="X892" i="1" s="1"/>
  <c r="AH893" i="1"/>
  <c r="X893" i="1" s="1"/>
  <c r="AH894" i="1"/>
  <c r="X894" i="1" s="1"/>
  <c r="AH895" i="1"/>
  <c r="X895" i="1" s="1"/>
  <c r="AH896" i="1"/>
  <c r="X896" i="1" s="1"/>
  <c r="AH897" i="1"/>
  <c r="X897" i="1" s="1"/>
  <c r="AH898" i="1"/>
  <c r="X898" i="1" s="1"/>
  <c r="AH899" i="1"/>
  <c r="X899" i="1" s="1"/>
  <c r="AH900" i="1"/>
  <c r="X900" i="1" s="1"/>
  <c r="AH901" i="1"/>
  <c r="X901" i="1" s="1"/>
  <c r="AH902" i="1"/>
  <c r="X902" i="1" s="1"/>
  <c r="AH903" i="1"/>
  <c r="X903" i="1" s="1"/>
  <c r="AH904" i="1"/>
  <c r="X904" i="1" s="1"/>
  <c r="AH905" i="1"/>
  <c r="X905" i="1" s="1"/>
  <c r="AH906" i="1"/>
  <c r="X906" i="1" s="1"/>
  <c r="AH907" i="1"/>
  <c r="X907" i="1" s="1"/>
  <c r="AH908" i="1"/>
  <c r="X908" i="1" s="1"/>
  <c r="AH909" i="1"/>
  <c r="X909" i="1" s="1"/>
  <c r="AH910" i="1"/>
  <c r="X910" i="1" s="1"/>
  <c r="AH911" i="1"/>
  <c r="X911" i="1" s="1"/>
  <c r="AH912" i="1"/>
  <c r="X912" i="1" s="1"/>
  <c r="AH913" i="1"/>
  <c r="X913" i="1" s="1"/>
  <c r="AH914" i="1"/>
  <c r="X914" i="1" s="1"/>
  <c r="AH915" i="1"/>
  <c r="X915" i="1" s="1"/>
  <c r="AH916" i="1"/>
  <c r="X916" i="1" s="1"/>
  <c r="AH917" i="1"/>
  <c r="X917" i="1" s="1"/>
  <c r="AH918" i="1"/>
  <c r="X918" i="1" s="1"/>
  <c r="AH919" i="1"/>
  <c r="X919" i="1" s="1"/>
  <c r="AH920" i="1"/>
  <c r="X920" i="1" s="1"/>
  <c r="AH921" i="1"/>
  <c r="X921" i="1" s="1"/>
  <c r="AH922" i="1"/>
  <c r="X922" i="1" s="1"/>
  <c r="AH923" i="1"/>
  <c r="X923" i="1" s="1"/>
  <c r="AH924" i="1"/>
  <c r="X924" i="1" s="1"/>
  <c r="AH925" i="1"/>
  <c r="X925" i="1" s="1"/>
  <c r="AH926" i="1"/>
  <c r="X926" i="1" s="1"/>
  <c r="AH927" i="1"/>
  <c r="X927" i="1" s="1"/>
  <c r="AH928" i="1"/>
  <c r="X928" i="1" s="1"/>
  <c r="AH929" i="1"/>
  <c r="X929" i="1" s="1"/>
  <c r="AH930" i="1"/>
  <c r="X930" i="1" s="1"/>
  <c r="AH931" i="1"/>
  <c r="X931" i="1" s="1"/>
  <c r="AH932" i="1"/>
  <c r="X932" i="1" s="1"/>
  <c r="AH933" i="1"/>
  <c r="X933" i="1" s="1"/>
  <c r="AH934" i="1"/>
  <c r="X934" i="1" s="1"/>
  <c r="AH935" i="1"/>
  <c r="X935" i="1" s="1"/>
  <c r="AH936" i="1"/>
  <c r="X936" i="1" s="1"/>
  <c r="AH937" i="1"/>
  <c r="X937" i="1" s="1"/>
  <c r="AH938" i="1"/>
  <c r="X938" i="1" s="1"/>
  <c r="AH939" i="1"/>
  <c r="X939" i="1" s="1"/>
  <c r="AH940" i="1"/>
  <c r="X940" i="1" s="1"/>
  <c r="AH941" i="1"/>
  <c r="X941" i="1" s="1"/>
  <c r="AH942" i="1"/>
  <c r="X942" i="1" s="1"/>
  <c r="AH943" i="1"/>
  <c r="X943" i="1" s="1"/>
  <c r="AH944" i="1"/>
  <c r="X944" i="1" s="1"/>
  <c r="AH945" i="1"/>
  <c r="X945" i="1" s="1"/>
  <c r="AH946" i="1"/>
  <c r="X946" i="1" s="1"/>
  <c r="AH947" i="1"/>
  <c r="X947" i="1" s="1"/>
  <c r="AH948" i="1"/>
  <c r="X948" i="1" s="1"/>
  <c r="AH949" i="1"/>
  <c r="X949" i="1" s="1"/>
  <c r="AH950" i="1"/>
  <c r="X950" i="1" s="1"/>
  <c r="AH951" i="1"/>
  <c r="X951" i="1" s="1"/>
  <c r="AH952" i="1"/>
  <c r="X952" i="1" s="1"/>
  <c r="AH953" i="1"/>
  <c r="X953" i="1" s="1"/>
  <c r="AH954" i="1"/>
  <c r="X954" i="1" s="1"/>
  <c r="AH955" i="1"/>
  <c r="X955" i="1" s="1"/>
  <c r="AH956" i="1"/>
  <c r="X956" i="1" s="1"/>
  <c r="AH957" i="1"/>
  <c r="X957" i="1" s="1"/>
  <c r="AH958" i="1"/>
  <c r="X958" i="1" s="1"/>
  <c r="AH959" i="1"/>
  <c r="X959" i="1" s="1"/>
  <c r="AH960" i="1"/>
  <c r="X960" i="1" s="1"/>
  <c r="AH961" i="1"/>
  <c r="X961" i="1" s="1"/>
  <c r="AH962" i="1"/>
  <c r="X962" i="1" s="1"/>
  <c r="AH963" i="1"/>
  <c r="AH964" i="1"/>
  <c r="X964" i="1" s="1"/>
  <c r="AH965" i="1"/>
  <c r="X965" i="1" s="1"/>
  <c r="AH966" i="1"/>
  <c r="X966" i="1" s="1"/>
  <c r="AH967" i="1"/>
  <c r="X967" i="1" s="1"/>
  <c r="AH968" i="1"/>
  <c r="X968" i="1" s="1"/>
  <c r="AH969" i="1"/>
  <c r="X969" i="1" s="1"/>
  <c r="AH970" i="1"/>
  <c r="X970" i="1" s="1"/>
  <c r="AH971" i="1"/>
  <c r="X971" i="1" s="1"/>
  <c r="AH972" i="1"/>
  <c r="X972" i="1" s="1"/>
  <c r="AH973" i="1"/>
  <c r="X973" i="1" s="1"/>
  <c r="AH974" i="1"/>
  <c r="X974" i="1" s="1"/>
  <c r="AH975" i="1"/>
  <c r="X975" i="1" s="1"/>
  <c r="AH976" i="1"/>
  <c r="X976" i="1" s="1"/>
  <c r="AH977" i="1"/>
  <c r="X977" i="1" s="1"/>
  <c r="AH978" i="1"/>
  <c r="X978" i="1" s="1"/>
  <c r="AH979" i="1"/>
  <c r="X979" i="1" s="1"/>
  <c r="AH980" i="1"/>
  <c r="X980" i="1" s="1"/>
  <c r="AH981" i="1"/>
  <c r="X981" i="1" s="1"/>
  <c r="AH982" i="1"/>
  <c r="X982" i="1" s="1"/>
  <c r="AH983" i="1"/>
  <c r="X983" i="1" s="1"/>
  <c r="AH984" i="1"/>
  <c r="X984" i="1" s="1"/>
  <c r="AH985" i="1"/>
  <c r="X985" i="1" s="1"/>
  <c r="AH986" i="1"/>
  <c r="X986" i="1" s="1"/>
  <c r="AH987" i="1"/>
  <c r="X987" i="1" s="1"/>
  <c r="AH988" i="1"/>
  <c r="X988" i="1" s="1"/>
  <c r="AH989" i="1"/>
  <c r="X989" i="1" s="1"/>
  <c r="AH990" i="1"/>
  <c r="X990" i="1" s="1"/>
  <c r="AH991" i="1"/>
  <c r="X991" i="1" s="1"/>
  <c r="AH992" i="1"/>
  <c r="X992" i="1" s="1"/>
  <c r="AH993" i="1"/>
  <c r="X993" i="1" s="1"/>
  <c r="AH994" i="1"/>
  <c r="X994" i="1" s="1"/>
  <c r="AH995" i="1"/>
  <c r="X995" i="1" s="1"/>
  <c r="AH996" i="1"/>
  <c r="X996" i="1" s="1"/>
  <c r="AH997" i="1"/>
  <c r="X997" i="1" s="1"/>
  <c r="AH998" i="1"/>
  <c r="X998" i="1" s="1"/>
  <c r="AH999" i="1"/>
  <c r="X999" i="1" s="1"/>
  <c r="AH1000" i="1"/>
  <c r="X1000" i="1" s="1"/>
  <c r="AH1001" i="1"/>
  <c r="X1001" i="1" s="1"/>
  <c r="AH1002" i="1"/>
  <c r="X1002" i="1" s="1"/>
  <c r="AH1003" i="1"/>
  <c r="X1003" i="1" s="1"/>
  <c r="AH1004" i="1"/>
  <c r="X1004" i="1" s="1"/>
  <c r="AH1005" i="1"/>
  <c r="X1005" i="1" s="1"/>
  <c r="AH1006" i="1"/>
  <c r="X1006" i="1" s="1"/>
  <c r="AH1007" i="1"/>
  <c r="X1007" i="1" s="1"/>
  <c r="AH1008" i="1"/>
  <c r="X1008" i="1" s="1"/>
  <c r="AH1009" i="1"/>
  <c r="X1009" i="1" s="1"/>
  <c r="AH1010" i="1"/>
  <c r="X1010" i="1" s="1"/>
  <c r="AH1011" i="1"/>
  <c r="X1011" i="1" s="1"/>
  <c r="AH1012" i="1"/>
  <c r="X1012" i="1" s="1"/>
  <c r="AH1013" i="1"/>
  <c r="X1013" i="1" s="1"/>
  <c r="AH1014" i="1"/>
  <c r="X1014" i="1" s="1"/>
  <c r="AH1015" i="1"/>
  <c r="X1015" i="1" s="1"/>
  <c r="AH1016" i="1"/>
  <c r="X1016" i="1" s="1"/>
  <c r="AH1017" i="1"/>
  <c r="X1017" i="1" s="1"/>
  <c r="AH1018" i="1"/>
  <c r="X1018" i="1" s="1"/>
  <c r="AH1019" i="1"/>
  <c r="AH1020" i="1"/>
  <c r="X1020" i="1" s="1"/>
  <c r="AH1021" i="1"/>
  <c r="X1021" i="1" s="1"/>
  <c r="AH1022" i="1"/>
  <c r="X1022" i="1" s="1"/>
  <c r="AH1023" i="1"/>
  <c r="X1023" i="1" s="1"/>
  <c r="AH1024" i="1"/>
  <c r="X1024" i="1" s="1"/>
  <c r="AH1025" i="1"/>
  <c r="X1025" i="1" s="1"/>
  <c r="AH1026" i="1"/>
  <c r="X1026" i="1" s="1"/>
  <c r="AH1027" i="1"/>
  <c r="X1027" i="1" s="1"/>
  <c r="AH1028" i="1"/>
  <c r="X1028" i="1" s="1"/>
  <c r="AH1029" i="1"/>
  <c r="X1029" i="1" s="1"/>
  <c r="AH1030" i="1"/>
  <c r="X1030" i="1" s="1"/>
  <c r="AH1031" i="1"/>
  <c r="X1031" i="1" s="1"/>
  <c r="AH1032" i="1"/>
  <c r="X1032" i="1" s="1"/>
  <c r="AH1033" i="1"/>
  <c r="X1033" i="1" s="1"/>
  <c r="AH1034" i="1"/>
  <c r="X1034" i="1" s="1"/>
  <c r="AH1035" i="1"/>
  <c r="X1035" i="1" s="1"/>
  <c r="AH1036" i="1"/>
  <c r="X1036" i="1" s="1"/>
  <c r="AH1037" i="1"/>
  <c r="X1037" i="1" s="1"/>
  <c r="AH1038" i="1"/>
  <c r="X1038" i="1" s="1"/>
  <c r="AH1039" i="1"/>
  <c r="X1039" i="1" s="1"/>
  <c r="AH1040" i="1"/>
  <c r="X1040" i="1" s="1"/>
  <c r="AH1041" i="1"/>
  <c r="X1041" i="1" s="1"/>
  <c r="AH1042" i="1"/>
  <c r="X1042" i="1" s="1"/>
  <c r="AH1043" i="1"/>
  <c r="X1043" i="1" s="1"/>
  <c r="AH1044" i="1"/>
  <c r="X1044" i="1" s="1"/>
  <c r="AH1045" i="1"/>
  <c r="X1045" i="1" s="1"/>
  <c r="AH1046" i="1"/>
  <c r="X1046" i="1" s="1"/>
  <c r="AH1047" i="1"/>
  <c r="X1047" i="1" s="1"/>
  <c r="AH1048" i="1"/>
  <c r="X1048" i="1" s="1"/>
  <c r="AH1049" i="1"/>
  <c r="X1049" i="1" s="1"/>
  <c r="AH1050" i="1"/>
  <c r="X1050" i="1" s="1"/>
  <c r="AH1051" i="1"/>
  <c r="X1051" i="1" s="1"/>
  <c r="AH1052" i="1"/>
  <c r="X1052" i="1" s="1"/>
  <c r="AH1053" i="1"/>
  <c r="X1053" i="1" s="1"/>
  <c r="AH1054" i="1"/>
  <c r="X1054" i="1" s="1"/>
  <c r="AH1055" i="1"/>
  <c r="X1055" i="1" s="1"/>
  <c r="AH1056" i="1"/>
  <c r="X1056" i="1" s="1"/>
  <c r="AH1057" i="1"/>
  <c r="X1057" i="1" s="1"/>
  <c r="AH1058" i="1"/>
  <c r="X1058" i="1" s="1"/>
  <c r="AH1059" i="1"/>
  <c r="X1059" i="1" s="1"/>
  <c r="AH1060" i="1"/>
  <c r="X1060" i="1" s="1"/>
  <c r="AH1061" i="1"/>
  <c r="X1061" i="1" s="1"/>
  <c r="AH1062" i="1"/>
  <c r="X1062" i="1" s="1"/>
  <c r="AH1063" i="1"/>
  <c r="X1063" i="1" s="1"/>
  <c r="AH1064" i="1"/>
  <c r="X1064" i="1" s="1"/>
  <c r="AH1065" i="1"/>
  <c r="X1065" i="1" s="1"/>
  <c r="AH1066" i="1"/>
  <c r="AH1067" i="1"/>
  <c r="X1067" i="1" s="1"/>
  <c r="AH1068" i="1"/>
  <c r="X1068" i="1" s="1"/>
  <c r="AH1069" i="1"/>
  <c r="X1069" i="1" s="1"/>
  <c r="AH1070" i="1"/>
  <c r="X1070" i="1" s="1"/>
  <c r="AH1071" i="1"/>
  <c r="X1071" i="1" s="1"/>
  <c r="AH1072" i="1"/>
  <c r="X1072" i="1" s="1"/>
  <c r="AH1073" i="1"/>
  <c r="X1073" i="1" s="1"/>
  <c r="AH1074" i="1"/>
  <c r="X1074" i="1" s="1"/>
  <c r="AH1075" i="1"/>
  <c r="X1075" i="1" s="1"/>
  <c r="AH1076" i="1"/>
  <c r="X1076" i="1" s="1"/>
  <c r="AH1077" i="1"/>
  <c r="X1077" i="1" s="1"/>
  <c r="AH1078" i="1"/>
  <c r="X1078" i="1" s="1"/>
  <c r="AH1079" i="1"/>
  <c r="X1079" i="1" s="1"/>
  <c r="AH1080" i="1"/>
  <c r="X1080" i="1" s="1"/>
  <c r="AH1081" i="1"/>
  <c r="X1081" i="1" s="1"/>
  <c r="AH1082" i="1"/>
  <c r="X1082" i="1" s="1"/>
  <c r="AH1083" i="1"/>
  <c r="X1083" i="1" s="1"/>
  <c r="AH1084" i="1"/>
  <c r="X1084" i="1" s="1"/>
  <c r="AH1085" i="1"/>
  <c r="X1085" i="1" s="1"/>
  <c r="AH1086" i="1"/>
  <c r="X1086" i="1" s="1"/>
  <c r="AH1087" i="1"/>
  <c r="X1087" i="1" s="1"/>
  <c r="AH1088" i="1"/>
  <c r="X1088" i="1" s="1"/>
  <c r="AH1089" i="1"/>
  <c r="X1089" i="1" s="1"/>
  <c r="AH1090" i="1"/>
  <c r="X1090" i="1" s="1"/>
  <c r="AH1091" i="1"/>
  <c r="X1091" i="1" s="1"/>
  <c r="AH1092" i="1"/>
  <c r="X1092" i="1" s="1"/>
  <c r="AH1093" i="1"/>
  <c r="X1093" i="1" s="1"/>
  <c r="AH1094" i="1"/>
  <c r="X1094" i="1" s="1"/>
  <c r="AH1095" i="1"/>
  <c r="X1095" i="1" s="1"/>
  <c r="AH1096" i="1"/>
  <c r="X1096" i="1" s="1"/>
  <c r="AH1097" i="1"/>
  <c r="X1097" i="1" s="1"/>
  <c r="AH1098" i="1"/>
  <c r="X1098" i="1" s="1"/>
  <c r="AH1099" i="1"/>
  <c r="X1099" i="1" s="1"/>
  <c r="AH1100" i="1"/>
  <c r="X1100" i="1" s="1"/>
  <c r="AH1101" i="1"/>
  <c r="X1101" i="1" s="1"/>
  <c r="AH1102" i="1"/>
  <c r="X1102" i="1" s="1"/>
  <c r="AH1103" i="1"/>
  <c r="X1103" i="1" s="1"/>
  <c r="AH1104" i="1"/>
  <c r="X1104" i="1" s="1"/>
  <c r="AH1105" i="1"/>
  <c r="X1105" i="1" s="1"/>
  <c r="AH1106" i="1"/>
  <c r="AH1107" i="1"/>
  <c r="X1107" i="1" s="1"/>
  <c r="AH1108" i="1"/>
  <c r="X1108" i="1" s="1"/>
  <c r="AH1109" i="1"/>
  <c r="X1109" i="1" s="1"/>
  <c r="AH1110" i="1"/>
  <c r="X1110" i="1" s="1"/>
  <c r="AH1111" i="1"/>
  <c r="X1111" i="1" s="1"/>
  <c r="AH1112" i="1"/>
  <c r="X1112" i="1" s="1"/>
  <c r="AH1113" i="1"/>
  <c r="X1113" i="1" s="1"/>
  <c r="AH1114" i="1"/>
  <c r="X1114" i="1" s="1"/>
  <c r="AH1115" i="1"/>
  <c r="X1115" i="1" s="1"/>
  <c r="AH1116" i="1"/>
  <c r="X1116" i="1" s="1"/>
  <c r="AH1117" i="1"/>
  <c r="X1117" i="1" s="1"/>
  <c r="AH1118" i="1"/>
  <c r="X1118" i="1" s="1"/>
  <c r="AH1119" i="1"/>
  <c r="X1119" i="1" s="1"/>
  <c r="AH1120" i="1"/>
  <c r="X1120" i="1" s="1"/>
  <c r="AH1121" i="1"/>
  <c r="X1121" i="1" s="1"/>
  <c r="AH1122" i="1"/>
  <c r="X1122" i="1" s="1"/>
  <c r="AH1123" i="1"/>
  <c r="X1123" i="1" s="1"/>
  <c r="AH1124" i="1"/>
  <c r="X1124" i="1" s="1"/>
  <c r="AH1125" i="1"/>
  <c r="X1125" i="1" s="1"/>
  <c r="AH1126" i="1"/>
  <c r="X1126" i="1" s="1"/>
  <c r="AH1127" i="1"/>
  <c r="X1127" i="1" s="1"/>
  <c r="AH1128" i="1"/>
  <c r="X1128" i="1" s="1"/>
  <c r="AH1129" i="1"/>
  <c r="X1129" i="1" s="1"/>
  <c r="AH1130" i="1"/>
  <c r="X1130" i="1" s="1"/>
  <c r="AH1131" i="1"/>
  <c r="X1131" i="1" s="1"/>
  <c r="AH1132" i="1"/>
  <c r="X1132" i="1" s="1"/>
  <c r="AH1133" i="1"/>
  <c r="X1133" i="1" s="1"/>
  <c r="AH1134" i="1"/>
  <c r="X1134" i="1" s="1"/>
  <c r="AH1135" i="1"/>
  <c r="X1135" i="1" s="1"/>
  <c r="AH1136" i="1"/>
  <c r="X1136" i="1" s="1"/>
  <c r="AH1137" i="1"/>
  <c r="X1137" i="1" s="1"/>
  <c r="AH1138" i="1"/>
  <c r="X1138" i="1" s="1"/>
  <c r="AH1139" i="1"/>
  <c r="X1139" i="1" s="1"/>
  <c r="AH1140" i="1"/>
  <c r="X1140" i="1" s="1"/>
  <c r="AH1141" i="1"/>
  <c r="X1141" i="1" s="1"/>
  <c r="AH1142" i="1"/>
  <c r="X1142" i="1" s="1"/>
  <c r="AH1143" i="1"/>
  <c r="X1143" i="1" s="1"/>
  <c r="AH1144" i="1"/>
  <c r="X1144" i="1" s="1"/>
  <c r="AH1145" i="1"/>
  <c r="X1145" i="1" s="1"/>
  <c r="AH1146" i="1"/>
  <c r="X1146" i="1" s="1"/>
  <c r="AH1147" i="1"/>
  <c r="X1147" i="1" s="1"/>
  <c r="AH1148" i="1"/>
  <c r="X1148" i="1" s="1"/>
  <c r="AH1149" i="1"/>
  <c r="X1149" i="1" s="1"/>
  <c r="AH1150" i="1"/>
  <c r="X1150" i="1" s="1"/>
  <c r="AH1151" i="1"/>
  <c r="X1151" i="1" s="1"/>
  <c r="AH1152" i="1"/>
  <c r="X1152" i="1" s="1"/>
  <c r="AH1153" i="1"/>
  <c r="X1153" i="1" s="1"/>
  <c r="AH1154" i="1"/>
  <c r="X1154" i="1" s="1"/>
  <c r="AH1155" i="1"/>
  <c r="X1155" i="1" s="1"/>
  <c r="AH1156" i="1"/>
  <c r="X1156" i="1" s="1"/>
  <c r="AH1157" i="1"/>
  <c r="X1157" i="1" s="1"/>
  <c r="AH1158" i="1"/>
  <c r="X1158" i="1" s="1"/>
  <c r="AH1159" i="1"/>
  <c r="X1159" i="1" s="1"/>
  <c r="AH1160" i="1"/>
  <c r="X1160" i="1" s="1"/>
  <c r="AH1161" i="1"/>
  <c r="X1161" i="1" s="1"/>
  <c r="AH1162" i="1"/>
  <c r="X1162" i="1" s="1"/>
  <c r="AH1163" i="1"/>
  <c r="X1163" i="1" s="1"/>
  <c r="AH1164" i="1"/>
  <c r="X1164" i="1" s="1"/>
  <c r="AH1165" i="1"/>
  <c r="X1165" i="1" s="1"/>
  <c r="AH1166" i="1"/>
  <c r="X1166" i="1" s="1"/>
  <c r="AH1167" i="1"/>
  <c r="X1167" i="1" s="1"/>
  <c r="AH1168" i="1"/>
  <c r="X1168" i="1" s="1"/>
  <c r="AH1169" i="1"/>
  <c r="X1169" i="1" s="1"/>
  <c r="AH1170" i="1"/>
  <c r="X1170" i="1" s="1"/>
  <c r="AH1171" i="1"/>
  <c r="X1171" i="1" s="1"/>
  <c r="AH1172" i="1"/>
  <c r="X1172" i="1" s="1"/>
  <c r="AH1173" i="1"/>
  <c r="X1173" i="1" s="1"/>
  <c r="AH1174" i="1"/>
  <c r="X1174" i="1" s="1"/>
  <c r="AH1175" i="1"/>
  <c r="X1175" i="1" s="1"/>
  <c r="AH1176" i="1"/>
  <c r="X1176" i="1" s="1"/>
  <c r="AH1177" i="1"/>
  <c r="X1177" i="1" s="1"/>
  <c r="AH1178" i="1"/>
  <c r="X1178" i="1" s="1"/>
  <c r="AH1179" i="1"/>
  <c r="X1179" i="1" s="1"/>
  <c r="AH1180" i="1"/>
  <c r="X1180" i="1" s="1"/>
  <c r="AH1181" i="1"/>
  <c r="X1181" i="1" s="1"/>
  <c r="AH1182" i="1"/>
  <c r="X1182" i="1" s="1"/>
  <c r="AH1183" i="1"/>
  <c r="X1183" i="1" s="1"/>
  <c r="AH1184" i="1"/>
  <c r="X1184" i="1" s="1"/>
  <c r="AH1185" i="1"/>
  <c r="X1185" i="1" s="1"/>
  <c r="AH1186" i="1"/>
  <c r="X1186" i="1" s="1"/>
  <c r="AH1187" i="1"/>
  <c r="X1187" i="1" s="1"/>
  <c r="AH1188" i="1"/>
  <c r="X1188" i="1" s="1"/>
  <c r="AH1189" i="1"/>
  <c r="X1189" i="1" s="1"/>
  <c r="AH1190" i="1"/>
  <c r="X1190" i="1" s="1"/>
  <c r="AH1191" i="1"/>
  <c r="X1191" i="1" s="1"/>
  <c r="AH1192" i="1"/>
  <c r="X1192" i="1" s="1"/>
  <c r="AH1193" i="1"/>
  <c r="X1193" i="1" s="1"/>
  <c r="AH1194" i="1"/>
  <c r="AH1195" i="1"/>
  <c r="X1195" i="1" s="1"/>
  <c r="AH1196" i="1"/>
  <c r="X1196" i="1" s="1"/>
  <c r="AH1197" i="1"/>
  <c r="X1197" i="1" s="1"/>
  <c r="AH1198" i="1"/>
  <c r="X1198" i="1" s="1"/>
  <c r="AH1199" i="1"/>
  <c r="X1199" i="1" s="1"/>
  <c r="AH1200" i="1"/>
  <c r="X1200" i="1" s="1"/>
  <c r="AH1201" i="1"/>
  <c r="X1201" i="1" s="1"/>
  <c r="AH1202" i="1"/>
  <c r="X1202" i="1" s="1"/>
  <c r="AH1203" i="1"/>
  <c r="X1203" i="1" s="1"/>
  <c r="AH1204" i="1"/>
  <c r="X1204" i="1" s="1"/>
  <c r="AH1205" i="1"/>
  <c r="X1205" i="1" s="1"/>
  <c r="AH1206" i="1"/>
  <c r="X1206" i="1" s="1"/>
  <c r="AH1207" i="1"/>
  <c r="X1207" i="1" s="1"/>
  <c r="AH1208" i="1"/>
  <c r="X1208" i="1" s="1"/>
  <c r="AH1209" i="1"/>
  <c r="X1209" i="1" s="1"/>
  <c r="AH1210" i="1"/>
  <c r="X1210" i="1" s="1"/>
  <c r="AH1211" i="1"/>
  <c r="X1211" i="1" s="1"/>
  <c r="AH1212" i="1"/>
  <c r="X1212" i="1" s="1"/>
  <c r="AH1213" i="1"/>
  <c r="X1213" i="1" s="1"/>
  <c r="AH1214" i="1"/>
  <c r="X1214" i="1" s="1"/>
  <c r="AH1215" i="1"/>
  <c r="X1215" i="1" s="1"/>
  <c r="AH1216" i="1"/>
  <c r="X1216" i="1" s="1"/>
  <c r="AH1217" i="1"/>
  <c r="X1217" i="1" s="1"/>
  <c r="AH1218" i="1"/>
  <c r="X1218" i="1" s="1"/>
  <c r="AH1219" i="1"/>
  <c r="X1219" i="1" s="1"/>
  <c r="AH1220" i="1"/>
  <c r="X1220" i="1" s="1"/>
  <c r="AH1221" i="1"/>
  <c r="X1221" i="1" s="1"/>
  <c r="AH1222" i="1"/>
  <c r="X1222" i="1" s="1"/>
  <c r="AH1223" i="1"/>
  <c r="X1223" i="1" s="1"/>
  <c r="AH1224" i="1"/>
  <c r="X1224" i="1" s="1"/>
  <c r="AH1225" i="1"/>
  <c r="X1225" i="1" s="1"/>
  <c r="AH1226" i="1"/>
  <c r="X1226" i="1" s="1"/>
  <c r="AH1227" i="1"/>
  <c r="X1227" i="1" s="1"/>
  <c r="AH1228" i="1"/>
  <c r="X1228" i="1" s="1"/>
  <c r="AH1229" i="1"/>
  <c r="X1229" i="1" s="1"/>
  <c r="AH1230" i="1"/>
  <c r="X1230" i="1" s="1"/>
  <c r="AH1231" i="1"/>
  <c r="X1231" i="1" s="1"/>
  <c r="AH1232" i="1"/>
  <c r="X1232" i="1" s="1"/>
  <c r="AH1233" i="1"/>
  <c r="X1233" i="1" s="1"/>
  <c r="AH1234" i="1"/>
  <c r="X1234" i="1" s="1"/>
  <c r="AH1235" i="1"/>
  <c r="X1235" i="1" s="1"/>
  <c r="AH1236" i="1"/>
  <c r="X1236" i="1" s="1"/>
  <c r="AH1237" i="1"/>
  <c r="X1237" i="1" s="1"/>
  <c r="AH1238" i="1"/>
  <c r="X1238" i="1" s="1"/>
  <c r="AH1239" i="1"/>
  <c r="X1239" i="1" s="1"/>
  <c r="AH1240" i="1"/>
  <c r="X1240" i="1" s="1"/>
  <c r="AH1241" i="1"/>
  <c r="X1241" i="1" s="1"/>
  <c r="AH1242" i="1"/>
  <c r="X1242" i="1" s="1"/>
  <c r="AH1243" i="1"/>
  <c r="X1243" i="1" s="1"/>
  <c r="AH1244" i="1"/>
  <c r="X1244" i="1" s="1"/>
  <c r="AH1245" i="1"/>
  <c r="X1245" i="1" s="1"/>
  <c r="AH1246" i="1"/>
  <c r="X1246" i="1" s="1"/>
  <c r="AH1247" i="1"/>
  <c r="X1247" i="1" s="1"/>
  <c r="AH1248" i="1"/>
  <c r="X1248" i="1" s="1"/>
  <c r="AH1249" i="1"/>
  <c r="X1249" i="1" s="1"/>
  <c r="AH1250" i="1"/>
  <c r="X1250" i="1" s="1"/>
  <c r="AH1251" i="1"/>
  <c r="X1251" i="1" s="1"/>
  <c r="AH1252" i="1"/>
  <c r="X1252" i="1" s="1"/>
  <c r="AH1253" i="1"/>
  <c r="X1253" i="1" s="1"/>
  <c r="AH1254" i="1"/>
  <c r="X1254" i="1" s="1"/>
  <c r="AH1255" i="1"/>
  <c r="X1255" i="1" s="1"/>
  <c r="AH1256" i="1"/>
  <c r="X1256" i="1" s="1"/>
  <c r="AH1257" i="1"/>
  <c r="X1257" i="1" s="1"/>
  <c r="AH1258" i="1"/>
  <c r="X1258" i="1" s="1"/>
  <c r="AH1259" i="1"/>
  <c r="X1259" i="1" s="1"/>
  <c r="AH1260" i="1"/>
  <c r="X1260" i="1" s="1"/>
  <c r="AH1261" i="1"/>
  <c r="X1261" i="1" s="1"/>
  <c r="AH1262" i="1"/>
  <c r="X1262" i="1" s="1"/>
  <c r="AH1263" i="1"/>
  <c r="X1263" i="1" s="1"/>
  <c r="AH1264" i="1"/>
  <c r="X1264" i="1" s="1"/>
  <c r="AH1265" i="1"/>
  <c r="X1265" i="1" s="1"/>
  <c r="AH1266" i="1"/>
  <c r="X1266" i="1" s="1"/>
  <c r="AH1267" i="1"/>
  <c r="X1267" i="1" s="1"/>
  <c r="AH1268" i="1"/>
  <c r="X1268" i="1" s="1"/>
  <c r="AH1269" i="1"/>
  <c r="X1269" i="1" s="1"/>
  <c r="AH1270" i="1"/>
  <c r="X1270" i="1" s="1"/>
  <c r="AH1271" i="1"/>
  <c r="X1271" i="1" s="1"/>
  <c r="AH1272" i="1"/>
  <c r="X1272" i="1" s="1"/>
  <c r="AH1273" i="1"/>
  <c r="X1273" i="1" s="1"/>
  <c r="AH1274" i="1"/>
  <c r="X1274" i="1" s="1"/>
  <c r="AH1275" i="1"/>
  <c r="X1275" i="1" s="1"/>
  <c r="AH1276" i="1"/>
  <c r="X1276" i="1" s="1"/>
  <c r="AH1277" i="1"/>
  <c r="X1277" i="1" s="1"/>
  <c r="AH1278" i="1"/>
  <c r="X1278" i="1" s="1"/>
  <c r="AH1279" i="1"/>
  <c r="X1279" i="1" s="1"/>
  <c r="AH1280" i="1"/>
  <c r="X1280" i="1" s="1"/>
  <c r="AH1281" i="1"/>
  <c r="X1281" i="1" s="1"/>
  <c r="AH1282" i="1"/>
  <c r="X1282" i="1" s="1"/>
  <c r="AH1283" i="1"/>
  <c r="X1283" i="1" s="1"/>
  <c r="AH1284" i="1"/>
  <c r="X1284" i="1" s="1"/>
  <c r="AH1285" i="1"/>
  <c r="X1285" i="1" s="1"/>
  <c r="AH1286" i="1"/>
  <c r="X1286" i="1" s="1"/>
  <c r="AH1287" i="1"/>
  <c r="X1287" i="1" s="1"/>
  <c r="AH1288" i="1"/>
  <c r="X1288" i="1" s="1"/>
  <c r="AH1289" i="1"/>
  <c r="X1289" i="1" s="1"/>
  <c r="AH1290" i="1"/>
  <c r="X1290" i="1" s="1"/>
  <c r="AH1291" i="1"/>
  <c r="X1291" i="1" s="1"/>
  <c r="AH1292" i="1"/>
  <c r="X1292" i="1" s="1"/>
  <c r="AH1293" i="1"/>
  <c r="X1293" i="1" s="1"/>
  <c r="AH1294" i="1"/>
  <c r="X1294" i="1" s="1"/>
  <c r="AH1295" i="1"/>
  <c r="X1295" i="1" s="1"/>
  <c r="AH1296" i="1"/>
  <c r="X1296" i="1" s="1"/>
  <c r="AH1297" i="1"/>
  <c r="X1297" i="1" s="1"/>
  <c r="AH1298" i="1"/>
  <c r="X1298" i="1" s="1"/>
  <c r="AH1299" i="1"/>
  <c r="X1299" i="1" s="1"/>
  <c r="AH1300" i="1"/>
  <c r="X1300" i="1" s="1"/>
  <c r="AH1301" i="1"/>
  <c r="X1301" i="1" s="1"/>
  <c r="AH1302" i="1"/>
  <c r="X1302" i="1" s="1"/>
  <c r="AH1303" i="1"/>
  <c r="X1303" i="1" s="1"/>
  <c r="AH1304" i="1"/>
  <c r="X1304" i="1" s="1"/>
  <c r="AH1305" i="1"/>
  <c r="X1305" i="1" s="1"/>
  <c r="AH1306" i="1"/>
  <c r="X1306" i="1" s="1"/>
  <c r="AH1307" i="1"/>
  <c r="X1307" i="1" s="1"/>
  <c r="AH1308" i="1"/>
  <c r="X1308" i="1" s="1"/>
  <c r="AH1309" i="1"/>
  <c r="X1309" i="1" s="1"/>
  <c r="AH1310" i="1"/>
  <c r="X1310" i="1" s="1"/>
  <c r="AH1311" i="1"/>
  <c r="X1311" i="1" s="1"/>
  <c r="AH1312" i="1"/>
  <c r="X1312" i="1" s="1"/>
  <c r="AH1313" i="1"/>
  <c r="X1313" i="1" s="1"/>
  <c r="AH1314" i="1"/>
  <c r="X1314" i="1" s="1"/>
  <c r="AH1315" i="1"/>
  <c r="X1315" i="1" s="1"/>
  <c r="AH1316" i="1"/>
  <c r="X1316" i="1" s="1"/>
  <c r="AH1317" i="1"/>
  <c r="X1317" i="1" s="1"/>
  <c r="AH1318" i="1"/>
  <c r="X1318" i="1" s="1"/>
  <c r="AH1319" i="1"/>
  <c r="X1319" i="1" s="1"/>
  <c r="AH1320" i="1"/>
  <c r="X1320" i="1" s="1"/>
  <c r="AH1321" i="1"/>
  <c r="X1321" i="1" s="1"/>
  <c r="AH1322" i="1"/>
  <c r="X1322" i="1" s="1"/>
  <c r="AH1323" i="1"/>
  <c r="X1323" i="1" s="1"/>
  <c r="AH1324" i="1"/>
  <c r="X1324" i="1" s="1"/>
  <c r="AH1325" i="1"/>
  <c r="X1325" i="1" s="1"/>
  <c r="AH1326" i="1"/>
  <c r="X1326" i="1" s="1"/>
  <c r="AH1327" i="1"/>
  <c r="X1327" i="1" s="1"/>
  <c r="AH1328" i="1"/>
  <c r="X1328" i="1" s="1"/>
  <c r="AH1329" i="1"/>
  <c r="X1329" i="1" s="1"/>
  <c r="AH1330" i="1"/>
  <c r="X1330" i="1" s="1"/>
  <c r="AH1331" i="1"/>
  <c r="X1331" i="1" s="1"/>
  <c r="AH1332" i="1"/>
  <c r="X1332" i="1" s="1"/>
  <c r="AH1333" i="1"/>
  <c r="X1333" i="1" s="1"/>
  <c r="AH1334" i="1"/>
  <c r="X1334" i="1" s="1"/>
  <c r="AH1335" i="1"/>
  <c r="X1335" i="1" s="1"/>
  <c r="AH1336" i="1"/>
  <c r="X1336" i="1" s="1"/>
  <c r="AH1337" i="1"/>
  <c r="X1337" i="1" s="1"/>
  <c r="AH1338" i="1"/>
  <c r="X1338" i="1" s="1"/>
  <c r="AH1339" i="1"/>
  <c r="X1339" i="1" s="1"/>
  <c r="AH1340" i="1"/>
  <c r="X1340" i="1" s="1"/>
  <c r="AH1341" i="1"/>
  <c r="X1341" i="1" s="1"/>
  <c r="AH1342" i="1"/>
  <c r="X1342" i="1" s="1"/>
  <c r="AH1343" i="1"/>
  <c r="X1343" i="1" s="1"/>
  <c r="AH1344" i="1"/>
  <c r="X1344" i="1" s="1"/>
  <c r="AH1345" i="1"/>
  <c r="X1345" i="1" s="1"/>
  <c r="AH1346" i="1"/>
  <c r="X1346" i="1" s="1"/>
  <c r="AH1347" i="1"/>
  <c r="X1347" i="1" s="1"/>
  <c r="AH1348" i="1"/>
  <c r="X1348" i="1" s="1"/>
  <c r="AH1349" i="1"/>
  <c r="X1349" i="1" s="1"/>
  <c r="AH1350" i="1"/>
  <c r="X1350" i="1" s="1"/>
  <c r="AH1351" i="1"/>
  <c r="X1351" i="1" s="1"/>
  <c r="AH1352" i="1"/>
  <c r="X1352" i="1" s="1"/>
  <c r="AH1353" i="1"/>
  <c r="X1353" i="1" s="1"/>
  <c r="AH1354" i="1"/>
  <c r="X1354" i="1" s="1"/>
  <c r="AH1355" i="1"/>
  <c r="X1355" i="1" s="1"/>
  <c r="AH1356" i="1"/>
  <c r="X1356" i="1" s="1"/>
  <c r="AH1357" i="1"/>
  <c r="X1357" i="1" s="1"/>
  <c r="AH1358" i="1"/>
  <c r="X1358" i="1" s="1"/>
  <c r="AH1359" i="1"/>
  <c r="X1359" i="1" s="1"/>
  <c r="AH1360" i="1"/>
  <c r="X1360" i="1" s="1"/>
  <c r="AH1361" i="1"/>
  <c r="X1361" i="1" s="1"/>
  <c r="AH1362" i="1"/>
  <c r="X1362" i="1" s="1"/>
  <c r="AH1363" i="1"/>
  <c r="X1363" i="1" s="1"/>
  <c r="AH1364" i="1"/>
  <c r="X1364" i="1" s="1"/>
  <c r="AH1365" i="1"/>
  <c r="X1365" i="1" s="1"/>
  <c r="AH1366" i="1"/>
  <c r="X1366" i="1" s="1"/>
  <c r="AH1367" i="1"/>
  <c r="X1367" i="1" s="1"/>
  <c r="AH1368" i="1"/>
  <c r="X1368" i="1" s="1"/>
  <c r="AH1369" i="1"/>
  <c r="X1369" i="1" s="1"/>
  <c r="AH1370" i="1"/>
  <c r="X1370" i="1" s="1"/>
  <c r="AH1371" i="1"/>
  <c r="X1371" i="1" s="1"/>
  <c r="AH1372" i="1"/>
  <c r="X1372" i="1" s="1"/>
  <c r="AH1373" i="1"/>
  <c r="X1373" i="1" s="1"/>
  <c r="AH1374" i="1"/>
  <c r="X1374" i="1" s="1"/>
  <c r="AH1375" i="1"/>
  <c r="X1375" i="1" s="1"/>
  <c r="AH1376" i="1"/>
  <c r="X1376" i="1" s="1"/>
  <c r="AH1377" i="1"/>
  <c r="X1377" i="1" s="1"/>
  <c r="AH1378" i="1"/>
  <c r="X1378" i="1" s="1"/>
  <c r="AH1379" i="1"/>
  <c r="X1379" i="1" s="1"/>
  <c r="AH1380" i="1"/>
  <c r="X1380" i="1" s="1"/>
  <c r="AH1381" i="1"/>
  <c r="X1381" i="1" s="1"/>
  <c r="AH1382" i="1"/>
  <c r="X1382" i="1" s="1"/>
  <c r="AH1383" i="1"/>
  <c r="X1383" i="1" s="1"/>
  <c r="AH1384" i="1"/>
  <c r="X1384" i="1" s="1"/>
  <c r="AH1385" i="1"/>
  <c r="X1385" i="1" s="1"/>
  <c r="AH1386" i="1"/>
  <c r="X1386" i="1" s="1"/>
  <c r="AH1387" i="1"/>
  <c r="X1387" i="1" s="1"/>
  <c r="AH1388" i="1"/>
  <c r="X1388" i="1" s="1"/>
  <c r="AH1389" i="1"/>
  <c r="X1389" i="1" s="1"/>
  <c r="AH1390" i="1"/>
  <c r="X1390" i="1" s="1"/>
  <c r="AH1391" i="1"/>
  <c r="X1391" i="1" s="1"/>
  <c r="AH1392" i="1"/>
  <c r="X1392" i="1" s="1"/>
  <c r="AH1393" i="1"/>
  <c r="X1393" i="1" s="1"/>
  <c r="AH1394" i="1"/>
  <c r="X1394" i="1" s="1"/>
  <c r="AH1395" i="1"/>
  <c r="X1395" i="1" s="1"/>
  <c r="AH1396" i="1"/>
  <c r="X1396" i="1" s="1"/>
  <c r="AH1397" i="1"/>
  <c r="X1397" i="1" s="1"/>
  <c r="AH1398" i="1"/>
  <c r="X1398" i="1" s="1"/>
  <c r="AH1399" i="1"/>
  <c r="X1399" i="1" s="1"/>
  <c r="AH1400" i="1"/>
  <c r="X1400" i="1" s="1"/>
  <c r="AH1401" i="1"/>
  <c r="X1401" i="1" s="1"/>
  <c r="AH1402" i="1"/>
  <c r="X1402" i="1" s="1"/>
  <c r="AH1403" i="1"/>
  <c r="X1403" i="1" s="1"/>
  <c r="AH1404" i="1"/>
  <c r="X1404" i="1" s="1"/>
  <c r="AH1405" i="1"/>
  <c r="X1405" i="1" s="1"/>
  <c r="AH1406" i="1"/>
  <c r="X1406" i="1" s="1"/>
  <c r="AH1407" i="1"/>
  <c r="X1407" i="1" s="1"/>
  <c r="AH1408" i="1"/>
  <c r="X1408" i="1" s="1"/>
  <c r="AH1409" i="1"/>
  <c r="X1409" i="1" s="1"/>
  <c r="AH1410" i="1"/>
  <c r="X1410" i="1" s="1"/>
  <c r="AH1411" i="1"/>
  <c r="X1411" i="1" s="1"/>
  <c r="AH1412" i="1"/>
  <c r="X1412" i="1" s="1"/>
  <c r="AH1413" i="1"/>
  <c r="X1413" i="1" s="1"/>
  <c r="AH1414" i="1"/>
  <c r="X1414" i="1" s="1"/>
  <c r="AH1415" i="1"/>
  <c r="X1415" i="1" s="1"/>
  <c r="AH1416" i="1"/>
  <c r="X1416" i="1" s="1"/>
  <c r="AH1417" i="1"/>
  <c r="X1417" i="1" s="1"/>
  <c r="AH1418" i="1"/>
  <c r="X1418" i="1" s="1"/>
  <c r="AH1419" i="1"/>
  <c r="X1419" i="1" s="1"/>
  <c r="AH1420" i="1"/>
  <c r="X1420" i="1" s="1"/>
  <c r="AH1421" i="1"/>
  <c r="X1421" i="1" s="1"/>
  <c r="AH1422" i="1"/>
  <c r="X1422" i="1" s="1"/>
  <c r="AH1423" i="1"/>
  <c r="X1423" i="1" s="1"/>
  <c r="AH1424" i="1"/>
  <c r="X1424" i="1" s="1"/>
  <c r="AH1425" i="1"/>
  <c r="X1425" i="1" s="1"/>
  <c r="AH1426" i="1"/>
  <c r="X1426" i="1" s="1"/>
  <c r="AH1427" i="1"/>
  <c r="X1427" i="1" s="1"/>
  <c r="AH1428" i="1"/>
  <c r="X1428" i="1" s="1"/>
  <c r="AH1429" i="1"/>
  <c r="X1429" i="1" s="1"/>
  <c r="AH1430" i="1"/>
  <c r="X1430" i="1" s="1"/>
  <c r="AH1431" i="1"/>
  <c r="X1431" i="1" s="1"/>
  <c r="AH1432" i="1"/>
  <c r="X1432" i="1" s="1"/>
  <c r="AH1433" i="1"/>
  <c r="X1433" i="1" s="1"/>
  <c r="AH1434" i="1"/>
  <c r="X1434" i="1" s="1"/>
  <c r="AH1435" i="1"/>
  <c r="X1435" i="1" s="1"/>
  <c r="AH1436" i="1"/>
  <c r="X1436" i="1" s="1"/>
  <c r="AH1437" i="1"/>
  <c r="X1437" i="1" s="1"/>
  <c r="AH1438" i="1"/>
  <c r="X1438" i="1" s="1"/>
  <c r="AH1439" i="1"/>
  <c r="X1439" i="1" s="1"/>
  <c r="AH1440" i="1"/>
  <c r="X1440" i="1" s="1"/>
  <c r="AH1441" i="1"/>
  <c r="X1441" i="1" s="1"/>
  <c r="AH1442" i="1"/>
  <c r="X1442" i="1" s="1"/>
  <c r="AH1443" i="1"/>
  <c r="X1443" i="1" s="1"/>
  <c r="AH1444" i="1"/>
  <c r="X1444" i="1" s="1"/>
  <c r="AH1445" i="1"/>
  <c r="X1445" i="1" s="1"/>
  <c r="AH1446" i="1"/>
  <c r="X1446" i="1" s="1"/>
  <c r="AH1447" i="1"/>
  <c r="X1447" i="1" s="1"/>
  <c r="AH1448" i="1"/>
  <c r="X1448" i="1" s="1"/>
  <c r="AH1449" i="1"/>
  <c r="X1449" i="1" s="1"/>
  <c r="AH1450" i="1"/>
  <c r="X1450" i="1" s="1"/>
  <c r="AH1451" i="1"/>
  <c r="X1451" i="1" s="1"/>
  <c r="AH1452" i="1"/>
  <c r="X1452" i="1" s="1"/>
  <c r="AH1453" i="1"/>
  <c r="X1453" i="1" s="1"/>
  <c r="AH1454" i="1"/>
  <c r="X1454" i="1" s="1"/>
  <c r="AH1455" i="1"/>
  <c r="X1455" i="1" s="1"/>
  <c r="AH1456" i="1"/>
  <c r="X1456" i="1" s="1"/>
  <c r="AH1457" i="1"/>
  <c r="X1457" i="1" s="1"/>
  <c r="AH1458" i="1"/>
  <c r="X1458" i="1" s="1"/>
  <c r="AH1459" i="1"/>
  <c r="X1459" i="1" s="1"/>
  <c r="AH1460" i="1"/>
  <c r="X1460" i="1" s="1"/>
  <c r="AH1461" i="1"/>
  <c r="X1461" i="1" s="1"/>
  <c r="AH1462" i="1"/>
  <c r="X1462" i="1" s="1"/>
  <c r="AH1463" i="1"/>
  <c r="X1463" i="1" s="1"/>
  <c r="AH1464" i="1"/>
  <c r="X1464" i="1" s="1"/>
  <c r="AH1465" i="1"/>
  <c r="X1465" i="1" s="1"/>
  <c r="AH1466" i="1"/>
  <c r="X1466" i="1" s="1"/>
  <c r="AH1467" i="1"/>
  <c r="X1467" i="1" s="1"/>
  <c r="AH1468" i="1"/>
  <c r="X1468" i="1" s="1"/>
  <c r="AH1469" i="1"/>
  <c r="X1469" i="1" s="1"/>
  <c r="AH1470" i="1"/>
  <c r="X1470" i="1" s="1"/>
  <c r="AH1471" i="1"/>
  <c r="X1471" i="1" s="1"/>
  <c r="AH1472" i="1"/>
  <c r="X1472" i="1" s="1"/>
  <c r="AH1473" i="1"/>
  <c r="X1473" i="1" s="1"/>
  <c r="AH1474" i="1"/>
  <c r="X1474" i="1" s="1"/>
  <c r="AH1475" i="1"/>
  <c r="X1475" i="1" s="1"/>
  <c r="AH1476" i="1"/>
  <c r="X1476" i="1" s="1"/>
  <c r="AH1477" i="1"/>
  <c r="X1477" i="1" s="1"/>
  <c r="AH1478" i="1"/>
  <c r="X1478" i="1" s="1"/>
  <c r="AH1479" i="1"/>
  <c r="X1479" i="1" s="1"/>
  <c r="AH1480" i="1"/>
  <c r="X1480" i="1" s="1"/>
  <c r="AH1481" i="1"/>
  <c r="X1481" i="1" s="1"/>
  <c r="AH1482" i="1"/>
  <c r="X1482" i="1" s="1"/>
  <c r="AH1483" i="1"/>
  <c r="X1483" i="1" s="1"/>
  <c r="AH1484" i="1"/>
  <c r="X1484" i="1" s="1"/>
  <c r="AH1485" i="1"/>
  <c r="X1485" i="1" s="1"/>
  <c r="AH1486" i="1"/>
  <c r="X1486" i="1" s="1"/>
  <c r="AH1487" i="1"/>
  <c r="X1487" i="1" s="1"/>
  <c r="AH1488" i="1"/>
  <c r="X1488" i="1" s="1"/>
  <c r="AH1489" i="1"/>
  <c r="X1489" i="1" s="1"/>
  <c r="AH1490" i="1"/>
  <c r="X1490" i="1" s="1"/>
  <c r="AH1491" i="1"/>
  <c r="X1491" i="1" s="1"/>
  <c r="AH1492" i="1"/>
  <c r="X1492" i="1" s="1"/>
  <c r="AH1493" i="1"/>
  <c r="X1493" i="1" s="1"/>
  <c r="AH1494" i="1"/>
  <c r="X1494" i="1" s="1"/>
  <c r="AH1495" i="1"/>
  <c r="X1495" i="1" s="1"/>
  <c r="AH1496" i="1"/>
  <c r="X1496" i="1" s="1"/>
  <c r="AH1497" i="1"/>
  <c r="X1497" i="1" s="1"/>
  <c r="AH1498" i="1"/>
  <c r="X1498" i="1" s="1"/>
  <c r="AH1499" i="1"/>
  <c r="X1499" i="1" s="1"/>
  <c r="AH1500" i="1"/>
  <c r="X1500" i="1" s="1"/>
  <c r="AH1501" i="1"/>
  <c r="X1501" i="1" s="1"/>
  <c r="AH1502" i="1"/>
  <c r="X1502" i="1" s="1"/>
  <c r="AH1503" i="1"/>
  <c r="X1503" i="1" s="1"/>
  <c r="AH1504" i="1"/>
  <c r="X1504" i="1" s="1"/>
  <c r="AH1505" i="1"/>
  <c r="X1505" i="1" s="1"/>
  <c r="AH1506" i="1"/>
  <c r="X1506" i="1" s="1"/>
  <c r="AH1507" i="1"/>
  <c r="X1507" i="1" s="1"/>
  <c r="AH1508" i="1"/>
  <c r="X1508" i="1" s="1"/>
  <c r="AH1509" i="1"/>
  <c r="X1509" i="1" s="1"/>
  <c r="AH1510" i="1"/>
  <c r="X1510" i="1" s="1"/>
  <c r="AH1511" i="1"/>
  <c r="X1511" i="1" s="1"/>
  <c r="AH1512" i="1"/>
  <c r="X1512" i="1" s="1"/>
  <c r="AH1513" i="1"/>
  <c r="X1513" i="1" s="1"/>
  <c r="AH1514" i="1"/>
  <c r="X1514" i="1" s="1"/>
  <c r="AH1515" i="1"/>
  <c r="X1515" i="1" s="1"/>
  <c r="AH1516" i="1"/>
  <c r="X1516" i="1" s="1"/>
  <c r="AH1517" i="1"/>
  <c r="X1517" i="1" s="1"/>
  <c r="AH1518" i="1"/>
  <c r="X1518" i="1" s="1"/>
  <c r="AH1519" i="1"/>
  <c r="X1519" i="1" s="1"/>
  <c r="AH1520" i="1"/>
  <c r="X1520" i="1" s="1"/>
  <c r="AH1521" i="1"/>
  <c r="X1521" i="1" s="1"/>
  <c r="AH1522" i="1"/>
  <c r="X1522" i="1" s="1"/>
  <c r="AH1523" i="1"/>
  <c r="X1523" i="1" s="1"/>
  <c r="AH1524" i="1"/>
  <c r="X1524" i="1" s="1"/>
  <c r="AH1525" i="1"/>
  <c r="X1525" i="1" s="1"/>
  <c r="AH1526" i="1"/>
  <c r="X1526" i="1" s="1"/>
  <c r="AH1527" i="1"/>
  <c r="X1527" i="1" s="1"/>
  <c r="AH1528" i="1"/>
  <c r="X1528" i="1" s="1"/>
  <c r="AH1529" i="1"/>
  <c r="X1529" i="1" s="1"/>
  <c r="AH1530" i="1"/>
  <c r="X1530" i="1" s="1"/>
  <c r="AH1531" i="1"/>
  <c r="X1531" i="1" s="1"/>
  <c r="AH1532" i="1"/>
  <c r="X1532" i="1" s="1"/>
  <c r="AH1533" i="1"/>
  <c r="X1533" i="1" s="1"/>
  <c r="AH1534" i="1"/>
  <c r="X1534" i="1" s="1"/>
  <c r="AH1535" i="1"/>
  <c r="X1535" i="1" s="1"/>
  <c r="AH1536" i="1"/>
  <c r="X1536" i="1" s="1"/>
  <c r="AH1537" i="1"/>
  <c r="X1537" i="1" s="1"/>
  <c r="AH1538" i="1"/>
  <c r="X1538" i="1" s="1"/>
  <c r="AH1539" i="1"/>
  <c r="X1539" i="1" s="1"/>
  <c r="AH1540" i="1"/>
  <c r="X1540" i="1" s="1"/>
  <c r="AH1541" i="1"/>
  <c r="X1541" i="1" s="1"/>
  <c r="AH1542" i="1"/>
  <c r="X1542" i="1" s="1"/>
  <c r="AH1543" i="1"/>
  <c r="X1543" i="1" s="1"/>
  <c r="AH1544" i="1"/>
  <c r="X1544" i="1" s="1"/>
  <c r="AH1545" i="1"/>
  <c r="X1545" i="1" s="1"/>
  <c r="AH1546" i="1"/>
  <c r="X1546" i="1" s="1"/>
  <c r="AH1547" i="1"/>
  <c r="X1547" i="1" s="1"/>
  <c r="AH1548" i="1"/>
  <c r="X1548" i="1" s="1"/>
  <c r="AH1549" i="1"/>
  <c r="X1549" i="1" s="1"/>
  <c r="AH1550" i="1"/>
  <c r="X1550" i="1" s="1"/>
  <c r="AH1551" i="1"/>
  <c r="X1551" i="1" s="1"/>
  <c r="AH1552" i="1"/>
  <c r="X1552" i="1" s="1"/>
  <c r="AH1553" i="1"/>
  <c r="X1553" i="1" s="1"/>
  <c r="AH1554" i="1"/>
  <c r="X1554" i="1" s="1"/>
  <c r="AH1555" i="1"/>
  <c r="X1555" i="1" s="1"/>
  <c r="AH1556" i="1"/>
  <c r="X1556" i="1" s="1"/>
  <c r="AH1557" i="1"/>
  <c r="X1557" i="1" s="1"/>
  <c r="AH1558" i="1"/>
  <c r="X1558" i="1" s="1"/>
  <c r="AH1559" i="1"/>
  <c r="X1559" i="1" s="1"/>
  <c r="AH1560" i="1"/>
  <c r="X1560" i="1" s="1"/>
  <c r="AH1561" i="1"/>
  <c r="X1561" i="1" s="1"/>
  <c r="AH1562" i="1"/>
  <c r="X1562" i="1" s="1"/>
  <c r="AH1563" i="1"/>
  <c r="X1563" i="1" s="1"/>
  <c r="AH1564" i="1"/>
  <c r="X1564" i="1" s="1"/>
  <c r="AH1565" i="1"/>
  <c r="X1565" i="1" s="1"/>
  <c r="AH1566" i="1"/>
  <c r="X1566" i="1" s="1"/>
  <c r="AH1567" i="1"/>
  <c r="X1567" i="1" s="1"/>
  <c r="AH1568" i="1"/>
  <c r="X1568" i="1" s="1"/>
  <c r="AH1569" i="1"/>
  <c r="X1569" i="1" s="1"/>
  <c r="AH1570" i="1"/>
  <c r="X1570" i="1" s="1"/>
  <c r="AH1571" i="1"/>
  <c r="X1571" i="1" s="1"/>
  <c r="AH1572" i="1"/>
  <c r="X1572" i="1" s="1"/>
  <c r="AH1573" i="1"/>
  <c r="X1573" i="1" s="1"/>
  <c r="AH1574" i="1"/>
  <c r="X1574" i="1" s="1"/>
  <c r="AH1575" i="1"/>
  <c r="X1575" i="1" s="1"/>
  <c r="AH1576" i="1"/>
  <c r="X1576" i="1" s="1"/>
  <c r="AH1577" i="1"/>
  <c r="X1577" i="1" s="1"/>
  <c r="AH1578" i="1"/>
  <c r="X1578" i="1" s="1"/>
  <c r="AH1579" i="1"/>
  <c r="X1579" i="1" s="1"/>
  <c r="AH1580" i="1"/>
  <c r="X1580" i="1" s="1"/>
  <c r="AH1581" i="1"/>
  <c r="X1581" i="1" s="1"/>
  <c r="AH1582" i="1"/>
  <c r="X1582" i="1" s="1"/>
  <c r="AH1583" i="1"/>
  <c r="X1583" i="1" s="1"/>
  <c r="AH1584" i="1"/>
  <c r="X1584" i="1" s="1"/>
  <c r="AH1585" i="1"/>
  <c r="X1585" i="1" s="1"/>
  <c r="AH1586" i="1"/>
  <c r="X1586" i="1" s="1"/>
  <c r="AH1587" i="1"/>
  <c r="X1587" i="1" s="1"/>
  <c r="AH1588" i="1"/>
  <c r="X1588" i="1" s="1"/>
  <c r="AH1589" i="1"/>
  <c r="X1589" i="1" s="1"/>
  <c r="AH1590" i="1"/>
  <c r="X1590" i="1" s="1"/>
  <c r="AH1591" i="1"/>
  <c r="X1591" i="1" s="1"/>
  <c r="AH1592" i="1"/>
  <c r="X1592" i="1" s="1"/>
  <c r="AH1593" i="1"/>
  <c r="X1593" i="1" s="1"/>
  <c r="AH1594" i="1"/>
  <c r="X1594" i="1" s="1"/>
  <c r="AH1595" i="1"/>
  <c r="X1595" i="1" s="1"/>
  <c r="AH1596" i="1"/>
  <c r="X1596" i="1" s="1"/>
  <c r="AH1597" i="1"/>
  <c r="X1597" i="1" s="1"/>
  <c r="AH1598" i="1"/>
  <c r="X1598" i="1" s="1"/>
  <c r="AH1599" i="1"/>
  <c r="X1599" i="1" s="1"/>
  <c r="AH1600" i="1"/>
  <c r="X1600" i="1" s="1"/>
  <c r="AH1601" i="1"/>
  <c r="X1601" i="1" s="1"/>
  <c r="AH1602" i="1"/>
  <c r="X1602" i="1" s="1"/>
  <c r="AH1603" i="1"/>
  <c r="X1603" i="1" s="1"/>
  <c r="AH1604" i="1"/>
  <c r="X1604" i="1" s="1"/>
  <c r="AH1605" i="1"/>
  <c r="X1605" i="1" s="1"/>
  <c r="AH1606" i="1"/>
  <c r="X1606" i="1" s="1"/>
  <c r="AH1607" i="1"/>
  <c r="X1607" i="1" s="1"/>
  <c r="AH1608" i="1"/>
  <c r="X1608" i="1" s="1"/>
  <c r="AH1609" i="1"/>
  <c r="X1609" i="1" s="1"/>
  <c r="AH1610" i="1"/>
  <c r="X1610" i="1" s="1"/>
  <c r="AH1611" i="1"/>
  <c r="X1611" i="1" s="1"/>
  <c r="AH1612" i="1"/>
  <c r="X1612" i="1" s="1"/>
  <c r="AH1613" i="1"/>
  <c r="X1613" i="1" s="1"/>
  <c r="AH1614" i="1"/>
  <c r="X1614" i="1" s="1"/>
  <c r="AH1615" i="1"/>
  <c r="X1615" i="1" s="1"/>
  <c r="AH1616" i="1"/>
  <c r="X1616" i="1" s="1"/>
  <c r="AH1617" i="1"/>
  <c r="X1617" i="1" s="1"/>
  <c r="AH1618" i="1"/>
  <c r="X1618" i="1" s="1"/>
  <c r="AH1619" i="1"/>
  <c r="X1619" i="1" s="1"/>
  <c r="AH1620" i="1"/>
  <c r="X1620" i="1" s="1"/>
  <c r="AH1621" i="1"/>
  <c r="X1621" i="1" s="1"/>
  <c r="AH1622" i="1"/>
  <c r="X1622" i="1" s="1"/>
  <c r="AH1623" i="1"/>
  <c r="X1623" i="1" s="1"/>
  <c r="AH1624" i="1"/>
  <c r="X1624" i="1" s="1"/>
  <c r="AH1625" i="1"/>
  <c r="X1625" i="1" s="1"/>
  <c r="AH1626" i="1"/>
  <c r="X1626" i="1" s="1"/>
  <c r="AH1627" i="1"/>
  <c r="X1627" i="1" s="1"/>
  <c r="AH1628" i="1"/>
  <c r="X1628" i="1" s="1"/>
  <c r="AH1629" i="1"/>
  <c r="X1629" i="1" s="1"/>
  <c r="AH1630" i="1"/>
  <c r="X1630" i="1" s="1"/>
  <c r="AH1631" i="1"/>
  <c r="X1631" i="1" s="1"/>
  <c r="AH1632" i="1"/>
  <c r="X1632" i="1" s="1"/>
  <c r="AH1633" i="1"/>
  <c r="X1633" i="1" s="1"/>
  <c r="AH1634" i="1"/>
  <c r="X1634" i="1" s="1"/>
  <c r="AH1635" i="1"/>
  <c r="X1635" i="1" s="1"/>
  <c r="AH1636" i="1"/>
  <c r="X1636" i="1" s="1"/>
  <c r="AH1637" i="1"/>
  <c r="X1637" i="1" s="1"/>
  <c r="AH1638" i="1"/>
  <c r="X1638" i="1" s="1"/>
  <c r="AH1639" i="1"/>
  <c r="X1639" i="1" s="1"/>
  <c r="AH1640" i="1"/>
  <c r="X1640" i="1" s="1"/>
  <c r="AH1641" i="1"/>
  <c r="X1641" i="1" s="1"/>
  <c r="AH1642" i="1"/>
  <c r="X1642" i="1" s="1"/>
  <c r="AH1643" i="1"/>
  <c r="X1643" i="1" s="1"/>
  <c r="AH1644" i="1"/>
  <c r="X1644" i="1" s="1"/>
  <c r="AH1645" i="1"/>
  <c r="X1645" i="1" s="1"/>
  <c r="AH1646" i="1"/>
  <c r="X1646" i="1" s="1"/>
  <c r="AH1647" i="1"/>
  <c r="X1647" i="1" s="1"/>
  <c r="AH1648" i="1"/>
  <c r="X1648" i="1" s="1"/>
  <c r="AH1649" i="1"/>
  <c r="X1649" i="1" s="1"/>
  <c r="AH1650" i="1"/>
  <c r="X1650" i="1" s="1"/>
  <c r="AH1651" i="1"/>
  <c r="X1651" i="1" s="1"/>
  <c r="AH1652" i="1"/>
  <c r="X1652" i="1" s="1"/>
  <c r="AH1653" i="1"/>
  <c r="X1653" i="1" s="1"/>
  <c r="AH1654" i="1"/>
  <c r="X1654" i="1" s="1"/>
  <c r="AH1655" i="1"/>
  <c r="X1655" i="1" s="1"/>
  <c r="AH1656" i="1"/>
  <c r="X1656" i="1" s="1"/>
  <c r="AH2" i="1"/>
  <c r="X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" i="2"/>
  <c r="D2" i="2" s="1"/>
  <c r="V150" i="1" l="1"/>
  <c r="X150" i="1"/>
  <c r="V6" i="1"/>
  <c r="X6" i="1"/>
  <c r="V2" i="1"/>
  <c r="V51" i="1"/>
  <c r="X51" i="1"/>
  <c r="X78" i="1"/>
  <c r="V455" i="1"/>
  <c r="X455" i="1"/>
  <c r="V383" i="1"/>
  <c r="X383" i="1"/>
  <c r="V335" i="1"/>
  <c r="X335" i="1"/>
  <c r="V255" i="1"/>
  <c r="X255" i="1"/>
  <c r="V223" i="1"/>
  <c r="X223" i="1"/>
  <c r="V207" i="1"/>
  <c r="X207" i="1"/>
  <c r="V135" i="1"/>
  <c r="X135" i="1"/>
  <c r="V7" i="1"/>
  <c r="X7" i="1"/>
  <c r="V1622" i="1"/>
  <c r="W1622" i="1"/>
  <c r="V1558" i="1"/>
  <c r="W1558" i="1"/>
  <c r="V1510" i="1"/>
  <c r="W1510" i="1"/>
  <c r="V1446" i="1"/>
  <c r="W1446" i="1"/>
  <c r="V1398" i="1"/>
  <c r="W1398" i="1"/>
  <c r="V1350" i="1"/>
  <c r="W1350" i="1"/>
  <c r="V1294" i="1"/>
  <c r="W1294" i="1"/>
  <c r="V1230" i="1"/>
  <c r="W1230" i="1"/>
  <c r="V1182" i="1"/>
  <c r="W1182" i="1"/>
  <c r="V1134" i="1"/>
  <c r="W1134" i="1"/>
  <c r="V1086" i="1"/>
  <c r="W1086" i="1"/>
  <c r="V1038" i="1"/>
  <c r="W1038" i="1"/>
  <c r="V990" i="1"/>
  <c r="W990" i="1"/>
  <c r="V942" i="1"/>
  <c r="W942" i="1"/>
  <c r="V902" i="1"/>
  <c r="W902" i="1"/>
  <c r="V854" i="1"/>
  <c r="W854" i="1"/>
  <c r="V822" i="1"/>
  <c r="W822" i="1"/>
  <c r="V790" i="1"/>
  <c r="W790" i="1"/>
  <c r="V742" i="1"/>
  <c r="W742" i="1"/>
  <c r="V710" i="1"/>
  <c r="W710" i="1"/>
  <c r="V670" i="1"/>
  <c r="W670" i="1"/>
  <c r="V638" i="1"/>
  <c r="W638" i="1"/>
  <c r="V598" i="1"/>
  <c r="W598" i="1"/>
  <c r="V550" i="1"/>
  <c r="W550" i="1"/>
  <c r="V494" i="1"/>
  <c r="W494" i="1"/>
  <c r="V462" i="1"/>
  <c r="W462" i="1"/>
  <c r="V438" i="1"/>
  <c r="W438" i="1"/>
  <c r="V398" i="1"/>
  <c r="W398" i="1"/>
  <c r="V366" i="1"/>
  <c r="W366" i="1"/>
  <c r="V310" i="1"/>
  <c r="W310" i="1"/>
  <c r="V1614" i="1"/>
  <c r="W1614" i="1"/>
  <c r="V1198" i="1"/>
  <c r="W1198" i="1"/>
  <c r="V1621" i="1"/>
  <c r="W1621" i="1"/>
  <c r="V1581" i="1"/>
  <c r="W1581" i="1"/>
  <c r="V1541" i="1"/>
  <c r="W1541" i="1"/>
  <c r="V1493" i="1"/>
  <c r="W1493" i="1"/>
  <c r="V1437" i="1"/>
  <c r="W1437" i="1"/>
  <c r="V1389" i="1"/>
  <c r="W1389" i="1"/>
  <c r="V1341" i="1"/>
  <c r="W1341" i="1"/>
  <c r="V1301" i="1"/>
  <c r="W1301" i="1"/>
  <c r="V1261" i="1"/>
  <c r="W1261" i="1"/>
  <c r="V1213" i="1"/>
  <c r="W1213" i="1"/>
  <c r="V1165" i="1"/>
  <c r="W1165" i="1"/>
  <c r="V1133" i="1"/>
  <c r="W1133" i="1"/>
  <c r="V1085" i="1"/>
  <c r="W1085" i="1"/>
  <c r="V1029" i="1"/>
  <c r="W1029" i="1"/>
  <c r="V989" i="1"/>
  <c r="W989" i="1"/>
  <c r="V949" i="1"/>
  <c r="W949" i="1"/>
  <c r="V909" i="1"/>
  <c r="W909" i="1"/>
  <c r="V869" i="1"/>
  <c r="W869" i="1"/>
  <c r="V821" i="1"/>
  <c r="W821" i="1"/>
  <c r="V781" i="1"/>
  <c r="W781" i="1"/>
  <c r="V717" i="1"/>
  <c r="W717" i="1"/>
  <c r="V677" i="1"/>
  <c r="W677" i="1"/>
  <c r="V637" i="1"/>
  <c r="W637" i="1"/>
  <c r="V589" i="1"/>
  <c r="W589" i="1"/>
  <c r="V533" i="1"/>
  <c r="W533" i="1"/>
  <c r="V477" i="1"/>
  <c r="W477" i="1"/>
  <c r="V437" i="1"/>
  <c r="W437" i="1"/>
  <c r="V389" i="1"/>
  <c r="W389" i="1"/>
  <c r="V349" i="1"/>
  <c r="W349" i="1"/>
  <c r="V309" i="1"/>
  <c r="W309" i="1"/>
  <c r="V253" i="1"/>
  <c r="W253" i="1"/>
  <c r="V197" i="1"/>
  <c r="W197" i="1"/>
  <c r="V149" i="1"/>
  <c r="W149" i="1"/>
  <c r="V53" i="1"/>
  <c r="W53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1606" i="1"/>
  <c r="W1606" i="1"/>
  <c r="V1566" i="1"/>
  <c r="W1566" i="1"/>
  <c r="V1518" i="1"/>
  <c r="W1518" i="1"/>
  <c r="V1454" i="1"/>
  <c r="W1454" i="1"/>
  <c r="V1406" i="1"/>
  <c r="W1406" i="1"/>
  <c r="V1366" i="1"/>
  <c r="W1366" i="1"/>
  <c r="V1326" i="1"/>
  <c r="W1326" i="1"/>
  <c r="V1270" i="1"/>
  <c r="W1270" i="1"/>
  <c r="V1222" i="1"/>
  <c r="W1222" i="1"/>
  <c r="V1190" i="1"/>
  <c r="W1190" i="1"/>
  <c r="V1142" i="1"/>
  <c r="W1142" i="1"/>
  <c r="V1094" i="1"/>
  <c r="W1094" i="1"/>
  <c r="V1046" i="1"/>
  <c r="W1046" i="1"/>
  <c r="V974" i="1"/>
  <c r="W974" i="1"/>
  <c r="V894" i="1"/>
  <c r="W894" i="1"/>
  <c r="V694" i="1"/>
  <c r="W694" i="1"/>
  <c r="V1613" i="1"/>
  <c r="W1613" i="1"/>
  <c r="V1565" i="1"/>
  <c r="W1565" i="1"/>
  <c r="V1525" i="1"/>
  <c r="W1525" i="1"/>
  <c r="V1477" i="1"/>
  <c r="W1477" i="1"/>
  <c r="V1429" i="1"/>
  <c r="W1429" i="1"/>
  <c r="V1381" i="1"/>
  <c r="W1381" i="1"/>
  <c r="V1333" i="1"/>
  <c r="W1333" i="1"/>
  <c r="V1285" i="1"/>
  <c r="W1285" i="1"/>
  <c r="V1237" i="1"/>
  <c r="W1237" i="1"/>
  <c r="V1197" i="1"/>
  <c r="W1197" i="1"/>
  <c r="V1149" i="1"/>
  <c r="W1149" i="1"/>
  <c r="V1093" i="1"/>
  <c r="W1093" i="1"/>
  <c r="V1045" i="1"/>
  <c r="W1045" i="1"/>
  <c r="V997" i="1"/>
  <c r="W997" i="1"/>
  <c r="V941" i="1"/>
  <c r="W941" i="1"/>
  <c r="V893" i="1"/>
  <c r="W893" i="1"/>
  <c r="V845" i="1"/>
  <c r="W845" i="1"/>
  <c r="V805" i="1"/>
  <c r="W805" i="1"/>
  <c r="V757" i="1"/>
  <c r="W757" i="1"/>
  <c r="V701" i="1"/>
  <c r="W701" i="1"/>
  <c r="V661" i="1"/>
  <c r="W661" i="1"/>
  <c r="V613" i="1"/>
  <c r="W613" i="1"/>
  <c r="V565" i="1"/>
  <c r="W565" i="1"/>
  <c r="V509" i="1"/>
  <c r="W509" i="1"/>
  <c r="V469" i="1"/>
  <c r="W469" i="1"/>
  <c r="V421" i="1"/>
  <c r="W421" i="1"/>
  <c r="V381" i="1"/>
  <c r="W381" i="1"/>
  <c r="V341" i="1"/>
  <c r="W341" i="1"/>
  <c r="V301" i="1"/>
  <c r="W301" i="1"/>
  <c r="V261" i="1"/>
  <c r="W261" i="1"/>
  <c r="V229" i="1"/>
  <c r="W229" i="1"/>
  <c r="V189" i="1"/>
  <c r="W189" i="1"/>
  <c r="V157" i="1"/>
  <c r="W157" i="1"/>
  <c r="V77" i="1"/>
  <c r="W77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1318" i="1"/>
  <c r="W1318" i="1"/>
  <c r="V1645" i="1"/>
  <c r="W1645" i="1"/>
  <c r="V1589" i="1"/>
  <c r="W1589" i="1"/>
  <c r="V1533" i="1"/>
  <c r="W1533" i="1"/>
  <c r="V1485" i="1"/>
  <c r="W1485" i="1"/>
  <c r="V1445" i="1"/>
  <c r="W1445" i="1"/>
  <c r="V1397" i="1"/>
  <c r="W1397" i="1"/>
  <c r="V1349" i="1"/>
  <c r="W1349" i="1"/>
  <c r="V1309" i="1"/>
  <c r="W1309" i="1"/>
  <c r="V1253" i="1"/>
  <c r="W1253" i="1"/>
  <c r="V1205" i="1"/>
  <c r="W1205" i="1"/>
  <c r="V1157" i="1"/>
  <c r="W1157" i="1"/>
  <c r="V1109" i="1"/>
  <c r="W1109" i="1"/>
  <c r="V1061" i="1"/>
  <c r="W1061" i="1"/>
  <c r="V1013" i="1"/>
  <c r="W1013" i="1"/>
  <c r="V965" i="1"/>
  <c r="W965" i="1"/>
  <c r="V917" i="1"/>
  <c r="W917" i="1"/>
  <c r="V885" i="1"/>
  <c r="W885" i="1"/>
  <c r="V829" i="1"/>
  <c r="W829" i="1"/>
  <c r="V789" i="1"/>
  <c r="W789" i="1"/>
  <c r="V741" i="1"/>
  <c r="W741" i="1"/>
  <c r="V725" i="1"/>
  <c r="W725" i="1"/>
  <c r="V693" i="1"/>
  <c r="W693" i="1"/>
  <c r="V653" i="1"/>
  <c r="W653" i="1"/>
  <c r="V605" i="1"/>
  <c r="W605" i="1"/>
  <c r="V557" i="1"/>
  <c r="W557" i="1"/>
  <c r="V525" i="1"/>
  <c r="W525" i="1"/>
  <c r="V485" i="1"/>
  <c r="W485" i="1"/>
  <c r="V445" i="1"/>
  <c r="W445" i="1"/>
  <c r="V397" i="1"/>
  <c r="W397" i="1"/>
  <c r="V357" i="1"/>
  <c r="W357" i="1"/>
  <c r="V317" i="1"/>
  <c r="W317" i="1"/>
  <c r="V277" i="1"/>
  <c r="W277" i="1"/>
  <c r="V221" i="1"/>
  <c r="W221" i="1"/>
  <c r="V125" i="1"/>
  <c r="W125" i="1"/>
  <c r="V1650" i="1"/>
  <c r="W1650" i="1"/>
  <c r="V1610" i="1"/>
  <c r="W1610" i="1"/>
  <c r="V1578" i="1"/>
  <c r="W1578" i="1"/>
  <c r="V1546" i="1"/>
  <c r="W1546" i="1"/>
  <c r="V1514" i="1"/>
  <c r="W1514" i="1"/>
  <c r="V1482" i="1"/>
  <c r="W1482" i="1"/>
  <c r="V1434" i="1"/>
  <c r="W1434" i="1"/>
  <c r="V1402" i="1"/>
  <c r="W1402" i="1"/>
  <c r="V1370" i="1"/>
  <c r="W1370" i="1"/>
  <c r="V1338" i="1"/>
  <c r="W1338" i="1"/>
  <c r="V1314" i="1"/>
  <c r="W1314" i="1"/>
  <c r="V1282" i="1"/>
  <c r="W1282" i="1"/>
  <c r="V1250" i="1"/>
  <c r="W1250" i="1"/>
  <c r="V1218" i="1"/>
  <c r="W1218" i="1"/>
  <c r="V1186" i="1"/>
  <c r="W1186" i="1"/>
  <c r="V1162" i="1"/>
  <c r="W1162" i="1"/>
  <c r="V1130" i="1"/>
  <c r="W1130" i="1"/>
  <c r="V1098" i="1"/>
  <c r="W1098" i="1"/>
  <c r="V1074" i="1"/>
  <c r="W1074" i="1"/>
  <c r="V1042" i="1"/>
  <c r="W1042" i="1"/>
  <c r="V994" i="1"/>
  <c r="W994" i="1"/>
  <c r="V962" i="1"/>
  <c r="W962" i="1"/>
  <c r="V922" i="1"/>
  <c r="W922" i="1"/>
  <c r="V890" i="1"/>
  <c r="W890" i="1"/>
  <c r="V842" i="1"/>
  <c r="W842" i="1"/>
  <c r="V802" i="1"/>
  <c r="W802" i="1"/>
  <c r="V770" i="1"/>
  <c r="W770" i="1"/>
  <c r="V738" i="1"/>
  <c r="W738" i="1"/>
  <c r="V714" i="1"/>
  <c r="W714" i="1"/>
  <c r="V682" i="1"/>
  <c r="W682" i="1"/>
  <c r="V658" i="1"/>
  <c r="W658" i="1"/>
  <c r="V626" i="1"/>
  <c r="W626" i="1"/>
  <c r="V594" i="1"/>
  <c r="W594" i="1"/>
  <c r="V562" i="1"/>
  <c r="W562" i="1"/>
  <c r="V538" i="1"/>
  <c r="W538" i="1"/>
  <c r="V514" i="1"/>
  <c r="W514" i="1"/>
  <c r="V482" i="1"/>
  <c r="W482" i="1"/>
  <c r="V450" i="1"/>
  <c r="W450" i="1"/>
  <c r="V434" i="1"/>
  <c r="W434" i="1"/>
  <c r="V410" i="1"/>
  <c r="W410" i="1"/>
  <c r="V386" i="1"/>
  <c r="W386" i="1"/>
  <c r="V370" i="1"/>
  <c r="W370" i="1"/>
  <c r="V354" i="1"/>
  <c r="W354" i="1"/>
  <c r="V338" i="1"/>
  <c r="W338" i="1"/>
  <c r="V322" i="1"/>
  <c r="W322" i="1"/>
  <c r="V306" i="1"/>
  <c r="W306" i="1"/>
  <c r="V282" i="1"/>
  <c r="W282" i="1"/>
  <c r="V266" i="1"/>
  <c r="W266" i="1"/>
  <c r="V258" i="1"/>
  <c r="W258" i="1"/>
  <c r="V242" i="1"/>
  <c r="W242" i="1"/>
  <c r="V226" i="1"/>
  <c r="W226" i="1"/>
  <c r="V218" i="1"/>
  <c r="W218" i="1"/>
  <c r="V210" i="1"/>
  <c r="W210" i="1"/>
  <c r="V202" i="1"/>
  <c r="W202" i="1"/>
  <c r="V194" i="1"/>
  <c r="W194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0" i="1"/>
  <c r="W10" i="1"/>
  <c r="V1638" i="1"/>
  <c r="W1638" i="1"/>
  <c r="V1582" i="1"/>
  <c r="W1582" i="1"/>
  <c r="V1542" i="1"/>
  <c r="W1542" i="1"/>
  <c r="V1494" i="1"/>
  <c r="W1494" i="1"/>
  <c r="V1470" i="1"/>
  <c r="W1470" i="1"/>
  <c r="V1430" i="1"/>
  <c r="W1430" i="1"/>
  <c r="V1390" i="1"/>
  <c r="W1390" i="1"/>
  <c r="V1334" i="1"/>
  <c r="W1334" i="1"/>
  <c r="V1278" i="1"/>
  <c r="W1278" i="1"/>
  <c r="V1262" i="1"/>
  <c r="W1262" i="1"/>
  <c r="V1214" i="1"/>
  <c r="W1214" i="1"/>
  <c r="V1158" i="1"/>
  <c r="W1158" i="1"/>
  <c r="V1110" i="1"/>
  <c r="W1110" i="1"/>
  <c r="V1070" i="1"/>
  <c r="W1070" i="1"/>
  <c r="V1022" i="1"/>
  <c r="W1022" i="1"/>
  <c r="V982" i="1"/>
  <c r="W982" i="1"/>
  <c r="V958" i="1"/>
  <c r="W958" i="1"/>
  <c r="V918" i="1"/>
  <c r="W918" i="1"/>
  <c r="V878" i="1"/>
  <c r="W878" i="1"/>
  <c r="V846" i="1"/>
  <c r="W846" i="1"/>
  <c r="V814" i="1"/>
  <c r="W814" i="1"/>
  <c r="V774" i="1"/>
  <c r="W774" i="1"/>
  <c r="V750" i="1"/>
  <c r="W750" i="1"/>
  <c r="V718" i="1"/>
  <c r="W718" i="1"/>
  <c r="V686" i="1"/>
  <c r="W686" i="1"/>
  <c r="V654" i="1"/>
  <c r="W654" i="1"/>
  <c r="V622" i="1"/>
  <c r="W622" i="1"/>
  <c r="V590" i="1"/>
  <c r="W590" i="1"/>
  <c r="V558" i="1"/>
  <c r="W558" i="1"/>
  <c r="V526" i="1"/>
  <c r="W526" i="1"/>
  <c r="V510" i="1"/>
  <c r="W510" i="1"/>
  <c r="V478" i="1"/>
  <c r="W478" i="1"/>
  <c r="V454" i="1"/>
  <c r="W454" i="1"/>
  <c r="V422" i="1"/>
  <c r="W422" i="1"/>
  <c r="V390" i="1"/>
  <c r="W390" i="1"/>
  <c r="V374" i="1"/>
  <c r="W374" i="1"/>
  <c r="V358" i="1"/>
  <c r="W358" i="1"/>
  <c r="V342" i="1"/>
  <c r="W342" i="1"/>
  <c r="V334" i="1"/>
  <c r="W334" i="1"/>
  <c r="V326" i="1"/>
  <c r="W326" i="1"/>
  <c r="V318" i="1"/>
  <c r="W318" i="1"/>
  <c r="V294" i="1"/>
  <c r="W294" i="1"/>
  <c r="V286" i="1"/>
  <c r="W286" i="1"/>
  <c r="V278" i="1"/>
  <c r="W278" i="1"/>
  <c r="V270" i="1"/>
  <c r="W270" i="1"/>
  <c r="V262" i="1"/>
  <c r="W262" i="1"/>
  <c r="V254" i="1"/>
  <c r="W254" i="1"/>
  <c r="V246" i="1"/>
  <c r="W246" i="1"/>
  <c r="V238" i="1"/>
  <c r="W238" i="1"/>
  <c r="V230" i="1"/>
  <c r="W230" i="1"/>
  <c r="V222" i="1"/>
  <c r="W222" i="1"/>
  <c r="V214" i="1"/>
  <c r="W214" i="1"/>
  <c r="V206" i="1"/>
  <c r="W206" i="1"/>
  <c r="V198" i="1"/>
  <c r="W198" i="1"/>
  <c r="V190" i="1"/>
  <c r="W190" i="1"/>
  <c r="V182" i="1"/>
  <c r="W182" i="1"/>
  <c r="V174" i="1"/>
  <c r="W174" i="1"/>
  <c r="V166" i="1"/>
  <c r="W166" i="1"/>
  <c r="V1637" i="1"/>
  <c r="W1637" i="1"/>
  <c r="V1597" i="1"/>
  <c r="W1597" i="1"/>
  <c r="V1557" i="1"/>
  <c r="W1557" i="1"/>
  <c r="V1501" i="1"/>
  <c r="W1501" i="1"/>
  <c r="V1453" i="1"/>
  <c r="W1453" i="1"/>
  <c r="V1405" i="1"/>
  <c r="W1405" i="1"/>
  <c r="V1373" i="1"/>
  <c r="W1373" i="1"/>
  <c r="V1325" i="1"/>
  <c r="W1325" i="1"/>
  <c r="V1277" i="1"/>
  <c r="W1277" i="1"/>
  <c r="V1221" i="1"/>
  <c r="W1221" i="1"/>
  <c r="V1181" i="1"/>
  <c r="W1181" i="1"/>
  <c r="V1141" i="1"/>
  <c r="W1141" i="1"/>
  <c r="V1101" i="1"/>
  <c r="W1101" i="1"/>
  <c r="V1053" i="1"/>
  <c r="W1053" i="1"/>
  <c r="V1005" i="1"/>
  <c r="W1005" i="1"/>
  <c r="V957" i="1"/>
  <c r="W957" i="1"/>
  <c r="V901" i="1"/>
  <c r="W901" i="1"/>
  <c r="V853" i="1"/>
  <c r="W853" i="1"/>
  <c r="V813" i="1"/>
  <c r="W813" i="1"/>
  <c r="V765" i="1"/>
  <c r="W765" i="1"/>
  <c r="V709" i="1"/>
  <c r="W709" i="1"/>
  <c r="V669" i="1"/>
  <c r="W669" i="1"/>
  <c r="V629" i="1"/>
  <c r="W629" i="1"/>
  <c r="V573" i="1"/>
  <c r="W573" i="1"/>
  <c r="V541" i="1"/>
  <c r="W541" i="1"/>
  <c r="V501" i="1"/>
  <c r="W501" i="1"/>
  <c r="V453" i="1"/>
  <c r="W453" i="1"/>
  <c r="V413" i="1"/>
  <c r="W413" i="1"/>
  <c r="V373" i="1"/>
  <c r="W373" i="1"/>
  <c r="V333" i="1"/>
  <c r="W333" i="1"/>
  <c r="V293" i="1"/>
  <c r="W293" i="1"/>
  <c r="V245" i="1"/>
  <c r="W245" i="1"/>
  <c r="V213" i="1"/>
  <c r="W213" i="1"/>
  <c r="V181" i="1"/>
  <c r="W181" i="1"/>
  <c r="V165" i="1"/>
  <c r="W165" i="1"/>
  <c r="V141" i="1"/>
  <c r="W141" i="1"/>
  <c r="V109" i="1"/>
  <c r="W109" i="1"/>
  <c r="V85" i="1"/>
  <c r="W85" i="1"/>
  <c r="V1634" i="1"/>
  <c r="W1634" i="1"/>
  <c r="V1618" i="1"/>
  <c r="W1618" i="1"/>
  <c r="V1586" i="1"/>
  <c r="W1586" i="1"/>
  <c r="V1554" i="1"/>
  <c r="W1554" i="1"/>
  <c r="V1530" i="1"/>
  <c r="W1530" i="1"/>
  <c r="V1498" i="1"/>
  <c r="W1498" i="1"/>
  <c r="V1466" i="1"/>
  <c r="W1466" i="1"/>
  <c r="V1442" i="1"/>
  <c r="W1442" i="1"/>
  <c r="V1410" i="1"/>
  <c r="W1410" i="1"/>
  <c r="V1378" i="1"/>
  <c r="W1378" i="1"/>
  <c r="V1354" i="1"/>
  <c r="W1354" i="1"/>
  <c r="V1322" i="1"/>
  <c r="W1322" i="1"/>
  <c r="V1290" i="1"/>
  <c r="W1290" i="1"/>
  <c r="V1258" i="1"/>
  <c r="W1258" i="1"/>
  <c r="V1242" i="1"/>
  <c r="W1242" i="1"/>
  <c r="V1210" i="1"/>
  <c r="W1210" i="1"/>
  <c r="V1178" i="1"/>
  <c r="W1178" i="1"/>
  <c r="V1170" i="1"/>
  <c r="W1170" i="1"/>
  <c r="V1154" i="1"/>
  <c r="W1154" i="1"/>
  <c r="V1122" i="1"/>
  <c r="W1122" i="1"/>
  <c r="V1082" i="1"/>
  <c r="W1082" i="1"/>
  <c r="V1058" i="1"/>
  <c r="W1058" i="1"/>
  <c r="V1034" i="1"/>
  <c r="W1034" i="1"/>
  <c r="V1010" i="1"/>
  <c r="W1010" i="1"/>
  <c r="V978" i="1"/>
  <c r="W978" i="1"/>
  <c r="V954" i="1"/>
  <c r="W954" i="1"/>
  <c r="V930" i="1"/>
  <c r="W930" i="1"/>
  <c r="V906" i="1"/>
  <c r="W906" i="1"/>
  <c r="V882" i="1"/>
  <c r="W882" i="1"/>
  <c r="V866" i="1"/>
  <c r="W866" i="1"/>
  <c r="V850" i="1"/>
  <c r="W850" i="1"/>
  <c r="V818" i="1"/>
  <c r="W818" i="1"/>
  <c r="V786" i="1"/>
  <c r="W786" i="1"/>
  <c r="V746" i="1"/>
  <c r="W746" i="1"/>
  <c r="V722" i="1"/>
  <c r="W722" i="1"/>
  <c r="V690" i="1"/>
  <c r="W690" i="1"/>
  <c r="V666" i="1"/>
  <c r="W666" i="1"/>
  <c r="V650" i="1"/>
  <c r="W650" i="1"/>
  <c r="V618" i="1"/>
  <c r="W618" i="1"/>
  <c r="V602" i="1"/>
  <c r="W602" i="1"/>
  <c r="V586" i="1"/>
  <c r="W586" i="1"/>
  <c r="V570" i="1"/>
  <c r="W570" i="1"/>
  <c r="V554" i="1"/>
  <c r="W554" i="1"/>
  <c r="V530" i="1"/>
  <c r="W530" i="1"/>
  <c r="V506" i="1"/>
  <c r="W506" i="1"/>
  <c r="V490" i="1"/>
  <c r="W490" i="1"/>
  <c r="V474" i="1"/>
  <c r="W474" i="1"/>
  <c r="V442" i="1"/>
  <c r="W442" i="1"/>
  <c r="V426" i="1"/>
  <c r="W426" i="1"/>
  <c r="V418" i="1"/>
  <c r="W418" i="1"/>
  <c r="V402" i="1"/>
  <c r="W402" i="1"/>
  <c r="V378" i="1"/>
  <c r="W378" i="1"/>
  <c r="V362" i="1"/>
  <c r="W362" i="1"/>
  <c r="V346" i="1"/>
  <c r="W346" i="1"/>
  <c r="V330" i="1"/>
  <c r="W330" i="1"/>
  <c r="V314" i="1"/>
  <c r="W314" i="1"/>
  <c r="V298" i="1"/>
  <c r="W298" i="1"/>
  <c r="V290" i="1"/>
  <c r="W290" i="1"/>
  <c r="V274" i="1"/>
  <c r="W274" i="1"/>
  <c r="V250" i="1"/>
  <c r="W250" i="1"/>
  <c r="V234" i="1"/>
  <c r="W234" i="1"/>
  <c r="V186" i="1"/>
  <c r="W186" i="1"/>
  <c r="W2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1" i="1"/>
  <c r="W1321" i="1"/>
  <c r="V1305" i="1"/>
  <c r="W1305" i="1"/>
  <c r="V1289" i="1"/>
  <c r="W1289" i="1"/>
  <c r="V1273" i="1"/>
  <c r="W1273" i="1"/>
  <c r="V1257" i="1"/>
  <c r="W1257" i="1"/>
  <c r="V1241" i="1"/>
  <c r="W1241" i="1"/>
  <c r="V1225" i="1"/>
  <c r="W1225" i="1"/>
  <c r="V1209" i="1"/>
  <c r="W1209" i="1"/>
  <c r="V1193" i="1"/>
  <c r="W1193" i="1"/>
  <c r="V1177" i="1"/>
  <c r="W1177" i="1"/>
  <c r="V1161" i="1"/>
  <c r="W1161" i="1"/>
  <c r="V1145" i="1"/>
  <c r="W1145" i="1"/>
  <c r="V1129" i="1"/>
  <c r="W1129" i="1"/>
  <c r="V1113" i="1"/>
  <c r="W1113" i="1"/>
  <c r="V1097" i="1"/>
  <c r="W1097" i="1"/>
  <c r="V1081" i="1"/>
  <c r="W1081" i="1"/>
  <c r="V1065" i="1"/>
  <c r="W1065" i="1"/>
  <c r="V1057" i="1"/>
  <c r="W1057" i="1"/>
  <c r="V1041" i="1"/>
  <c r="W1041" i="1"/>
  <c r="V1025" i="1"/>
  <c r="W1025" i="1"/>
  <c r="V1001" i="1"/>
  <c r="W1001" i="1"/>
  <c r="V993" i="1"/>
  <c r="W993" i="1"/>
  <c r="V977" i="1"/>
  <c r="W977" i="1"/>
  <c r="V961" i="1"/>
  <c r="W961" i="1"/>
  <c r="V945" i="1"/>
  <c r="W945" i="1"/>
  <c r="V929" i="1"/>
  <c r="W929" i="1"/>
  <c r="V913" i="1"/>
  <c r="W913" i="1"/>
  <c r="V897" i="1"/>
  <c r="W897" i="1"/>
  <c r="V881" i="1"/>
  <c r="W881" i="1"/>
  <c r="V865" i="1"/>
  <c r="W865" i="1"/>
  <c r="V849" i="1"/>
  <c r="W849" i="1"/>
  <c r="V833" i="1"/>
  <c r="W833" i="1"/>
  <c r="V809" i="1"/>
  <c r="W809" i="1"/>
  <c r="V801" i="1"/>
  <c r="W801" i="1"/>
  <c r="V785" i="1"/>
  <c r="W785" i="1"/>
  <c r="V769" i="1"/>
  <c r="W769" i="1"/>
  <c r="V753" i="1"/>
  <c r="W753" i="1"/>
  <c r="V745" i="1"/>
  <c r="W745" i="1"/>
  <c r="V737" i="1"/>
  <c r="W737" i="1"/>
  <c r="V729" i="1"/>
  <c r="W729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77" i="1"/>
  <c r="W377" i="1"/>
  <c r="V361" i="1"/>
  <c r="W361" i="1"/>
  <c r="V345" i="1"/>
  <c r="W345" i="1"/>
  <c r="V329" i="1"/>
  <c r="W329" i="1"/>
  <c r="V313" i="1"/>
  <c r="W313" i="1"/>
  <c r="V297" i="1"/>
  <c r="W297" i="1"/>
  <c r="V281" i="1"/>
  <c r="W281" i="1"/>
  <c r="V265" i="1"/>
  <c r="W265" i="1"/>
  <c r="V257" i="1"/>
  <c r="W257" i="1"/>
  <c r="V241" i="1"/>
  <c r="W241" i="1"/>
  <c r="V217" i="1"/>
  <c r="W217" i="1"/>
  <c r="V177" i="1"/>
  <c r="W177" i="1"/>
  <c r="V1646" i="1"/>
  <c r="W1646" i="1"/>
  <c r="V1574" i="1"/>
  <c r="W1574" i="1"/>
  <c r="V1526" i="1"/>
  <c r="W1526" i="1"/>
  <c r="V1478" i="1"/>
  <c r="W1478" i="1"/>
  <c r="V1422" i="1"/>
  <c r="W1422" i="1"/>
  <c r="V1358" i="1"/>
  <c r="W1358" i="1"/>
  <c r="V1302" i="1"/>
  <c r="W1302" i="1"/>
  <c r="V1238" i="1"/>
  <c r="W1238" i="1"/>
  <c r="V1166" i="1"/>
  <c r="W1166" i="1"/>
  <c r="V1126" i="1"/>
  <c r="W1126" i="1"/>
  <c r="V1078" i="1"/>
  <c r="W1078" i="1"/>
  <c r="V1014" i="1"/>
  <c r="W1014" i="1"/>
  <c r="V966" i="1"/>
  <c r="W966" i="1"/>
  <c r="V926" i="1"/>
  <c r="W926" i="1"/>
  <c r="V886" i="1"/>
  <c r="W886" i="1"/>
  <c r="V838" i="1"/>
  <c r="W838" i="1"/>
  <c r="V798" i="1"/>
  <c r="W798" i="1"/>
  <c r="V758" i="1"/>
  <c r="W758" i="1"/>
  <c r="V726" i="1"/>
  <c r="W726" i="1"/>
  <c r="V678" i="1"/>
  <c r="W678" i="1"/>
  <c r="V646" i="1"/>
  <c r="W646" i="1"/>
  <c r="V614" i="1"/>
  <c r="W614" i="1"/>
  <c r="V574" i="1"/>
  <c r="W574" i="1"/>
  <c r="V534" i="1"/>
  <c r="W534" i="1"/>
  <c r="V502" i="1"/>
  <c r="W502" i="1"/>
  <c r="V470" i="1"/>
  <c r="W470" i="1"/>
  <c r="V446" i="1"/>
  <c r="W446" i="1"/>
  <c r="V430" i="1"/>
  <c r="W430" i="1"/>
  <c r="V406" i="1"/>
  <c r="W406" i="1"/>
  <c r="V382" i="1"/>
  <c r="W382" i="1"/>
  <c r="V350" i="1"/>
  <c r="W350" i="1"/>
  <c r="V302" i="1"/>
  <c r="W302" i="1"/>
  <c r="V1629" i="1"/>
  <c r="W1629" i="1"/>
  <c r="V1573" i="1"/>
  <c r="W1573" i="1"/>
  <c r="V1517" i="1"/>
  <c r="W1517" i="1"/>
  <c r="V1469" i="1"/>
  <c r="W1469" i="1"/>
  <c r="V1421" i="1"/>
  <c r="W1421" i="1"/>
  <c r="V1357" i="1"/>
  <c r="W1357" i="1"/>
  <c r="V1293" i="1"/>
  <c r="W1293" i="1"/>
  <c r="V1245" i="1"/>
  <c r="W1245" i="1"/>
  <c r="V1189" i="1"/>
  <c r="W1189" i="1"/>
  <c r="V1125" i="1"/>
  <c r="W1125" i="1"/>
  <c r="V1077" i="1"/>
  <c r="W1077" i="1"/>
  <c r="V1037" i="1"/>
  <c r="W1037" i="1"/>
  <c r="V981" i="1"/>
  <c r="W981" i="1"/>
  <c r="V933" i="1"/>
  <c r="W933" i="1"/>
  <c r="V877" i="1"/>
  <c r="W877" i="1"/>
  <c r="V837" i="1"/>
  <c r="W837" i="1"/>
  <c r="V797" i="1"/>
  <c r="W797" i="1"/>
  <c r="V749" i="1"/>
  <c r="W749" i="1"/>
  <c r="V733" i="1"/>
  <c r="W733" i="1"/>
  <c r="V685" i="1"/>
  <c r="W685" i="1"/>
  <c r="V645" i="1"/>
  <c r="W645" i="1"/>
  <c r="V597" i="1"/>
  <c r="W597" i="1"/>
  <c r="V517" i="1"/>
  <c r="W517" i="1"/>
  <c r="V429" i="1"/>
  <c r="W429" i="1"/>
  <c r="V269" i="1"/>
  <c r="W269" i="1"/>
  <c r="V1602" i="1"/>
  <c r="W1602" i="1"/>
  <c r="V1570" i="1"/>
  <c r="W1570" i="1"/>
  <c r="V1522" i="1"/>
  <c r="W1522" i="1"/>
  <c r="V1490" i="1"/>
  <c r="W1490" i="1"/>
  <c r="V1458" i="1"/>
  <c r="W1458" i="1"/>
  <c r="V1426" i="1"/>
  <c r="W1426" i="1"/>
  <c r="V1394" i="1"/>
  <c r="W1394" i="1"/>
  <c r="V1346" i="1"/>
  <c r="W1346" i="1"/>
  <c r="V1306" i="1"/>
  <c r="W1306" i="1"/>
  <c r="V1274" i="1"/>
  <c r="W1274" i="1"/>
  <c r="V1226" i="1"/>
  <c r="W1226" i="1"/>
  <c r="V1194" i="1"/>
  <c r="W1194" i="1"/>
  <c r="V1138" i="1"/>
  <c r="W1138" i="1"/>
  <c r="V1106" i="1"/>
  <c r="W1106" i="1"/>
  <c r="V1066" i="1"/>
  <c r="W1066" i="1"/>
  <c r="V1018" i="1"/>
  <c r="W1018" i="1"/>
  <c r="V986" i="1"/>
  <c r="W986" i="1"/>
  <c r="V938" i="1"/>
  <c r="W938" i="1"/>
  <c r="V898" i="1"/>
  <c r="W898" i="1"/>
  <c r="V858" i="1"/>
  <c r="W858" i="1"/>
  <c r="V826" i="1"/>
  <c r="W826" i="1"/>
  <c r="V794" i="1"/>
  <c r="W794" i="1"/>
  <c r="V754" i="1"/>
  <c r="W754" i="1"/>
  <c r="V706" i="1"/>
  <c r="W706" i="1"/>
  <c r="V634" i="1"/>
  <c r="W634" i="1"/>
  <c r="V466" i="1"/>
  <c r="W466" i="1"/>
  <c r="V1473" i="1"/>
  <c r="W1473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V1630" i="1"/>
  <c r="W1630" i="1"/>
  <c r="V1590" i="1"/>
  <c r="W1590" i="1"/>
  <c r="V1550" i="1"/>
  <c r="W1550" i="1"/>
  <c r="V1502" i="1"/>
  <c r="W1502" i="1"/>
  <c r="V1462" i="1"/>
  <c r="W1462" i="1"/>
  <c r="V1414" i="1"/>
  <c r="W1414" i="1"/>
  <c r="V1382" i="1"/>
  <c r="W1382" i="1"/>
  <c r="V1342" i="1"/>
  <c r="W1342" i="1"/>
  <c r="V1286" i="1"/>
  <c r="W1286" i="1"/>
  <c r="V1254" i="1"/>
  <c r="W1254" i="1"/>
  <c r="V1206" i="1"/>
  <c r="W1206" i="1"/>
  <c r="V1150" i="1"/>
  <c r="W1150" i="1"/>
  <c r="V1102" i="1"/>
  <c r="W1102" i="1"/>
  <c r="V1062" i="1"/>
  <c r="W1062" i="1"/>
  <c r="V1030" i="1"/>
  <c r="W1030" i="1"/>
  <c r="V1006" i="1"/>
  <c r="W1006" i="1"/>
  <c r="V950" i="1"/>
  <c r="W950" i="1"/>
  <c r="V910" i="1"/>
  <c r="W910" i="1"/>
  <c r="V862" i="1"/>
  <c r="W862" i="1"/>
  <c r="V830" i="1"/>
  <c r="W830" i="1"/>
  <c r="V806" i="1"/>
  <c r="W806" i="1"/>
  <c r="V766" i="1"/>
  <c r="W766" i="1"/>
  <c r="V734" i="1"/>
  <c r="W734" i="1"/>
  <c r="V702" i="1"/>
  <c r="W702" i="1"/>
  <c r="V662" i="1"/>
  <c r="W662" i="1"/>
  <c r="V630" i="1"/>
  <c r="W630" i="1"/>
  <c r="V606" i="1"/>
  <c r="W606" i="1"/>
  <c r="V582" i="1"/>
  <c r="W582" i="1"/>
  <c r="V542" i="1"/>
  <c r="W542" i="1"/>
  <c r="V518" i="1"/>
  <c r="W518" i="1"/>
  <c r="V486" i="1"/>
  <c r="W486" i="1"/>
  <c r="V414" i="1"/>
  <c r="W414" i="1"/>
  <c r="V158" i="1"/>
  <c r="W158" i="1"/>
  <c r="V1653" i="1"/>
  <c r="W1653" i="1"/>
  <c r="V1605" i="1"/>
  <c r="W1605" i="1"/>
  <c r="V1549" i="1"/>
  <c r="W1549" i="1"/>
  <c r="V1509" i="1"/>
  <c r="W1509" i="1"/>
  <c r="V1461" i="1"/>
  <c r="W1461" i="1"/>
  <c r="V1413" i="1"/>
  <c r="W1413" i="1"/>
  <c r="V1365" i="1"/>
  <c r="W1365" i="1"/>
  <c r="V1317" i="1"/>
  <c r="W1317" i="1"/>
  <c r="V1269" i="1"/>
  <c r="W1269" i="1"/>
  <c r="V1229" i="1"/>
  <c r="W1229" i="1"/>
  <c r="V1173" i="1"/>
  <c r="W1173" i="1"/>
  <c r="V1117" i="1"/>
  <c r="W1117" i="1"/>
  <c r="V1069" i="1"/>
  <c r="W1069" i="1"/>
  <c r="V1021" i="1"/>
  <c r="W1021" i="1"/>
  <c r="V973" i="1"/>
  <c r="W973" i="1"/>
  <c r="V925" i="1"/>
  <c r="W925" i="1"/>
  <c r="V861" i="1"/>
  <c r="W861" i="1"/>
  <c r="V773" i="1"/>
  <c r="W773" i="1"/>
  <c r="V621" i="1"/>
  <c r="W621" i="1"/>
  <c r="V581" i="1"/>
  <c r="W581" i="1"/>
  <c r="V549" i="1"/>
  <c r="W549" i="1"/>
  <c r="V493" i="1"/>
  <c r="W493" i="1"/>
  <c r="V461" i="1"/>
  <c r="W461" i="1"/>
  <c r="V405" i="1"/>
  <c r="W405" i="1"/>
  <c r="V365" i="1"/>
  <c r="W365" i="1"/>
  <c r="V325" i="1"/>
  <c r="W325" i="1"/>
  <c r="V285" i="1"/>
  <c r="W285" i="1"/>
  <c r="V237" i="1"/>
  <c r="W237" i="1"/>
  <c r="V205" i="1"/>
  <c r="W205" i="1"/>
  <c r="V173" i="1"/>
  <c r="W173" i="1"/>
  <c r="V133" i="1"/>
  <c r="W133" i="1"/>
  <c r="V117" i="1"/>
  <c r="W117" i="1"/>
  <c r="V101" i="1"/>
  <c r="W101" i="1"/>
  <c r="V93" i="1"/>
  <c r="W93" i="1"/>
  <c r="V69" i="1"/>
  <c r="W69" i="1"/>
  <c r="V61" i="1"/>
  <c r="W61" i="1"/>
  <c r="V45" i="1"/>
  <c r="W45" i="1"/>
  <c r="V37" i="1"/>
  <c r="W37" i="1"/>
  <c r="V29" i="1"/>
  <c r="W29" i="1"/>
  <c r="V21" i="1"/>
  <c r="W21" i="1"/>
  <c r="V13" i="1"/>
  <c r="W13" i="1"/>
  <c r="V5" i="1"/>
  <c r="W5" i="1"/>
  <c r="V1642" i="1"/>
  <c r="W1642" i="1"/>
  <c r="V1626" i="1"/>
  <c r="W1626" i="1"/>
  <c r="V1594" i="1"/>
  <c r="W1594" i="1"/>
  <c r="V1562" i="1"/>
  <c r="W1562" i="1"/>
  <c r="V1538" i="1"/>
  <c r="W1538" i="1"/>
  <c r="V1506" i="1"/>
  <c r="W1506" i="1"/>
  <c r="V1474" i="1"/>
  <c r="W1474" i="1"/>
  <c r="V1450" i="1"/>
  <c r="W1450" i="1"/>
  <c r="V1418" i="1"/>
  <c r="W1418" i="1"/>
  <c r="V1386" i="1"/>
  <c r="W1386" i="1"/>
  <c r="V1362" i="1"/>
  <c r="W1362" i="1"/>
  <c r="V1330" i="1"/>
  <c r="W1330" i="1"/>
  <c r="V1298" i="1"/>
  <c r="W1298" i="1"/>
  <c r="V1266" i="1"/>
  <c r="W1266" i="1"/>
  <c r="V1234" i="1"/>
  <c r="W1234" i="1"/>
  <c r="V1202" i="1"/>
  <c r="W1202" i="1"/>
  <c r="V1146" i="1"/>
  <c r="W1146" i="1"/>
  <c r="V1114" i="1"/>
  <c r="W1114" i="1"/>
  <c r="V1090" i="1"/>
  <c r="W1090" i="1"/>
  <c r="V1050" i="1"/>
  <c r="W1050" i="1"/>
  <c r="V1026" i="1"/>
  <c r="W1026" i="1"/>
  <c r="V1002" i="1"/>
  <c r="W1002" i="1"/>
  <c r="V970" i="1"/>
  <c r="W970" i="1"/>
  <c r="V946" i="1"/>
  <c r="W946" i="1"/>
  <c r="V914" i="1"/>
  <c r="W914" i="1"/>
  <c r="V874" i="1"/>
  <c r="W874" i="1"/>
  <c r="V834" i="1"/>
  <c r="W834" i="1"/>
  <c r="V810" i="1"/>
  <c r="W810" i="1"/>
  <c r="V778" i="1"/>
  <c r="W778" i="1"/>
  <c r="V762" i="1"/>
  <c r="W762" i="1"/>
  <c r="V730" i="1"/>
  <c r="W730" i="1"/>
  <c r="V698" i="1"/>
  <c r="W698" i="1"/>
  <c r="V674" i="1"/>
  <c r="W674" i="1"/>
  <c r="V642" i="1"/>
  <c r="W642" i="1"/>
  <c r="V610" i="1"/>
  <c r="W610" i="1"/>
  <c r="V578" i="1"/>
  <c r="W578" i="1"/>
  <c r="V546" i="1"/>
  <c r="W546" i="1"/>
  <c r="V522" i="1"/>
  <c r="W522" i="1"/>
  <c r="V498" i="1"/>
  <c r="W498" i="1"/>
  <c r="V458" i="1"/>
  <c r="W458" i="1"/>
  <c r="V394" i="1"/>
  <c r="W394" i="1"/>
  <c r="V18" i="1"/>
  <c r="W18" i="1"/>
  <c r="V1601" i="1"/>
  <c r="W1601" i="1"/>
  <c r="V1329" i="1"/>
  <c r="W1329" i="1"/>
  <c r="V1313" i="1"/>
  <c r="W1313" i="1"/>
  <c r="V1297" i="1"/>
  <c r="W1297" i="1"/>
  <c r="V1281" i="1"/>
  <c r="W1281" i="1"/>
  <c r="V1265" i="1"/>
  <c r="W1265" i="1"/>
  <c r="V1249" i="1"/>
  <c r="W1249" i="1"/>
  <c r="V1233" i="1"/>
  <c r="W1233" i="1"/>
  <c r="V1217" i="1"/>
  <c r="W1217" i="1"/>
  <c r="V1201" i="1"/>
  <c r="W1201" i="1"/>
  <c r="V1185" i="1"/>
  <c r="W1185" i="1"/>
  <c r="V1169" i="1"/>
  <c r="W1169" i="1"/>
  <c r="V1153" i="1"/>
  <c r="W1153" i="1"/>
  <c r="V1137" i="1"/>
  <c r="W1137" i="1"/>
  <c r="V1121" i="1"/>
  <c r="W1121" i="1"/>
  <c r="V1105" i="1"/>
  <c r="W1105" i="1"/>
  <c r="V1089" i="1"/>
  <c r="W1089" i="1"/>
  <c r="V1073" i="1"/>
  <c r="W1073" i="1"/>
  <c r="V1049" i="1"/>
  <c r="W1049" i="1"/>
  <c r="V1033" i="1"/>
  <c r="W1033" i="1"/>
  <c r="V1017" i="1"/>
  <c r="W1017" i="1"/>
  <c r="V1009" i="1"/>
  <c r="W1009" i="1"/>
  <c r="V985" i="1"/>
  <c r="W985" i="1"/>
  <c r="V969" i="1"/>
  <c r="W969" i="1"/>
  <c r="V953" i="1"/>
  <c r="W953" i="1"/>
  <c r="V937" i="1"/>
  <c r="W937" i="1"/>
  <c r="V921" i="1"/>
  <c r="W921" i="1"/>
  <c r="V905" i="1"/>
  <c r="W905" i="1"/>
  <c r="V889" i="1"/>
  <c r="W889" i="1"/>
  <c r="V873" i="1"/>
  <c r="W873" i="1"/>
  <c r="V857" i="1"/>
  <c r="W857" i="1"/>
  <c r="V841" i="1"/>
  <c r="W841" i="1"/>
  <c r="V825" i="1"/>
  <c r="W825" i="1"/>
  <c r="V817" i="1"/>
  <c r="W817" i="1"/>
  <c r="V793" i="1"/>
  <c r="W793" i="1"/>
  <c r="V777" i="1"/>
  <c r="W777" i="1"/>
  <c r="V761" i="1"/>
  <c r="W761" i="1"/>
  <c r="V721" i="1"/>
  <c r="W721" i="1"/>
  <c r="V385" i="1"/>
  <c r="W385" i="1"/>
  <c r="V369" i="1"/>
  <c r="W369" i="1"/>
  <c r="V353" i="1"/>
  <c r="W353" i="1"/>
  <c r="V337" i="1"/>
  <c r="W337" i="1"/>
  <c r="V321" i="1"/>
  <c r="W321" i="1"/>
  <c r="V305" i="1"/>
  <c r="W305" i="1"/>
  <c r="V289" i="1"/>
  <c r="W289" i="1"/>
  <c r="V273" i="1"/>
  <c r="W273" i="1"/>
  <c r="V249" i="1"/>
  <c r="W249" i="1"/>
  <c r="V233" i="1"/>
  <c r="W233" i="1"/>
  <c r="V225" i="1"/>
  <c r="W225" i="1"/>
  <c r="V209" i="1"/>
  <c r="W209" i="1"/>
  <c r="V201" i="1"/>
  <c r="W201" i="1"/>
  <c r="V193" i="1"/>
  <c r="W193" i="1"/>
  <c r="V185" i="1"/>
  <c r="W185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1654" i="1"/>
  <c r="W1654" i="1"/>
  <c r="V1598" i="1"/>
  <c r="W1598" i="1"/>
  <c r="V1534" i="1"/>
  <c r="W1534" i="1"/>
  <c r="V1486" i="1"/>
  <c r="W1486" i="1"/>
  <c r="V1438" i="1"/>
  <c r="W1438" i="1"/>
  <c r="V1374" i="1"/>
  <c r="W1374" i="1"/>
  <c r="V1310" i="1"/>
  <c r="W1310" i="1"/>
  <c r="V1246" i="1"/>
  <c r="W1246" i="1"/>
  <c r="V1174" i="1"/>
  <c r="W1174" i="1"/>
  <c r="V1118" i="1"/>
  <c r="W1118" i="1"/>
  <c r="V1054" i="1"/>
  <c r="W1054" i="1"/>
  <c r="V998" i="1"/>
  <c r="W998" i="1"/>
  <c r="V934" i="1"/>
  <c r="W934" i="1"/>
  <c r="V870" i="1"/>
  <c r="W870" i="1"/>
  <c r="V782" i="1"/>
  <c r="W782" i="1"/>
  <c r="V566" i="1"/>
  <c r="W566" i="1"/>
  <c r="W455" i="1"/>
  <c r="W207" i="1"/>
  <c r="W150" i="1"/>
  <c r="W255" i="1"/>
  <c r="W78" i="1"/>
  <c r="W7" i="1"/>
  <c r="W6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75" i="1"/>
  <c r="W375" i="1"/>
  <c r="V367" i="1"/>
  <c r="W367" i="1"/>
  <c r="V359" i="1"/>
  <c r="W359" i="1"/>
  <c r="V351" i="1"/>
  <c r="W351" i="1"/>
  <c r="V343" i="1"/>
  <c r="W343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47" i="1"/>
  <c r="W247" i="1"/>
  <c r="V239" i="1"/>
  <c r="W239" i="1"/>
  <c r="V231" i="1"/>
  <c r="W231" i="1"/>
  <c r="V215" i="1"/>
  <c r="W215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W135" i="1"/>
  <c r="V142" i="1"/>
  <c r="W142" i="1"/>
  <c r="V134" i="1"/>
  <c r="W134" i="1"/>
  <c r="V126" i="1"/>
  <c r="W126" i="1"/>
  <c r="V118" i="1"/>
  <c r="W118" i="1"/>
  <c r="V110" i="1"/>
  <c r="W110" i="1"/>
  <c r="V102" i="1"/>
  <c r="W102" i="1"/>
  <c r="V94" i="1"/>
  <c r="W94" i="1"/>
  <c r="V86" i="1"/>
  <c r="W86" i="1"/>
  <c r="V70" i="1"/>
  <c r="W70" i="1"/>
  <c r="V62" i="1"/>
  <c r="W62" i="1"/>
  <c r="V54" i="1"/>
  <c r="W54" i="1"/>
  <c r="V46" i="1"/>
  <c r="W46" i="1"/>
  <c r="V38" i="1"/>
  <c r="W38" i="1"/>
  <c r="V30" i="1"/>
  <c r="W30" i="1"/>
  <c r="V22" i="1"/>
  <c r="W22" i="1"/>
  <c r="V14" i="1"/>
  <c r="W14" i="1"/>
  <c r="W335" i="1"/>
  <c r="W383" i="1"/>
  <c r="W51" i="1"/>
  <c r="V91" i="1"/>
  <c r="W91" i="1"/>
  <c r="V83" i="1"/>
  <c r="W83" i="1"/>
  <c r="V75" i="1"/>
  <c r="W75" i="1"/>
  <c r="V67" i="1"/>
  <c r="W67" i="1"/>
  <c r="V59" i="1"/>
  <c r="W59" i="1"/>
  <c r="V43" i="1"/>
  <c r="W43" i="1"/>
  <c r="V35" i="1"/>
  <c r="W35" i="1"/>
  <c r="V27" i="1"/>
  <c r="W27" i="1"/>
  <c r="V19" i="1"/>
  <c r="W19" i="1"/>
  <c r="V11" i="1"/>
  <c r="W11" i="1"/>
  <c r="V3" i="1"/>
  <c r="W3" i="1"/>
  <c r="W223" i="1"/>
  <c r="K140" i="1"/>
  <c r="K1447" i="1"/>
  <c r="K1639" i="1"/>
  <c r="K1599" i="1"/>
  <c r="K1567" i="1"/>
  <c r="K1527" i="1"/>
  <c r="K1479" i="1"/>
  <c r="K1431" i="1"/>
  <c r="K1399" i="1"/>
  <c r="K1359" i="1"/>
  <c r="K1327" i="1"/>
  <c r="K1295" i="1"/>
  <c r="K1263" i="1"/>
  <c r="K1231" i="1"/>
  <c r="K1207" i="1"/>
  <c r="K1175" i="1"/>
  <c r="K1143" i="1"/>
  <c r="K1103" i="1"/>
  <c r="K1039" i="1"/>
  <c r="K975" i="1"/>
  <c r="K943" i="1"/>
  <c r="K911" i="1"/>
  <c r="K895" i="1"/>
  <c r="K863" i="1"/>
  <c r="K831" i="1"/>
  <c r="K799" i="1"/>
  <c r="K663" i="1"/>
  <c r="K631" i="1"/>
  <c r="K591" i="1"/>
  <c r="K575" i="1"/>
  <c r="K559" i="1"/>
  <c r="K503" i="1"/>
  <c r="K1615" i="1"/>
  <c r="K1583" i="1"/>
  <c r="K1551" i="1"/>
  <c r="K1519" i="1"/>
  <c r="K1471" i="1"/>
  <c r="K1439" i="1"/>
  <c r="K1407" i="1"/>
  <c r="K1375" i="1"/>
  <c r="K1343" i="1"/>
  <c r="K1319" i="1"/>
  <c r="K1287" i="1"/>
  <c r="K1247" i="1"/>
  <c r="K1223" i="1"/>
  <c r="K1119" i="1"/>
  <c r="K1095" i="1"/>
  <c r="K1063" i="1"/>
  <c r="K1015" i="1"/>
  <c r="K983" i="1"/>
  <c r="K951" i="1"/>
  <c r="K919" i="1"/>
  <c r="K879" i="1"/>
  <c r="K847" i="1"/>
  <c r="K783" i="1"/>
  <c r="K751" i="1"/>
  <c r="K719" i="1"/>
  <c r="K687" i="1"/>
  <c r="K671" i="1"/>
  <c r="K639" i="1"/>
  <c r="K607" i="1"/>
  <c r="K535" i="1"/>
  <c r="K527" i="1"/>
  <c r="K1652" i="1"/>
  <c r="K1628" i="1"/>
  <c r="K1596" i="1"/>
  <c r="K1572" i="1"/>
  <c r="K1548" i="1"/>
  <c r="K1524" i="1"/>
  <c r="K1476" i="1"/>
  <c r="K1396" i="1"/>
  <c r="K1380" i="1"/>
  <c r="K1356" i="1"/>
  <c r="K1332" i="1"/>
  <c r="K1308" i="1"/>
  <c r="K1244" i="1"/>
  <c r="K1196" i="1"/>
  <c r="K1172" i="1"/>
  <c r="K1156" i="1"/>
  <c r="K1124" i="1"/>
  <c r="K1255" i="1"/>
  <c r="K1199" i="1"/>
  <c r="K1167" i="1"/>
  <c r="K1159" i="1"/>
  <c r="K1135" i="1"/>
  <c r="K1071" i="1"/>
  <c r="K999" i="1"/>
  <c r="K903" i="1"/>
  <c r="K871" i="1"/>
  <c r="K839" i="1"/>
  <c r="K807" i="1"/>
  <c r="K743" i="1"/>
  <c r="K711" i="1"/>
  <c r="K679" i="1"/>
  <c r="K647" i="1"/>
  <c r="K599" i="1"/>
  <c r="K543" i="1"/>
  <c r="K511" i="1"/>
  <c r="K1636" i="1"/>
  <c r="K1612" i="1"/>
  <c r="K1588" i="1"/>
  <c r="K1564" i="1"/>
  <c r="K1508" i="1"/>
  <c r="K1500" i="1"/>
  <c r="K1492" i="1"/>
  <c r="K1484" i="1"/>
  <c r="K1452" i="1"/>
  <c r="K1428" i="1"/>
  <c r="K1404" i="1"/>
  <c r="K1348" i="1"/>
  <c r="K1324" i="1"/>
  <c r="K1260" i="1"/>
  <c r="K1220" i="1"/>
  <c r="K1188" i="1"/>
  <c r="K1164" i="1"/>
  <c r="K1132" i="1"/>
  <c r="K1655" i="1"/>
  <c r="K1631" i="1"/>
  <c r="K1607" i="1"/>
  <c r="K1575" i="1"/>
  <c r="K1543" i="1"/>
  <c r="K1511" i="1"/>
  <c r="K1495" i="1"/>
  <c r="K1463" i="1"/>
  <c r="K1423" i="1"/>
  <c r="K1391" i="1"/>
  <c r="K1367" i="1"/>
  <c r="K1335" i="1"/>
  <c r="K1311" i="1"/>
  <c r="K1279" i="1"/>
  <c r="K1191" i="1"/>
  <c r="K1127" i="1"/>
  <c r="K1087" i="1"/>
  <c r="K1055" i="1"/>
  <c r="K1031" i="1"/>
  <c r="K1007" i="1"/>
  <c r="K967" i="1"/>
  <c r="K935" i="1"/>
  <c r="K855" i="1"/>
  <c r="K823" i="1"/>
  <c r="K775" i="1"/>
  <c r="K767" i="1"/>
  <c r="K735" i="1"/>
  <c r="K703" i="1"/>
  <c r="K655" i="1"/>
  <c r="K615" i="1"/>
  <c r="K551" i="1"/>
  <c r="K495" i="1"/>
  <c r="K1644" i="1"/>
  <c r="K1620" i="1"/>
  <c r="K1540" i="1"/>
  <c r="K1516" i="1"/>
  <c r="K1460" i="1"/>
  <c r="K1436" i="1"/>
  <c r="K1372" i="1"/>
  <c r="K1292" i="1"/>
  <c r="K1284" i="1"/>
  <c r="K1268" i="1"/>
  <c r="K1236" i="1"/>
  <c r="K1212" i="1"/>
  <c r="K1148" i="1"/>
  <c r="K1116" i="1"/>
  <c r="K1647" i="1"/>
  <c r="K1623" i="1"/>
  <c r="K1591" i="1"/>
  <c r="K1559" i="1"/>
  <c r="K1535" i="1"/>
  <c r="K1503" i="1"/>
  <c r="K1487" i="1"/>
  <c r="K1455" i="1"/>
  <c r="K1415" i="1"/>
  <c r="K1383" i="1"/>
  <c r="K1351" i="1"/>
  <c r="K1303" i="1"/>
  <c r="K1271" i="1"/>
  <c r="K1239" i="1"/>
  <c r="K1215" i="1"/>
  <c r="K1183" i="1"/>
  <c r="K1151" i="1"/>
  <c r="K1111" i="1"/>
  <c r="K1079" i="1"/>
  <c r="K1047" i="1"/>
  <c r="K1023" i="1"/>
  <c r="K991" i="1"/>
  <c r="K959" i="1"/>
  <c r="K927" i="1"/>
  <c r="K887" i="1"/>
  <c r="K815" i="1"/>
  <c r="K791" i="1"/>
  <c r="K759" i="1"/>
  <c r="K727" i="1"/>
  <c r="K695" i="1"/>
  <c r="K623" i="1"/>
  <c r="K583" i="1"/>
  <c r="K567" i="1"/>
  <c r="K519" i="1"/>
  <c r="K1604" i="1"/>
  <c r="K1580" i="1"/>
  <c r="K1556" i="1"/>
  <c r="K1532" i="1"/>
  <c r="K1468" i="1"/>
  <c r="K1444" i="1"/>
  <c r="K1420" i="1"/>
  <c r="K1412" i="1"/>
  <c r="K1388" i="1"/>
  <c r="K1364" i="1"/>
  <c r="K1340" i="1"/>
  <c r="K1316" i="1"/>
  <c r="K1300" i="1"/>
  <c r="K1276" i="1"/>
  <c r="K1252" i="1"/>
  <c r="K1228" i="1"/>
  <c r="K1204" i="1"/>
  <c r="K1180" i="1"/>
  <c r="K1140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108" i="1"/>
  <c r="K1100" i="1"/>
  <c r="K1092" i="1"/>
  <c r="K1084" i="1"/>
  <c r="K1076" i="1"/>
  <c r="K1068" i="1"/>
  <c r="K1634" i="1"/>
  <c r="K1610" i="1"/>
  <c r="K1594" i="1"/>
  <c r="K1586" i="1"/>
  <c r="K1554" i="1"/>
  <c r="K1538" i="1"/>
  <c r="K1530" i="1"/>
  <c r="K1522" i="1"/>
  <c r="K1506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650" i="1"/>
  <c r="K1642" i="1"/>
  <c r="K1626" i="1"/>
  <c r="K1570" i="1"/>
  <c r="K1562" i="1"/>
  <c r="K1546" i="1"/>
  <c r="K1498" i="1"/>
  <c r="K1618" i="1"/>
  <c r="K1602" i="1"/>
  <c r="K1578" i="1"/>
  <c r="K1514" i="1"/>
  <c r="K1060" i="1"/>
  <c r="K1052" i="1"/>
  <c r="K1044" i="1"/>
  <c r="K1036" i="1"/>
  <c r="K1028" i="1"/>
  <c r="K1020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1411" i="1"/>
  <c r="K1403" i="1"/>
  <c r="K1395" i="1"/>
  <c r="K1387" i="1"/>
  <c r="K1379" i="1"/>
  <c r="K1371" i="1"/>
  <c r="K1194" i="1"/>
  <c r="K1186" i="1"/>
  <c r="K1178" i="1"/>
  <c r="K1170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AB151" i="1" s="1"/>
  <c r="K143" i="1"/>
  <c r="AB143" i="1" s="1"/>
  <c r="K135" i="1"/>
  <c r="K127" i="1"/>
  <c r="K119" i="1"/>
  <c r="AB119" i="1" s="1"/>
  <c r="K111" i="1"/>
  <c r="AB111" i="1" s="1"/>
  <c r="K103" i="1"/>
  <c r="K95" i="1"/>
  <c r="K87" i="1"/>
  <c r="K79" i="1"/>
  <c r="K71" i="1"/>
  <c r="K63" i="1"/>
  <c r="K55" i="1"/>
  <c r="K47" i="1"/>
  <c r="K39" i="1"/>
  <c r="K31" i="1"/>
  <c r="K23" i="1"/>
  <c r="K15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2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AB154" i="1" s="1"/>
  <c r="K146" i="1"/>
  <c r="AB146" i="1" s="1"/>
  <c r="K138" i="1"/>
  <c r="K130" i="1"/>
  <c r="K122" i="1"/>
  <c r="K114" i="1"/>
  <c r="AB114" i="1" s="1"/>
  <c r="K106" i="1"/>
  <c r="AB106" i="1" s="1"/>
  <c r="K98" i="1"/>
  <c r="K90" i="1"/>
  <c r="K82" i="1"/>
  <c r="K74" i="1"/>
  <c r="K66" i="1"/>
  <c r="K58" i="1"/>
  <c r="K50" i="1"/>
  <c r="K42" i="1"/>
  <c r="K34" i="1"/>
  <c r="K26" i="1"/>
  <c r="K18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7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AB150" i="1" s="1"/>
  <c r="K142" i="1"/>
  <c r="AB142" i="1" s="1"/>
  <c r="K134" i="1"/>
  <c r="K126" i="1"/>
  <c r="K118" i="1"/>
  <c r="K110" i="1"/>
  <c r="AB110" i="1" s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AB157" i="1" s="1"/>
  <c r="K149" i="1"/>
  <c r="AB149" i="1" s="1"/>
  <c r="K141" i="1"/>
  <c r="AB141" i="1" s="1"/>
  <c r="K133" i="1"/>
  <c r="K125" i="1"/>
  <c r="K117" i="1"/>
  <c r="K109" i="1"/>
  <c r="AB109" i="1" s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AB156" i="1" s="1"/>
  <c r="K148" i="1"/>
  <c r="AB148" i="1" s="1"/>
  <c r="AB140" i="1"/>
  <c r="K132" i="1"/>
  <c r="K124" i="1"/>
  <c r="K116" i="1"/>
  <c r="K108" i="1"/>
  <c r="AB108" i="1" s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AB155" i="1" s="1"/>
  <c r="K147" i="1"/>
  <c r="AB147" i="1" s="1"/>
  <c r="K139" i="1"/>
  <c r="K131" i="1"/>
  <c r="K123" i="1"/>
  <c r="K115" i="1"/>
  <c r="K107" i="1"/>
  <c r="AB107" i="1" s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K10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AB153" i="1" s="1"/>
  <c r="K145" i="1"/>
  <c r="AB145" i="1" s="1"/>
  <c r="K137" i="1"/>
  <c r="K129" i="1"/>
  <c r="K121" i="1"/>
  <c r="K113" i="1"/>
  <c r="AB113" i="1" s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AB152" i="1" s="1"/>
  <c r="K144" i="1"/>
  <c r="AB144" i="1" s="1"/>
  <c r="K136" i="1"/>
  <c r="K128" i="1"/>
  <c r="K120" i="1"/>
  <c r="AB120" i="1" s="1"/>
  <c r="K112" i="1"/>
  <c r="AB112" i="1" s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AH1661" i="1"/>
  <c r="K1661" i="1" l="1"/>
</calcChain>
</file>

<file path=xl/sharedStrings.xml><?xml version="1.0" encoding="utf-8"?>
<sst xmlns="http://schemas.openxmlformats.org/spreadsheetml/2006/main" count="22071" uniqueCount="8703">
  <si>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</si>
  <si>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</si>
  <si>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</si>
  <si>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</si>
  <si>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</si>
  <si>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</si>
  <si>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</si>
  <si>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</si>
  <si>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</si>
  <si>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</si>
  <si>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</si>
  <si>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</si>
  <si>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</si>
  <si>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</si>
  <si>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</si>
  <si>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</si>
  <si>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</si>
  <si>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</si>
  <si>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</si>
  <si>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</si>
  <si>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</si>
  <si>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</si>
  <si>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</si>
  <si>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</si>
  <si>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</si>
  <si>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</si>
  <si>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</si>
  <si>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</si>
  <si>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</si>
  <si>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</si>
  <si>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</si>
  <si>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</si>
  <si>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</si>
  <si>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</si>
  <si>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</si>
  <si>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</si>
  <si>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</si>
  <si>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</si>
  <si>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</si>
  <si>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</si>
  <si>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</si>
  <si>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</si>
  <si>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</si>
  <si>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</si>
  <si>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</si>
  <si>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</si>
  <si>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</si>
  <si>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</si>
  <si>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</si>
  <si>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</si>
  <si>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</si>
  <si>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</si>
  <si>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</si>
  <si>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</si>
  <si>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</si>
  <si>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</si>
  <si>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</si>
  <si>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</si>
  <si>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</si>
  <si>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</si>
  <si>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</si>
  <si>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</si>
  <si>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</si>
  <si>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</si>
  <si>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</si>
  <si>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</si>
  <si>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</si>
  <si>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</si>
  <si>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</si>
  <si>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</si>
  <si>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</si>
  <si>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</si>
  <si>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</si>
  <si>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</si>
  <si>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</si>
  <si>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</si>
  <si>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</si>
  <si>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</si>
  <si>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</si>
  <si>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</si>
  <si>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</si>
  <si>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</si>
  <si>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</si>
  <si>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</si>
  <si>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</si>
  <si>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</si>
  <si>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</si>
  <si>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</si>
  <si>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</si>
  <si>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</si>
  <si>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</si>
  <si>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</si>
  <si>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</si>
  <si>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</si>
  <si>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</si>
  <si>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</si>
  <si>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</si>
  <si>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</si>
  <si>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</si>
  <si>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</si>
  <si>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</si>
  <si>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</si>
  <si>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</si>
  <si>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</si>
  <si>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</si>
  <si>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</si>
  <si>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</si>
  <si>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</si>
  <si>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</si>
  <si>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</si>
  <si>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</si>
  <si>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</si>
  <si>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</si>
  <si>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</si>
  <si>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</si>
  <si>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</si>
  <si>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</si>
  <si>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</si>
  <si>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</si>
  <si>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</si>
  <si>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</si>
  <si>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</si>
  <si>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</si>
  <si>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</si>
  <si>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</si>
  <si>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</si>
  <si>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</si>
  <si>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</si>
  <si>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</si>
  <si>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</si>
  <si>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</si>
  <si>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</si>
  <si>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</si>
  <si>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</si>
  <si>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</si>
  <si>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</si>
  <si>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</si>
  <si>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</si>
  <si>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</si>
  <si>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</si>
  <si>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</si>
  <si>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</si>
  <si>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</si>
  <si>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</si>
  <si>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</si>
  <si>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</si>
  <si>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</si>
  <si>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</si>
  <si>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</si>
  <si>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</si>
  <si>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</si>
  <si>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</si>
  <si>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</si>
  <si>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</si>
  <si>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</si>
  <si>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</si>
  <si>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</si>
  <si>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</si>
  <si>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</si>
  <si>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</si>
  <si>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</si>
  <si>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</si>
  <si>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</si>
  <si>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</si>
  <si>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</si>
  <si>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</si>
  <si>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</si>
  <si>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</si>
  <si>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</si>
  <si>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</si>
  <si>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</si>
  <si>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</si>
  <si>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</si>
  <si>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</si>
  <si>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</si>
  <si>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</si>
  <si>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</si>
  <si>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</si>
  <si>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</si>
  <si>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</si>
  <si>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</si>
  <si>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</si>
  <si>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</si>
  <si>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</si>
  <si>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</si>
  <si>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</si>
  <si>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</si>
  <si>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</si>
  <si>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</si>
  <si>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</si>
  <si>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</si>
  <si>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</si>
  <si>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</si>
  <si>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</si>
  <si>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</si>
  <si>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</si>
  <si>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</si>
  <si>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</si>
  <si>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</si>
  <si>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</si>
  <si>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</si>
  <si>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</si>
  <si>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</si>
  <si>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</si>
  <si>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</si>
  <si>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</si>
  <si>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</si>
  <si>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</si>
  <si>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</si>
  <si>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</si>
  <si>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</si>
  <si>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</si>
  <si>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</si>
  <si>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</si>
  <si>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</si>
  <si>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</si>
  <si>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</si>
  <si>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</si>
  <si>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</si>
  <si>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</si>
  <si>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</si>
  <si>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</si>
  <si>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</si>
  <si>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</si>
  <si>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</si>
  <si>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</si>
  <si>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</si>
  <si>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</si>
  <si>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</si>
  <si>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</si>
  <si>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</si>
  <si>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</si>
  <si>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</si>
  <si>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</si>
  <si>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</si>
  <si>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</si>
  <si>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</si>
  <si>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</si>
  <si>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</si>
  <si>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</si>
  <si>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</si>
  <si>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</si>
  <si>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</si>
  <si>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</si>
  <si>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</si>
  <si>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</si>
  <si>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</si>
  <si>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</si>
  <si>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</si>
  <si>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</si>
  <si>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</si>
  <si>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</si>
  <si>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</si>
  <si>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</si>
  <si>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</si>
  <si>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</si>
  <si>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</si>
  <si>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</si>
  <si>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</si>
  <si>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</si>
  <si>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</si>
  <si>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</si>
  <si>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</si>
  <si>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</si>
  <si>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</si>
  <si>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</si>
  <si>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</si>
  <si>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</si>
  <si>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</si>
  <si>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</si>
  <si>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</si>
  <si>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</si>
  <si>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</si>
  <si>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</si>
  <si>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</si>
  <si>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</si>
  <si>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</si>
  <si>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</si>
  <si>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</si>
  <si>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</si>
  <si>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</si>
  <si>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</si>
  <si>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</si>
  <si>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</si>
  <si>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</si>
  <si>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</si>
  <si>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</si>
  <si>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</si>
  <si>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</si>
  <si>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</si>
  <si>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</si>
  <si>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</si>
  <si>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</si>
  <si>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</si>
  <si>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</si>
  <si>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</si>
  <si>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</si>
  <si>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</si>
  <si>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</si>
  <si>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</si>
  <si>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</si>
  <si>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</si>
  <si>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</si>
  <si>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</si>
  <si>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</si>
  <si>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</si>
  <si>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</si>
  <si>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</si>
  <si>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</si>
  <si>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</si>
  <si>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</si>
  <si>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</si>
  <si>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</si>
  <si>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</si>
  <si>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</si>
  <si>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</si>
  <si>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</si>
  <si>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</si>
  <si>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</si>
  <si>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</si>
  <si>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</si>
  <si>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</si>
  <si>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</si>
  <si>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</si>
  <si>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</si>
  <si>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</si>
  <si>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</si>
  <si>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</si>
  <si>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</si>
  <si>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</si>
  <si>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</si>
  <si>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</si>
  <si>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</si>
  <si>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</si>
  <si>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</si>
  <si>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</si>
  <si>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</si>
  <si>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</si>
  <si>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</si>
  <si>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</si>
  <si>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</si>
  <si>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</si>
  <si>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</si>
  <si>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</si>
  <si>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</si>
  <si>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</si>
  <si>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</si>
  <si>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</si>
  <si>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</si>
  <si>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</si>
  <si>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</si>
  <si>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</si>
  <si>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</si>
  <si>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</si>
  <si>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</si>
  <si>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</si>
  <si>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</si>
  <si>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</si>
  <si>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</si>
  <si>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</si>
  <si>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</si>
  <si>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</si>
  <si>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</si>
  <si>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</si>
  <si>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</si>
  <si>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</si>
  <si>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</si>
  <si>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</si>
  <si>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</si>
  <si>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</si>
  <si>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</si>
  <si>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</si>
  <si>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</si>
  <si>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</si>
  <si>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</si>
  <si>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</si>
  <si>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</si>
  <si>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</si>
  <si>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</si>
  <si>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</si>
  <si>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</si>
  <si>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</si>
  <si>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</si>
  <si>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</si>
  <si>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</si>
  <si>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</si>
  <si>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</si>
  <si>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</si>
  <si>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</si>
  <si>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</si>
  <si>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</si>
  <si>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</si>
  <si>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</si>
  <si>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</si>
  <si>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</si>
  <si>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</si>
  <si>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</si>
  <si>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</si>
  <si>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</si>
  <si>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</si>
  <si>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</si>
  <si>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</si>
  <si>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</si>
  <si>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</si>
  <si>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</si>
  <si>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</si>
  <si>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</si>
  <si>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</si>
  <si>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</si>
  <si>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</si>
  <si>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</si>
  <si>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</si>
  <si>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</si>
  <si>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</si>
  <si>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</si>
  <si>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</si>
  <si>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</si>
  <si>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</si>
  <si>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</si>
  <si>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</si>
  <si>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</si>
  <si>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</si>
  <si>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</si>
  <si>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</si>
  <si>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</si>
  <si>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</si>
  <si>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</si>
  <si>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</si>
  <si>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</si>
  <si>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</si>
  <si>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</si>
  <si>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</si>
  <si>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</si>
  <si>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</si>
  <si>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</si>
  <si>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</si>
  <si>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</si>
  <si>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</si>
  <si>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</si>
  <si>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</si>
  <si>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</si>
  <si>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</si>
  <si>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</si>
  <si>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</si>
  <si>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</si>
  <si>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</si>
  <si>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</si>
  <si>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</si>
  <si>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</si>
  <si>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</si>
  <si>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</si>
  <si>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</si>
  <si>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</si>
  <si>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</si>
  <si>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</si>
  <si>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</si>
  <si>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</si>
  <si>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</si>
  <si>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</si>
  <si>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</si>
  <si>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</si>
  <si>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</si>
  <si>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</si>
  <si>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</si>
  <si>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</si>
  <si>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</si>
  <si>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</si>
  <si>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</si>
  <si>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</si>
  <si>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</si>
  <si>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</si>
  <si>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</si>
  <si>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</si>
  <si>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</si>
  <si>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</si>
  <si>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</si>
  <si>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</si>
  <si>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</si>
  <si>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</si>
  <si>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</si>
  <si>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</si>
  <si>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</si>
  <si>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</si>
  <si>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</si>
  <si>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</si>
  <si>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</si>
  <si>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</si>
  <si>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</si>
  <si>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</si>
  <si>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</si>
  <si>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</si>
  <si>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</si>
  <si>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</si>
  <si>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</si>
  <si>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</si>
  <si>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</si>
  <si>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</si>
  <si>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</si>
  <si>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</si>
  <si>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</si>
  <si>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</si>
  <si>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</si>
  <si>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</si>
  <si>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</si>
  <si>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</si>
  <si>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</si>
  <si>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</si>
  <si>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</si>
  <si>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</si>
  <si>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</si>
  <si>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</si>
  <si>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</si>
  <si>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</si>
  <si>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</si>
  <si>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</si>
  <si>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</si>
  <si>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</si>
  <si>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</si>
  <si>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</si>
  <si>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</si>
  <si>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</si>
  <si>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</si>
  <si>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</si>
  <si>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</si>
  <si>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</si>
  <si>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</si>
  <si>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</si>
  <si>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</si>
  <si>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</si>
  <si>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</si>
  <si>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</si>
  <si>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</si>
  <si>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</si>
  <si>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</si>
  <si>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</si>
  <si>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</si>
  <si>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</si>
  <si>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</si>
  <si>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</si>
  <si>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</si>
  <si>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</si>
  <si>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</si>
  <si>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</si>
  <si>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</si>
  <si>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</si>
  <si>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</si>
  <si>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</si>
  <si>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</si>
  <si>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</si>
  <si>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</si>
  <si>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</si>
  <si>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</si>
  <si>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</si>
  <si>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</si>
  <si>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</si>
  <si>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</si>
  <si>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</si>
  <si>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</si>
  <si>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</si>
  <si>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</si>
  <si>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</si>
  <si>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</si>
  <si>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</si>
  <si>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</si>
  <si>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</si>
  <si>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</si>
  <si>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</si>
  <si>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</si>
  <si>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</si>
  <si>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</si>
  <si>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</si>
  <si>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</si>
  <si>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</si>
  <si>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</si>
  <si>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</si>
  <si>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</si>
  <si>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</si>
  <si>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</si>
  <si>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</si>
  <si>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</si>
  <si>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</si>
  <si>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</si>
  <si>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</si>
  <si>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</si>
  <si>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</si>
  <si>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</si>
  <si>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</si>
  <si>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</si>
  <si>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</si>
  <si>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</si>
  <si>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</si>
  <si>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</si>
  <si>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</si>
  <si>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</si>
  <si>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</si>
  <si>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</si>
  <si>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</si>
  <si>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</si>
  <si>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</si>
  <si>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</si>
  <si>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</si>
  <si>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</si>
  <si>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</si>
  <si>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</si>
  <si>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</si>
  <si>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</si>
  <si>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</si>
  <si>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</si>
  <si>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</si>
  <si>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</si>
  <si>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</si>
  <si>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</si>
  <si>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</si>
  <si>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</si>
  <si>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</si>
  <si>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</si>
  <si>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</si>
  <si>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</si>
  <si>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</si>
  <si>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</si>
  <si>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</si>
  <si>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</si>
  <si>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</si>
  <si>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</si>
  <si>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</si>
  <si>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</si>
  <si>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</si>
  <si>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</si>
  <si>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</si>
  <si>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</si>
  <si>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</si>
  <si>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</si>
  <si>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</si>
  <si>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</si>
  <si>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</si>
  <si>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</si>
  <si>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</si>
  <si>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</si>
  <si>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</si>
  <si>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</si>
  <si>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</si>
  <si>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</si>
  <si>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</si>
  <si>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</si>
  <si>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</si>
  <si>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</si>
  <si>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</si>
  <si>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</si>
  <si>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</si>
  <si>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</si>
  <si>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</si>
  <si>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</si>
  <si>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</si>
  <si>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</si>
  <si>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</si>
  <si>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</si>
  <si>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</si>
  <si>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</si>
  <si>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</si>
  <si>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</si>
  <si>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</si>
  <si>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</si>
  <si>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</si>
  <si>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</si>
  <si>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</si>
  <si>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</si>
  <si>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</si>
  <si>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</si>
  <si>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</si>
  <si>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</si>
  <si>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</si>
  <si>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</si>
  <si>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</si>
  <si>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</si>
  <si>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</si>
  <si>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</si>
  <si>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</si>
  <si>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</si>
  <si>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</si>
  <si>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</si>
  <si>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</si>
  <si>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</si>
  <si>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</si>
  <si>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</si>
  <si>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</si>
  <si>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</si>
  <si>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</si>
  <si>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</si>
  <si>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</si>
  <si>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</si>
  <si>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</si>
  <si>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</si>
  <si>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</si>
  <si>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</si>
  <si>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</si>
  <si>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</si>
  <si>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</si>
  <si>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</si>
  <si>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</si>
  <si>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</si>
  <si>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</si>
  <si>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</si>
  <si>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</si>
  <si>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</si>
  <si>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</si>
  <si>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</si>
  <si>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</si>
  <si>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</si>
  <si>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</si>
  <si>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</si>
  <si>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</si>
  <si>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</si>
  <si>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</si>
  <si>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</si>
  <si>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</si>
  <si>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</si>
  <si>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</si>
  <si>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</si>
  <si>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</si>
  <si>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</si>
  <si>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</si>
  <si>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</si>
  <si>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</si>
  <si>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</si>
  <si>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</si>
  <si>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</si>
  <si>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</si>
  <si>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</si>
  <si>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</si>
  <si>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</si>
  <si>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</si>
  <si>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</si>
  <si>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</si>
  <si>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</si>
  <si>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</si>
  <si>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</si>
  <si>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</si>
  <si>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</si>
  <si>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</si>
  <si>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</si>
  <si>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</si>
  <si>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</si>
  <si>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</si>
  <si>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</si>
  <si>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</si>
  <si>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</si>
  <si>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</si>
  <si>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</si>
  <si>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</si>
  <si>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</si>
  <si>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</si>
  <si>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</si>
  <si>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</si>
  <si>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</si>
  <si>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</si>
  <si>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</si>
  <si>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</si>
  <si>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</si>
  <si>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</si>
  <si>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</si>
  <si>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</si>
  <si>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</si>
  <si>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</si>
  <si>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</si>
  <si>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</si>
  <si>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</si>
  <si>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</si>
  <si>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</si>
  <si>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</si>
  <si>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</si>
  <si>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</si>
  <si>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</si>
  <si>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</si>
  <si>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</si>
  <si>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</si>
  <si>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</si>
  <si>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</si>
  <si>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</si>
  <si>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</si>
  <si>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</si>
  <si>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</si>
  <si>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</si>
  <si>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</si>
  <si>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</si>
  <si>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</si>
  <si>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</si>
  <si>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</si>
  <si>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</si>
  <si>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</si>
  <si>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</si>
  <si>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</si>
  <si>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</si>
  <si>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</si>
  <si>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</si>
  <si>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</si>
  <si>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</si>
  <si>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</si>
  <si>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</si>
  <si>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</si>
  <si>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</si>
  <si>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</si>
  <si>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</si>
  <si>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</si>
  <si>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</si>
  <si>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</si>
  <si>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</si>
  <si>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</si>
  <si>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</si>
  <si>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</si>
  <si>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</si>
  <si>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</si>
  <si>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</si>
  <si>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</si>
  <si>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</si>
  <si>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</si>
  <si>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</si>
  <si>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</si>
  <si>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</si>
  <si>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</si>
  <si>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</si>
  <si>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</si>
  <si>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</si>
  <si>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</si>
  <si>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</si>
  <si>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</si>
  <si>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</si>
  <si>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</si>
  <si>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</si>
  <si>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</si>
  <si>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</si>
  <si>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</si>
  <si>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</si>
  <si>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</si>
  <si>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</si>
  <si>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</si>
  <si>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</si>
  <si>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</si>
  <si>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</si>
  <si>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</si>
  <si>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</si>
  <si>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</si>
  <si>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</si>
  <si>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</si>
  <si>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</si>
  <si>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</si>
  <si>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</si>
  <si>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</si>
  <si>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</si>
  <si>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</si>
  <si>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</si>
  <si>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</si>
  <si>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</si>
  <si>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</si>
  <si>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</si>
  <si>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</si>
  <si>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</si>
  <si>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</si>
  <si>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</si>
  <si>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</si>
  <si>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</si>
  <si>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</si>
  <si>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</si>
  <si>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</si>
  <si>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</si>
  <si>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</si>
  <si>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</si>
  <si>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</si>
  <si>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</si>
  <si>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</si>
  <si>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</si>
  <si>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</si>
  <si>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</si>
  <si>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</si>
  <si>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</si>
  <si>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</si>
  <si>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</si>
  <si>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</si>
  <si>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</si>
  <si>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</si>
  <si>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</si>
  <si>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</si>
  <si>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</si>
  <si>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</si>
  <si>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</si>
  <si>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</si>
  <si>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</si>
  <si>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</si>
  <si>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</si>
  <si>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</si>
  <si>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</si>
  <si>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</si>
  <si>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</si>
  <si>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</si>
  <si>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</si>
  <si>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</si>
  <si>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</si>
  <si>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</si>
  <si>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</si>
  <si>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</si>
  <si>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</si>
  <si>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</si>
  <si>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</si>
  <si>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</si>
  <si>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</si>
  <si>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</si>
  <si>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</si>
  <si>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</si>
  <si>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</si>
  <si>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</si>
  <si>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</si>
  <si>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</si>
  <si>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</si>
  <si>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</si>
  <si>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</si>
  <si>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</si>
  <si>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</si>
  <si>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</si>
  <si>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</si>
  <si>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</si>
  <si>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</si>
  <si>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</si>
  <si>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</si>
  <si>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</si>
  <si>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</si>
  <si>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</si>
  <si>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</si>
  <si>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</si>
  <si>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</si>
  <si>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</si>
  <si>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</si>
  <si>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</si>
  <si>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</si>
  <si>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</si>
  <si>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</si>
  <si>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</si>
  <si>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</si>
  <si>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</si>
  <si>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</si>
  <si>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</si>
  <si>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</si>
  <si>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</si>
  <si>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</si>
  <si>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</si>
  <si>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</si>
  <si>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</si>
  <si>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</si>
  <si>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</si>
  <si>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</si>
  <si>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</si>
  <si>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</si>
  <si>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</si>
  <si>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</si>
  <si>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</si>
  <si>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</si>
  <si>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</si>
  <si>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</si>
  <si>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</si>
  <si>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</si>
  <si>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</si>
  <si>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</si>
  <si>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</si>
  <si>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</si>
  <si>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</si>
  <si>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</si>
  <si>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</si>
  <si>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</si>
  <si>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</si>
  <si>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</si>
  <si>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</si>
  <si>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</si>
  <si>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</si>
  <si>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</si>
  <si>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</si>
  <si>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</si>
  <si>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</si>
  <si>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</si>
  <si>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</si>
  <si>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</si>
  <si>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</si>
  <si>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</si>
  <si>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</si>
  <si>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</si>
  <si>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</si>
  <si>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</si>
  <si>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</si>
  <si>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</si>
  <si>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</si>
  <si>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</si>
  <si>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</si>
  <si>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</si>
  <si>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</si>
  <si>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</si>
  <si>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</si>
  <si>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</si>
  <si>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</si>
  <si>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</si>
  <si>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</si>
  <si>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</si>
  <si>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</si>
  <si>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</si>
  <si>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</si>
  <si>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</si>
  <si>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</si>
  <si>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</si>
  <si>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</si>
  <si>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</si>
  <si>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</si>
  <si>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</si>
  <si>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</si>
  <si>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</si>
  <si>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</si>
  <si>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</si>
  <si>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</si>
  <si>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</si>
  <si>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</si>
  <si>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</si>
  <si>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</si>
  <si>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</si>
  <si>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</si>
  <si>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</si>
  <si>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</si>
  <si>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</si>
  <si>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</si>
  <si>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</si>
  <si>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</si>
  <si>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</si>
  <si>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</si>
  <si>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</si>
  <si>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</si>
  <si>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</si>
  <si>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</si>
  <si>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</si>
  <si>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</si>
  <si>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</si>
  <si>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</si>
  <si>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</si>
  <si>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</si>
  <si>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</si>
  <si>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</si>
  <si>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</si>
  <si>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</si>
  <si>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</si>
  <si>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</si>
  <si>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</si>
  <si>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</si>
  <si>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</si>
  <si>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</si>
  <si>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</si>
  <si>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</si>
  <si>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</si>
  <si>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</si>
  <si>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</si>
  <si>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</si>
  <si>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</si>
  <si>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</si>
  <si>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</si>
  <si>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</si>
  <si>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</si>
  <si>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</si>
  <si>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</si>
  <si>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</si>
  <si>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</si>
  <si>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</si>
  <si>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</si>
  <si>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</si>
  <si>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</si>
  <si>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</si>
  <si>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</si>
  <si>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</si>
  <si>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</si>
  <si>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</si>
  <si>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</si>
  <si>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</si>
  <si>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</si>
  <si>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</si>
  <si>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</si>
  <si>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</si>
  <si>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</si>
  <si>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</si>
  <si>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</si>
  <si>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</si>
  <si>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</si>
  <si>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</si>
  <si>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</si>
  <si>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</si>
  <si>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</si>
  <si>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</si>
  <si>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</si>
  <si>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</si>
  <si>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</si>
  <si>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</si>
  <si>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</si>
  <si>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</si>
  <si>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</si>
  <si>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</si>
  <si>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</si>
  <si>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</si>
  <si>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</si>
  <si>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</si>
  <si>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</si>
  <si>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</si>
  <si>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</si>
  <si>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</si>
  <si>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</si>
  <si>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</si>
  <si>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</si>
  <si>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</si>
  <si>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</si>
  <si>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</si>
  <si>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</si>
  <si>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</si>
  <si>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</si>
  <si>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</si>
  <si>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</si>
  <si>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</si>
  <si>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</si>
  <si>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</si>
  <si>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</si>
  <si>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</si>
  <si>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</si>
  <si>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</si>
  <si>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</si>
  <si>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</si>
  <si>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</si>
  <si>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</si>
  <si>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</si>
  <si>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</si>
  <si>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</si>
  <si>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</si>
  <si>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</si>
  <si>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</si>
  <si>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</si>
  <si>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</si>
  <si>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</si>
  <si>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</si>
  <si>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</si>
  <si>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</si>
  <si>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</si>
  <si>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</si>
  <si>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</si>
  <si>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</si>
  <si>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</si>
  <si>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</si>
  <si>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</si>
  <si>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</si>
  <si>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</si>
  <si>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</si>
  <si>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</si>
  <si>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</si>
  <si>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</si>
  <si>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</si>
  <si>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</si>
  <si>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</si>
  <si>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</si>
  <si>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</si>
  <si>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</si>
  <si>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</si>
  <si>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</si>
  <si>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</si>
  <si>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</si>
  <si>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</si>
  <si>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</si>
  <si>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</si>
  <si>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</si>
  <si>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</si>
  <si>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</si>
  <si>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</si>
  <si>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</si>
  <si>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</si>
  <si>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</si>
  <si>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</si>
  <si>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</si>
  <si>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</si>
  <si>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</si>
  <si>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</si>
  <si>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</si>
  <si>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</si>
  <si>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</si>
  <si>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</si>
  <si>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</si>
  <si>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</si>
  <si>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</si>
  <si>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</si>
  <si>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</si>
  <si>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</si>
  <si>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</si>
  <si>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</si>
  <si>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</si>
  <si>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</si>
  <si>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</si>
  <si>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</si>
  <si>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</si>
  <si>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</si>
  <si>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</si>
  <si>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</si>
  <si>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</si>
  <si>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</si>
  <si>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</si>
  <si>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</si>
  <si>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</si>
  <si>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</si>
  <si>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</si>
  <si>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</si>
  <si>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</si>
  <si>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</si>
  <si>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</si>
  <si>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</si>
  <si>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</si>
  <si>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</si>
  <si>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</si>
  <si>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</si>
  <si>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</si>
  <si>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</si>
  <si>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</si>
  <si>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</si>
  <si>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</si>
  <si>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</si>
  <si>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</si>
  <si>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</si>
  <si>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</si>
  <si>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</si>
  <si>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</si>
  <si>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</si>
  <si>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</si>
  <si>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</si>
  <si>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</si>
  <si>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</si>
  <si>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</si>
  <si>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</si>
  <si>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</si>
  <si>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</si>
  <si>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</si>
  <si>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</si>
  <si>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</si>
  <si>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</si>
  <si>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</si>
  <si>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</si>
  <si>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</si>
  <si>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</si>
  <si>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</si>
  <si>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</si>
  <si>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</si>
  <si>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</si>
  <si>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</si>
  <si>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</si>
  <si>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</si>
  <si>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</si>
  <si>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</si>
  <si>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</si>
  <si>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</si>
  <si>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</si>
  <si>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</si>
  <si>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</si>
  <si>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</si>
  <si>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</si>
  <si>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</si>
  <si>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</si>
  <si>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</si>
  <si>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</si>
  <si>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</si>
  <si>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</si>
  <si>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</si>
  <si>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</si>
  <si>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</si>
  <si>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</si>
  <si>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</si>
  <si>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</si>
  <si>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</si>
  <si>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</si>
  <si>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</si>
  <si>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</si>
  <si>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</si>
  <si>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</si>
  <si>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</si>
  <si>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</si>
  <si>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</si>
  <si>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</si>
  <si>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</si>
  <si>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</si>
  <si>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</si>
  <si>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</si>
  <si>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</si>
  <si>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</si>
  <si>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</si>
  <si>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</si>
  <si>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</si>
  <si>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</si>
  <si>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</si>
  <si>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</si>
  <si>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</si>
  <si>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</si>
  <si>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</si>
  <si>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</si>
  <si>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</si>
  <si>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</si>
  <si>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</si>
  <si>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</si>
  <si>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</si>
  <si>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</si>
  <si>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</si>
  <si>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</si>
  <si>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</si>
  <si>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</si>
  <si>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</si>
  <si>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</si>
  <si>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</si>
  <si>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</si>
  <si>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</si>
  <si>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</si>
  <si>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</si>
  <si>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</si>
  <si>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</si>
  <si>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</si>
  <si>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</si>
  <si>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</si>
  <si>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</si>
  <si>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</si>
  <si>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</si>
  <si>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</si>
  <si>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</si>
  <si>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</si>
  <si>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</si>
  <si>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</si>
  <si>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</si>
  <si>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</si>
  <si>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</si>
  <si>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</si>
  <si>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</si>
  <si>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</si>
  <si>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</si>
  <si>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</si>
  <si>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</si>
  <si>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</si>
  <si>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</si>
  <si>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</si>
  <si>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</si>
  <si>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</si>
  <si>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</si>
  <si>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</si>
  <si>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</si>
  <si>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</si>
  <si>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</si>
  <si>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</si>
  <si>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</si>
  <si>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</si>
  <si>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</si>
  <si>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</si>
  <si>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</si>
  <si>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</si>
  <si>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</si>
  <si>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</si>
  <si>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</si>
  <si>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</si>
  <si>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</si>
  <si>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</si>
  <si>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</si>
  <si>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</si>
  <si>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</si>
  <si>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</si>
  <si>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</si>
  <si>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</si>
  <si>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</si>
  <si>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</si>
  <si>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</si>
  <si>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</si>
  <si>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</si>
  <si>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</si>
  <si>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</si>
  <si>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</si>
  <si>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</si>
  <si>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</si>
  <si>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</si>
  <si>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</si>
  <si>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</si>
  <si>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</si>
  <si>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</si>
  <si>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</si>
  <si>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</si>
  <si>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</si>
  <si>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</si>
  <si>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</si>
  <si>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</si>
  <si>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</si>
  <si>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</si>
  <si>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</si>
  <si>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</si>
  <si>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</si>
  <si>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</si>
  <si>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</si>
  <si>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</si>
  <si>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</si>
  <si>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</si>
  <si>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</si>
  <si>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</si>
  <si>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</si>
  <si>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</si>
  <si>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</si>
  <si>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</si>
  <si>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</si>
  <si>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</si>
  <si>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</si>
  <si>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</si>
  <si>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</si>
  <si>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</si>
  <si>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</si>
  <si>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</si>
  <si>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</si>
  <si>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</si>
  <si>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</si>
  <si>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</si>
  <si>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</si>
  <si>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</si>
  <si>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</si>
  <si>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</si>
  <si>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</si>
  <si>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</si>
  <si>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</si>
  <si>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</si>
  <si>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</si>
  <si>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</si>
  <si>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</si>
  <si>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</si>
  <si>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</si>
  <si>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</si>
  <si>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</si>
  <si>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</si>
  <si>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</si>
  <si>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</si>
  <si>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</si>
  <si>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</si>
  <si>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</si>
  <si>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</si>
  <si>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</si>
  <si>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</si>
  <si>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</si>
  <si>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</si>
  <si>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</si>
  <si>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</si>
  <si>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</si>
  <si>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</si>
  <si>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</si>
  <si>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</si>
  <si>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</si>
  <si>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</si>
  <si>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</si>
  <si>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</si>
  <si>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</si>
  <si>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</si>
  <si>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</si>
  <si>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</si>
  <si>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</si>
  <si>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</si>
  <si>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</si>
  <si>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</si>
  <si>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</si>
  <si>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</si>
  <si>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</si>
  <si>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</si>
  <si>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</si>
  <si>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</si>
  <si>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</si>
  <si>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</si>
  <si>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</si>
  <si>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</si>
  <si>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</si>
  <si>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</si>
  <si>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</si>
  <si>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</si>
  <si>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</si>
  <si>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</si>
  <si>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</si>
  <si>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</si>
  <si>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</si>
  <si>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</si>
  <si>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</si>
  <si>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</si>
  <si>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</si>
  <si>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</si>
  <si>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</si>
  <si>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</si>
  <si>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</si>
  <si>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</si>
  <si>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</si>
  <si>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</si>
  <si>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</si>
  <si>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</si>
  <si>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</si>
  <si>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</si>
  <si>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</si>
  <si>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</si>
  <si>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</si>
  <si>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</si>
  <si>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</si>
  <si>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</si>
  <si>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</si>
  <si>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</si>
  <si>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</si>
  <si>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</si>
  <si>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</si>
  <si>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</si>
  <si>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</si>
  <si>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</si>
  <si>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</si>
  <si>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</si>
  <si>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</si>
  <si>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</si>
  <si>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</si>
  <si>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</si>
  <si>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</si>
  <si>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</si>
  <si>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</si>
  <si>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</si>
  <si>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</si>
  <si>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</si>
  <si>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</si>
  <si>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</si>
  <si>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</si>
  <si>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</si>
  <si>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</si>
  <si>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</si>
  <si>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</si>
  <si>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</si>
  <si>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</si>
  <si>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</si>
  <si>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</si>
  <si>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</si>
  <si>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</si>
  <si>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</si>
  <si>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</si>
  <si>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</si>
  <si>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</si>
  <si>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</si>
  <si>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</si>
  <si>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</si>
  <si>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</si>
  <si>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</si>
  <si>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</si>
  <si>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</si>
  <si>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</si>
  <si>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</si>
  <si>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</si>
  <si>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</si>
  <si>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</si>
  <si>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</si>
  <si>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</si>
  <si>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</si>
  <si>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</si>
  <si>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</si>
  <si>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</si>
  <si>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</si>
  <si>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</si>
  <si>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</si>
  <si>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</si>
  <si>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</si>
  <si>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</si>
  <si>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</si>
  <si>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</si>
  <si>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</si>
  <si>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</si>
  <si>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</si>
  <si>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</si>
  <si>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</si>
  <si>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</si>
  <si>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</si>
  <si>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</si>
  <si>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</si>
  <si>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</si>
  <si>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</si>
  <si>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</si>
  <si>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</si>
  <si>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</si>
  <si>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</si>
  <si>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</si>
  <si>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</si>
  <si>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</si>
  <si>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</si>
  <si>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</si>
  <si>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</si>
  <si>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</si>
  <si>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</si>
  <si>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</si>
  <si>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</si>
  <si>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</si>
  <si>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</si>
  <si>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</si>
  <si>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</si>
  <si>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</si>
  <si>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</si>
  <si>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</si>
  <si>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</si>
  <si>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</si>
  <si>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</si>
  <si>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</si>
  <si>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</si>
  <si>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</si>
  <si>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</si>
  <si>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</si>
  <si>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</si>
  <si>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</si>
  <si>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</si>
  <si>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</si>
  <si>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</si>
  <si>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</si>
  <si>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</si>
  <si>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</si>
  <si>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</si>
  <si>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</si>
  <si>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</si>
  <si>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</si>
  <si>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</si>
  <si>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</si>
  <si>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</si>
  <si>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</si>
  <si>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</si>
  <si>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</si>
  <si>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</si>
  <si>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</si>
  <si>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</si>
  <si>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</si>
  <si>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</si>
  <si>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</si>
  <si>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</si>
  <si>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</si>
  <si>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</si>
  <si>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</si>
  <si>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</si>
  <si>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</si>
  <si>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</si>
  <si>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</si>
  <si>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</si>
  <si>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</si>
  <si>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</si>
  <si>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</si>
  <si>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</si>
  <si>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</si>
  <si>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</si>
  <si>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</si>
  <si>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</si>
  <si>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</si>
  <si>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</si>
  <si>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</si>
  <si>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</si>
  <si>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</si>
  <si>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</si>
  <si>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</si>
  <si>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</si>
  <si>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</si>
  <si>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</si>
  <si>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</si>
  <si>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</si>
  <si>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</si>
  <si>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</si>
  <si>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</si>
  <si>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</si>
  <si>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</si>
  <si>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</si>
  <si>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</si>
  <si>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</si>
  <si>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</si>
  <si>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</si>
  <si>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</si>
  <si>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</si>
  <si>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</si>
  <si>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</si>
  <si>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</si>
  <si>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</si>
  <si>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</si>
  <si>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</si>
  <si>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</si>
  <si>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</si>
  <si>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</si>
  <si>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</si>
  <si>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</si>
  <si>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</si>
  <si>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</si>
  <si>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</si>
  <si>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</si>
  <si>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</si>
  <si>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</si>
  <si>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</si>
  <si>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</si>
  <si>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</si>
  <si>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</si>
  <si>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</si>
  <si>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</si>
  <si>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</si>
  <si>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</si>
  <si>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</si>
  <si>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</si>
  <si>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</si>
  <si>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</si>
  <si>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</si>
  <si>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</si>
  <si>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</si>
  <si>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</si>
  <si>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</si>
  <si>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</si>
  <si>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</si>
  <si>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</si>
  <si>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</si>
  <si>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</si>
  <si>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</si>
  <si>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</si>
  <si>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</si>
  <si>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</si>
  <si>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</si>
  <si>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</si>
  <si>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</si>
  <si>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</si>
  <si>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</si>
  <si>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</si>
  <si>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</si>
  <si>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</si>
  <si>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</si>
  <si>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</si>
  <si>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</si>
  <si>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</si>
  <si>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</si>
  <si>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</si>
  <si>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</si>
  <si>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</si>
  <si>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</si>
  <si>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</si>
  <si>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</si>
  <si>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</si>
  <si>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</si>
  <si>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</si>
  <si>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</si>
  <si>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</si>
  <si>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</si>
  <si>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</si>
  <si>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</si>
  <si>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</si>
  <si>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</si>
  <si>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</si>
  <si>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</si>
  <si>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</si>
  <si>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</si>
  <si>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</si>
  <si>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</si>
  <si>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</si>
  <si>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</si>
  <si>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</si>
  <si>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</si>
  <si>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</si>
  <si>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</si>
  <si>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</si>
  <si>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</si>
  <si>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</si>
  <si>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</si>
  <si>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</si>
  <si>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</si>
  <si>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</si>
  <si>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</si>
  <si>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</si>
  <si>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</si>
  <si>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</si>
  <si>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</si>
  <si>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</si>
  <si>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</si>
  <si>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</si>
  <si>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</si>
  <si>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</si>
  <si>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</si>
  <si>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</si>
  <si>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</si>
  <si>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</si>
  <si>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</si>
  <si>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</si>
  <si>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</si>
  <si>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</si>
  <si>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</si>
  <si>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</si>
  <si>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</si>
  <si>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</si>
  <si>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</si>
  <si>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</si>
  <si>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</si>
  <si>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</si>
  <si>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</si>
  <si>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</si>
  <si>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</si>
  <si>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</si>
  <si>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</si>
  <si>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</si>
  <si>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</si>
  <si>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</si>
  <si>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</si>
  <si>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</si>
  <si>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</si>
  <si>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</si>
  <si>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</si>
  <si>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</si>
  <si>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</si>
  <si>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</si>
  <si>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</si>
  <si>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</si>
  <si>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</si>
  <si>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</si>
  <si>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</si>
  <si>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</si>
  <si>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</si>
  <si>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</si>
  <si>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</si>
  <si>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</si>
  <si>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</si>
  <si>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</si>
  <si>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</si>
  <si>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</si>
  <si>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</si>
  <si>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</si>
  <si>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</si>
  <si>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</si>
  <si>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</si>
  <si>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</si>
  <si>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</si>
  <si>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</si>
  <si>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</si>
  <si>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</si>
  <si>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</si>
  <si>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</si>
  <si>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</si>
  <si>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</si>
  <si>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</si>
  <si>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</si>
  <si>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</si>
  <si>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</si>
  <si>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</si>
  <si>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</si>
  <si>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</si>
  <si>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</si>
  <si>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</si>
  <si>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</si>
  <si>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</si>
  <si>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</si>
  <si>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</si>
  <si>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</si>
  <si>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</si>
  <si>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</si>
  <si>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</si>
  <si>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</si>
  <si>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</si>
  <si>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</si>
  <si>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</si>
  <si>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</si>
  <si>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</si>
  <si>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</si>
  <si>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</si>
  <si>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</si>
  <si>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</si>
  <si>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</si>
  <si>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</si>
  <si>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</si>
  <si>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</si>
  <si>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</si>
  <si>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</si>
  <si>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</si>
  <si>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</si>
  <si>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</si>
  <si>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</si>
  <si>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</si>
  <si>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</si>
  <si>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</si>
  <si>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</si>
  <si>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</si>
  <si>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</si>
  <si>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</si>
  <si>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</si>
  <si>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</si>
  <si>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</si>
  <si>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</si>
  <si>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</si>
  <si>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</si>
  <si>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</si>
  <si>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</si>
  <si>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</si>
  <si>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</si>
  <si>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</si>
  <si>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</si>
  <si>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</si>
  <si>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</si>
  <si>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</si>
  <si>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</si>
  <si>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</si>
  <si>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</si>
  <si>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</si>
  <si>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</si>
  <si>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</si>
  <si>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</si>
  <si>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</si>
  <si>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</si>
  <si>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</si>
  <si>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</si>
  <si>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</si>
  <si>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</si>
  <si>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</si>
  <si>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</si>
  <si>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</si>
  <si>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</si>
  <si>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</si>
  <si>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</si>
  <si>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</si>
  <si>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</si>
  <si>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</si>
  <si>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</si>
  <si>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</si>
  <si>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</si>
  <si>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</si>
  <si>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</si>
  <si>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</si>
  <si>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</si>
  <si>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</si>
  <si>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</si>
  <si>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</si>
  <si>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</si>
  <si>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</si>
  <si>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</si>
  <si>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</si>
  <si>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</si>
  <si>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</si>
  <si>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</si>
  <si>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</si>
  <si>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</si>
  <si>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</si>
  <si>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</si>
  <si>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</si>
  <si>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</si>
  <si>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</si>
  <si>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</si>
  <si>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</si>
  <si>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</si>
  <si>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</si>
  <si>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</si>
  <si>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</si>
  <si>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</si>
  <si>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</si>
  <si>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</si>
  <si>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</si>
  <si>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</si>
  <si>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</si>
  <si>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</si>
  <si>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</si>
  <si>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</si>
  <si>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</si>
  <si>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</si>
  <si>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</si>
  <si>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</si>
  <si>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</si>
  <si>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</si>
  <si>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</si>
  <si>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</si>
  <si>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</si>
  <si>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</si>
  <si>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</si>
  <si>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</si>
  <si>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</si>
  <si>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</si>
  <si>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</si>
  <si>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</si>
  <si>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</si>
  <si>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</si>
  <si>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</si>
  <si>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</si>
  <si>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</si>
  <si>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</si>
  <si>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</si>
  <si>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</si>
  <si>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</si>
  <si>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</si>
  <si>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</si>
  <si>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</si>
  <si>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</si>
  <si>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</si>
  <si>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</si>
  <si>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</si>
  <si>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</si>
  <si>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</si>
  <si>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</si>
  <si>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</si>
  <si>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</si>
  <si>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</si>
  <si>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</si>
  <si>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</si>
  <si>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</si>
  <si>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</si>
  <si>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</si>
  <si>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</si>
  <si>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</si>
  <si>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</si>
  <si>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</si>
  <si>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</si>
  <si>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</si>
  <si>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</si>
  <si>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</si>
  <si>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</si>
  <si>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</si>
  <si>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</si>
  <si>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</si>
  <si>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</si>
  <si>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</si>
  <si>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</si>
  <si>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</si>
  <si>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</si>
  <si>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</si>
  <si>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</si>
  <si>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</si>
  <si>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</si>
  <si>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</si>
  <si>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</si>
  <si>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</si>
  <si>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</si>
  <si>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</si>
  <si>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</si>
  <si>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</si>
  <si>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</si>
  <si>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</si>
  <si>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</si>
  <si>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</si>
  <si>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</si>
  <si>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</si>
  <si>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</si>
  <si>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</si>
  <si>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</si>
  <si>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</si>
  <si>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</si>
  <si>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</si>
  <si>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</si>
  <si>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</si>
  <si>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</si>
  <si>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</si>
  <si>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</si>
  <si>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</si>
  <si>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</si>
  <si>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</si>
  <si>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</si>
  <si>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</si>
  <si>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</si>
  <si>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</si>
  <si>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</si>
  <si>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</si>
  <si>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</si>
  <si>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</si>
  <si>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</si>
  <si>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</si>
  <si>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</si>
  <si>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</si>
  <si>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</si>
  <si>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</si>
  <si>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</si>
  <si>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</si>
  <si>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</si>
  <si>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</si>
  <si>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</si>
  <si>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</si>
  <si>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</si>
  <si>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</si>
  <si>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</si>
  <si>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</si>
  <si>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</si>
  <si>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</si>
  <si>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</si>
  <si>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</si>
  <si>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</si>
  <si>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</si>
  <si>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</si>
  <si>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</si>
  <si>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</si>
  <si>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</si>
  <si>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</si>
  <si>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</si>
  <si>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</si>
  <si>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</si>
  <si>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</si>
  <si>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</si>
  <si>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</si>
  <si>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</si>
  <si>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</si>
  <si>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</si>
  <si>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</si>
  <si>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</si>
  <si>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</si>
  <si>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</si>
  <si>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</si>
  <si>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</si>
  <si>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</si>
  <si>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</si>
  <si>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</si>
  <si>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</si>
  <si>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</si>
  <si>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</si>
  <si>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</si>
  <si>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</si>
  <si>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</si>
  <si>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</si>
  <si>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</si>
  <si>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</si>
  <si>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</si>
  <si>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</si>
  <si>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</si>
  <si>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</si>
  <si>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</si>
  <si>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</si>
  <si>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</si>
  <si>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</si>
  <si>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</si>
  <si>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</si>
  <si>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</si>
  <si>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</si>
  <si>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</si>
  <si>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</si>
  <si>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</si>
  <si>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</si>
  <si>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</si>
  <si>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</si>
  <si>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</si>
  <si>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</si>
  <si>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</si>
  <si>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</si>
  <si>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</si>
  <si>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</si>
  <si>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</si>
  <si>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</si>
  <si>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</si>
  <si>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</si>
  <si>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</si>
  <si>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</si>
  <si>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</si>
  <si>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</si>
  <si>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</si>
  <si>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</si>
  <si>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</si>
  <si>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</si>
  <si>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</si>
  <si>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</si>
  <si>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</si>
  <si>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</si>
  <si>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</si>
  <si>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</si>
  <si>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</si>
  <si>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</si>
  <si>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</si>
  <si>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</si>
  <si>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</si>
  <si>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</si>
  <si>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</si>
  <si>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</si>
  <si>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</si>
  <si>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</si>
  <si>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</si>
  <si>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</si>
  <si>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</si>
  <si>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</si>
  <si>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</si>
  <si>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</si>
  <si>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</si>
  <si>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</si>
  <si>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</si>
  <si>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</si>
  <si>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</si>
  <si>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</si>
  <si>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</si>
  <si>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</si>
  <si>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</si>
  <si>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</si>
  <si>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</si>
  <si>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</si>
  <si>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</si>
  <si>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</si>
  <si>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</si>
  <si>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</si>
  <si>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</si>
  <si>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</si>
  <si>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</si>
  <si>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</si>
  <si>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</si>
  <si>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</si>
  <si>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</si>
  <si>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</si>
  <si>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</si>
  <si>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</si>
  <si>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</si>
  <si>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</si>
  <si>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</si>
  <si>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</si>
  <si>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</si>
  <si>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</si>
  <si>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</si>
  <si>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</si>
  <si>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</si>
  <si>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</si>
  <si>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</si>
  <si>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</si>
  <si>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</si>
  <si>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</si>
  <si>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</si>
  <si>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</si>
  <si>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</si>
  <si>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</si>
  <si>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</si>
  <si>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</si>
  <si>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</si>
  <si>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</si>
  <si>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</si>
  <si>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</si>
  <si>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</si>
  <si>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</si>
  <si>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</si>
  <si>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</si>
  <si>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</si>
  <si>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</si>
  <si>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</si>
  <si>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</si>
  <si>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</si>
  <si>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</si>
  <si>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</si>
  <si>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</si>
  <si>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</si>
  <si>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</si>
  <si>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</si>
  <si>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</si>
  <si>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</si>
  <si>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</si>
  <si>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</si>
  <si>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</si>
  <si>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</si>
  <si>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</si>
  <si>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</si>
  <si>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</si>
  <si>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</si>
  <si>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</si>
  <si>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</si>
  <si>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</si>
  <si>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</si>
  <si>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</si>
  <si>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</si>
  <si>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</si>
  <si>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</si>
  <si>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</si>
  <si>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</si>
  <si>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</si>
  <si>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</si>
  <si>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</si>
  <si>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</si>
  <si>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</si>
  <si>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</si>
  <si>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</si>
  <si>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</si>
  <si>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</si>
  <si>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</si>
  <si>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</si>
  <si>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</si>
  <si>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</si>
  <si>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</si>
  <si>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</si>
  <si>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</si>
  <si>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</si>
  <si>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</si>
  <si>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</si>
  <si>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</si>
  <si>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</si>
  <si>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</si>
  <si>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</si>
  <si>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</si>
  <si>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</si>
  <si>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</si>
  <si>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</si>
  <si>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</si>
  <si>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</si>
  <si>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</si>
  <si>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</si>
  <si>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</si>
  <si>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</si>
  <si>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</si>
  <si>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</si>
  <si>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</si>
  <si>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</si>
  <si>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</si>
  <si>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</si>
  <si>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</si>
  <si>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</si>
  <si>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</si>
  <si>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</si>
  <si>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</si>
  <si>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</si>
  <si>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</si>
  <si>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</si>
  <si>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</si>
  <si>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</si>
  <si>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</si>
  <si>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</si>
  <si>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</si>
  <si>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</si>
  <si>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</si>
  <si>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</si>
  <si>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</si>
  <si>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</si>
  <si>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</si>
  <si>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</si>
  <si>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</si>
  <si>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</si>
  <si>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</si>
  <si>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</si>
  <si>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</si>
  <si>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</si>
  <si>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</si>
  <si>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</si>
  <si>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</si>
  <si>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</si>
  <si>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</si>
  <si>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</si>
  <si>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</si>
  <si>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</si>
  <si>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</si>
  <si>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</si>
  <si>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</si>
  <si>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</si>
  <si>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</si>
  <si>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</si>
  <si>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</si>
  <si>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</si>
  <si>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</si>
  <si>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</si>
  <si>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</si>
  <si>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</si>
  <si>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</si>
  <si>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</si>
  <si>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</si>
  <si>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</si>
  <si>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</si>
  <si>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</si>
  <si>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</si>
  <si>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</si>
  <si>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</si>
  <si>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</si>
  <si>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</si>
  <si>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</si>
  <si>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</si>
  <si>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</si>
  <si>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</si>
  <si>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</si>
  <si>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</si>
  <si>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</si>
  <si>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</si>
  <si>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</si>
  <si>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</si>
  <si>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</si>
  <si>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</si>
  <si>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</si>
  <si>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</si>
  <si>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</si>
  <si>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</si>
  <si>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</si>
  <si>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</si>
  <si>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</si>
  <si>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</si>
  <si>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</si>
  <si>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</si>
  <si>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</si>
  <si>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</si>
  <si>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</si>
  <si>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</si>
  <si>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</si>
  <si>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</si>
  <si>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</si>
  <si>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</si>
  <si>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</si>
  <si>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</si>
  <si>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</si>
  <si>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</si>
  <si>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</si>
  <si>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</si>
  <si>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</si>
  <si>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</si>
  <si>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</si>
  <si>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</si>
  <si>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</si>
  <si>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</si>
  <si>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</si>
  <si>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</si>
  <si>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</si>
  <si>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</si>
  <si>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</si>
  <si>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</si>
  <si>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</si>
  <si>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</si>
  <si>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</si>
  <si>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</si>
  <si>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</si>
  <si>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</si>
  <si>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</si>
  <si>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</si>
  <si>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</si>
  <si>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</si>
  <si>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</si>
  <si>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</si>
  <si>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</si>
  <si>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</si>
  <si>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</si>
  <si>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</si>
  <si>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</si>
  <si>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</si>
  <si>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</si>
  <si>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</si>
  <si>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</si>
  <si>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</si>
  <si>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</si>
  <si>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</si>
  <si>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</si>
  <si>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</si>
  <si>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</si>
  <si>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</si>
  <si>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</si>
  <si>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</si>
  <si>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</si>
  <si>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</si>
  <si>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</si>
  <si>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</si>
  <si>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</si>
  <si>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</si>
  <si>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</si>
  <si>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</si>
  <si>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</si>
  <si>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</si>
  <si>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</si>
  <si>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</si>
  <si>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</si>
  <si>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</si>
  <si>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</si>
  <si>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</si>
  <si>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</si>
  <si>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</si>
  <si>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</si>
  <si>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</si>
  <si>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</si>
  <si>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</si>
  <si>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</si>
  <si>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</si>
  <si>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</si>
  <si>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</si>
  <si>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</si>
  <si>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</si>
  <si>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</si>
  <si>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</si>
  <si>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</si>
  <si>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</si>
  <si>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</si>
  <si>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</si>
  <si>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</si>
  <si>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</si>
  <si>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</si>
  <si>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</si>
  <si>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</si>
  <si>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</si>
  <si>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</si>
  <si>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</si>
  <si>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</si>
  <si>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</si>
  <si>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</si>
  <si>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</si>
  <si>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</si>
  <si>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</si>
  <si>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</si>
  <si>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</si>
  <si>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</si>
  <si>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</si>
  <si>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</si>
  <si>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</si>
  <si>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</si>
  <si>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</si>
  <si>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</si>
  <si>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</si>
  <si>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</si>
  <si>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</si>
  <si>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</si>
  <si>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</si>
  <si>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</si>
  <si>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</si>
  <si>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</si>
  <si>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</si>
  <si>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</si>
  <si>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</si>
  <si>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</si>
  <si>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</si>
  <si>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</si>
  <si>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</si>
  <si>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</si>
  <si>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</si>
  <si>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</si>
  <si>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</si>
  <si>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</si>
  <si>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</si>
  <si>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</si>
  <si>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</si>
  <si>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</si>
  <si>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</si>
  <si>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</si>
  <si>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</si>
  <si>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</si>
  <si>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</si>
  <si>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</si>
  <si>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</si>
  <si>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</si>
  <si>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</si>
  <si>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</si>
  <si>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</si>
  <si>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</si>
  <si>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</si>
  <si>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</si>
  <si>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</si>
  <si>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</si>
  <si>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</si>
  <si>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</si>
  <si>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</si>
  <si>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</si>
  <si>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</si>
  <si>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</si>
  <si>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</si>
  <si>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</si>
  <si>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</si>
  <si>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</si>
  <si>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</si>
  <si>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</si>
  <si>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</si>
  <si>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</si>
  <si>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</si>
  <si>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</si>
  <si>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</si>
  <si>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</si>
  <si>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</si>
  <si>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</si>
  <si>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</si>
  <si>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</si>
  <si>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</si>
  <si>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</si>
  <si>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</si>
  <si>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</si>
  <si>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</si>
  <si>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</si>
  <si>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</si>
  <si>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</si>
  <si>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</si>
  <si>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</si>
  <si>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</si>
  <si>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</si>
  <si>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</si>
  <si>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</si>
  <si>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</si>
  <si>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</si>
  <si>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</si>
  <si>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</si>
  <si>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</si>
  <si>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</si>
  <si>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</si>
  <si>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</si>
  <si>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</si>
  <si>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</si>
  <si>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</si>
  <si>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</si>
  <si>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</si>
  <si>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</si>
  <si>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</si>
  <si>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</si>
  <si>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</si>
  <si>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</si>
  <si>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</si>
  <si>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</si>
  <si>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</si>
  <si>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</si>
  <si>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</si>
  <si>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</si>
  <si>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</si>
  <si>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</si>
  <si>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</si>
  <si>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</si>
  <si>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</si>
  <si>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</si>
  <si>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</si>
  <si>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</si>
  <si>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</si>
  <si>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</si>
  <si>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</si>
  <si>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</si>
  <si>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</si>
  <si>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</si>
  <si>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</si>
  <si>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</si>
  <si>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</si>
  <si>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</si>
  <si>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</si>
  <si>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</si>
  <si>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</si>
  <si>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</si>
  <si>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</si>
  <si>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</si>
  <si>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</si>
  <si>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</si>
  <si>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</si>
  <si>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</si>
  <si>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</si>
  <si>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</si>
  <si>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</si>
  <si>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</si>
  <si>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</si>
  <si>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</si>
  <si>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</si>
  <si>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</si>
  <si>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</si>
  <si>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</si>
  <si>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</si>
  <si>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</si>
  <si>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</si>
  <si>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</si>
  <si>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</si>
  <si>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</si>
  <si>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</si>
  <si>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</si>
  <si>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</si>
  <si>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</si>
  <si>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</si>
  <si>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</si>
  <si>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</si>
  <si>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</si>
  <si>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</si>
  <si>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</si>
  <si>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</si>
  <si>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</si>
  <si>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</si>
  <si>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</si>
  <si>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</si>
  <si>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</si>
  <si>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</si>
  <si>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</si>
  <si>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</si>
  <si>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</si>
  <si>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</si>
  <si>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</si>
  <si>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</si>
  <si>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</si>
  <si>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</si>
  <si>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</si>
  <si>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</si>
  <si>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</si>
  <si>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</si>
  <si>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</si>
  <si>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</si>
  <si>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</si>
  <si>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</si>
  <si>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</si>
  <si>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</si>
  <si>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</si>
  <si>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</si>
  <si>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</si>
  <si>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</si>
  <si>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</si>
  <si>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</si>
  <si>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</si>
  <si>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</si>
  <si>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</si>
  <si>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</si>
  <si>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</si>
  <si>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</si>
  <si>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</si>
  <si>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</si>
  <si>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</si>
  <si>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</si>
  <si>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</si>
  <si>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</si>
  <si>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</si>
  <si>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</si>
  <si>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</si>
  <si>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</si>
  <si>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</si>
  <si>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</si>
  <si>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</si>
  <si>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</si>
  <si>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</si>
  <si>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</si>
  <si>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</si>
  <si>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</si>
  <si>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</si>
  <si>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</si>
  <si>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</si>
  <si>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</si>
  <si>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</si>
  <si>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</si>
  <si>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</si>
  <si>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</si>
  <si>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</si>
  <si>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</si>
  <si>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</si>
  <si>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</si>
  <si>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</si>
  <si>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</si>
  <si>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</si>
  <si>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</si>
  <si>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</si>
  <si>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</si>
  <si>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</si>
  <si>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</si>
  <si>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</si>
  <si>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</si>
  <si>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</si>
  <si>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</si>
  <si>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</si>
  <si>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</si>
  <si>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</si>
  <si>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</si>
  <si>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</si>
  <si>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</si>
  <si>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</si>
  <si>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</si>
  <si>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</si>
  <si>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</si>
  <si>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</si>
  <si>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</si>
  <si>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</si>
  <si>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</si>
  <si>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</si>
  <si>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</si>
  <si>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</si>
  <si>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</si>
  <si>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</si>
  <si>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</si>
  <si>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</si>
  <si>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</si>
  <si>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</si>
  <si>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</si>
  <si>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</si>
  <si>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</si>
  <si>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</si>
  <si>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</si>
  <si>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</si>
  <si>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</si>
  <si>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</si>
  <si>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</si>
  <si>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</si>
  <si>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</si>
  <si>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</si>
  <si>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</si>
  <si>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</si>
  <si>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</si>
  <si>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</si>
  <si>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</si>
  <si>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</si>
  <si>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</si>
  <si>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</si>
  <si>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</si>
  <si>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</si>
  <si>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</si>
  <si>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</si>
  <si>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</si>
  <si>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</si>
  <si>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</si>
  <si>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</si>
  <si>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</si>
  <si>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</si>
  <si>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</si>
  <si>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</si>
  <si>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</si>
  <si>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</si>
  <si>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</si>
  <si>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</si>
  <si>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</si>
  <si>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</si>
  <si>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</si>
  <si>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</si>
  <si>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</si>
  <si>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</si>
  <si>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</si>
  <si>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</si>
  <si>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</si>
  <si>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</si>
  <si>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</si>
  <si>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</si>
  <si>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</si>
  <si>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</si>
  <si>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</si>
  <si>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</si>
  <si>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</si>
  <si>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</si>
  <si>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</si>
  <si>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</si>
  <si>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</si>
  <si>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</si>
  <si>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</si>
  <si>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</si>
  <si>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</si>
  <si>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</si>
  <si>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</si>
  <si>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</si>
  <si>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</si>
  <si>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</si>
  <si>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</si>
  <si>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</si>
  <si>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</si>
  <si>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</si>
  <si>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</si>
  <si>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</si>
  <si>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</si>
  <si>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</si>
  <si>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</si>
  <si>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</si>
  <si>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</si>
  <si>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</si>
  <si>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</si>
  <si>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</si>
  <si>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</si>
  <si>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</si>
  <si>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</si>
  <si>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</si>
  <si>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</si>
  <si>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</si>
  <si>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</si>
  <si>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</si>
  <si>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</si>
  <si>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</si>
  <si>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</si>
  <si>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</si>
  <si>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</si>
  <si>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</si>
  <si>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</si>
  <si>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</si>
  <si>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</si>
  <si>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</si>
  <si>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</si>
  <si>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</si>
  <si>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</si>
  <si>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</si>
  <si>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</si>
  <si>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</si>
  <si>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</si>
  <si>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</si>
  <si>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</si>
  <si>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</si>
  <si>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</si>
  <si>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</si>
  <si>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</si>
  <si>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</si>
  <si>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</si>
  <si>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</si>
  <si>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</si>
  <si>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</si>
  <si>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</si>
  <si>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</si>
  <si>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</si>
  <si>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</si>
  <si>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</si>
  <si>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</si>
  <si>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</si>
  <si>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</si>
  <si>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</si>
  <si>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</si>
  <si>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</si>
  <si>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</si>
  <si>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</si>
  <si>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</si>
  <si>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</si>
  <si>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</si>
  <si>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</si>
  <si>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</si>
  <si>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</si>
  <si>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</si>
  <si>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</si>
  <si>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</si>
  <si>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</si>
  <si>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</si>
  <si>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</si>
  <si>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</si>
  <si>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</si>
  <si>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</si>
  <si>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</si>
  <si>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</si>
  <si>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</si>
  <si>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</si>
  <si>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</si>
  <si>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</si>
  <si>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</si>
  <si>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</si>
  <si>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</si>
  <si>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</si>
  <si>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</si>
  <si>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</si>
  <si>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</si>
  <si>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</si>
  <si>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</si>
  <si>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</si>
  <si>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</si>
  <si>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</si>
  <si>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</si>
  <si>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</si>
  <si>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</si>
  <si>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</si>
  <si>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</si>
  <si>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</si>
  <si>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</si>
  <si>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</si>
  <si>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</si>
  <si>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</si>
  <si>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</si>
  <si>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</si>
  <si>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</si>
  <si>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</si>
  <si>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</si>
  <si>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</si>
  <si>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</si>
  <si>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</si>
  <si>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</si>
  <si>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</si>
  <si>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</si>
  <si>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</si>
  <si>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</si>
  <si>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</si>
  <si>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</si>
  <si>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</si>
  <si>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</si>
  <si>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</si>
  <si>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</si>
  <si>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</si>
  <si>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</si>
  <si>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</si>
  <si>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</si>
  <si>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</si>
  <si>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</si>
  <si>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</si>
  <si>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</si>
  <si>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</si>
  <si>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</si>
  <si>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</si>
  <si>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</si>
  <si>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</si>
  <si>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</si>
  <si>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</si>
  <si>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</si>
  <si>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</si>
  <si>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</si>
  <si>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</si>
  <si>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</si>
  <si>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</si>
  <si>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</si>
  <si>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</si>
  <si>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</si>
  <si>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</si>
  <si>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</si>
  <si>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</si>
  <si>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</si>
  <si>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</si>
  <si>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</si>
  <si>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</si>
  <si>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</si>
  <si>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</si>
  <si>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</si>
  <si>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</si>
  <si>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</si>
  <si>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</si>
  <si>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</si>
  <si>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</si>
  <si>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</si>
  <si>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</si>
  <si>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</si>
  <si>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</si>
  <si>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</si>
  <si>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</si>
  <si>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</si>
  <si>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</si>
  <si>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</si>
  <si>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</si>
  <si>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</si>
  <si>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</si>
  <si>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</si>
  <si>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</si>
  <si>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</si>
  <si>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</si>
  <si>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</si>
  <si>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</si>
  <si>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</si>
  <si>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</si>
  <si>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</si>
  <si>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</si>
  <si>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</si>
  <si>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</si>
  <si>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</si>
  <si>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</si>
  <si>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</si>
  <si>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</si>
  <si>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</si>
  <si>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</si>
  <si>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</si>
  <si>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</si>
  <si>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</si>
  <si>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</si>
  <si>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</si>
  <si>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</si>
  <si>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</si>
  <si>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</si>
  <si>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</si>
  <si>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</si>
  <si>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</si>
  <si>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</si>
  <si>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</si>
  <si>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</si>
  <si>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</si>
  <si>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</si>
  <si>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</si>
  <si>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</si>
  <si>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</si>
  <si>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</si>
  <si>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</si>
  <si>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</si>
  <si>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</si>
  <si>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</si>
  <si>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</si>
  <si>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</si>
  <si>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</si>
  <si>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</si>
  <si>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</si>
  <si>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</si>
  <si>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</si>
  <si>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</si>
  <si>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</si>
  <si>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</si>
  <si>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</si>
  <si>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</si>
  <si>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</si>
  <si>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</si>
  <si>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</si>
  <si>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</si>
  <si>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</si>
  <si>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</si>
  <si>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</si>
  <si>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</si>
  <si>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</si>
  <si>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</si>
  <si>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</si>
  <si>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</si>
  <si>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</si>
  <si>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</si>
  <si>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</si>
  <si>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</si>
  <si>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</si>
  <si>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</si>
  <si>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</si>
  <si>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</si>
  <si>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</si>
  <si>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</si>
  <si>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</si>
  <si>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</si>
  <si>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</si>
  <si>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</si>
  <si>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</si>
  <si>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</si>
  <si>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</si>
  <si>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</si>
  <si>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</si>
  <si>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</si>
  <si>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</si>
  <si>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</si>
  <si>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</si>
  <si>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</si>
  <si>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</si>
  <si>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</si>
  <si>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</si>
  <si>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</si>
  <si>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</si>
  <si>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</si>
  <si>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</si>
  <si>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</si>
  <si>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</si>
  <si>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</si>
  <si>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</si>
  <si>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</si>
  <si>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</si>
  <si>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</si>
  <si>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</si>
  <si>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</si>
  <si>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</si>
  <si>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</si>
  <si>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</si>
  <si>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</si>
  <si>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</si>
  <si>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</si>
  <si>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</si>
  <si>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</si>
  <si>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</si>
  <si>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</si>
  <si>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</si>
  <si>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</si>
  <si>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</si>
  <si>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</si>
  <si>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</si>
  <si>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</si>
  <si>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</si>
  <si>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</si>
  <si>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</si>
  <si>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</si>
  <si>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</si>
  <si>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</si>
  <si>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</si>
  <si>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</si>
  <si>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</si>
  <si>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</si>
  <si>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</si>
  <si>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</si>
  <si>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</si>
  <si>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</si>
  <si>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</si>
  <si>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</si>
  <si>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</si>
  <si>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</si>
  <si>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</si>
  <si>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</si>
  <si>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</si>
  <si>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</si>
  <si>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</si>
  <si>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</si>
  <si>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</si>
  <si>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</si>
  <si>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</si>
  <si>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</si>
  <si>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</si>
  <si>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</si>
  <si>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</si>
  <si>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</si>
  <si>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</si>
  <si>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</si>
  <si>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</si>
  <si>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</si>
  <si>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</si>
  <si>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</si>
  <si>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</si>
  <si>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</si>
  <si>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</si>
  <si>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</si>
  <si>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</si>
  <si>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</si>
  <si>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</si>
  <si>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</si>
  <si>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</si>
  <si>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</si>
  <si>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</si>
  <si>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</si>
  <si>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</si>
  <si>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</si>
  <si>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</si>
  <si>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</si>
  <si>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</si>
  <si>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</si>
  <si>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</si>
  <si>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</si>
  <si>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</si>
  <si>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</si>
  <si>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</si>
  <si>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</si>
  <si>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</si>
  <si>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</si>
  <si>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</si>
  <si>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</si>
  <si>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</si>
  <si>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</si>
  <si>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</si>
  <si>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</si>
  <si>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</si>
  <si>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</si>
  <si>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</si>
  <si>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</si>
  <si>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</si>
  <si>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</si>
  <si>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</si>
  <si>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</si>
  <si>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</si>
  <si>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</si>
  <si>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</si>
  <si>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</si>
  <si>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</si>
  <si>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</si>
  <si>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</si>
  <si>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</si>
  <si>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</si>
  <si>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</si>
  <si>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</si>
  <si>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</si>
  <si>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</si>
  <si>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</si>
  <si>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</si>
  <si>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</si>
  <si>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</si>
  <si>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</si>
  <si>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</si>
  <si>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</si>
  <si>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</si>
  <si>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</si>
  <si>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</si>
  <si>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</si>
  <si>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</si>
  <si>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</si>
  <si>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</si>
  <si>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</si>
  <si>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</si>
  <si>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</si>
  <si>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</si>
  <si>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</si>
  <si>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</si>
  <si>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</si>
  <si>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</si>
  <si>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</si>
  <si>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</si>
  <si>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</si>
  <si>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</si>
  <si>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</si>
  <si>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</si>
  <si>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</si>
  <si>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</si>
  <si>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</si>
  <si>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</si>
  <si>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</si>
  <si>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</si>
  <si>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</si>
  <si>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</si>
  <si>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</si>
  <si>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</si>
  <si>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</si>
  <si>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</si>
  <si>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</si>
  <si>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</si>
  <si>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</si>
  <si>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</si>
  <si>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</si>
  <si>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</si>
  <si>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</si>
  <si>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</si>
  <si>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</si>
  <si>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</si>
  <si>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</si>
  <si>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</si>
  <si>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</si>
  <si>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</si>
  <si>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</si>
  <si>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</si>
  <si>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</si>
  <si>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</si>
  <si>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</si>
  <si>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</si>
  <si>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</si>
  <si>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</si>
  <si>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</si>
  <si>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</si>
  <si>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</si>
  <si>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</si>
  <si>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</si>
  <si>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</si>
  <si>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</si>
  <si>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</si>
  <si>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</si>
  <si>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</si>
  <si>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</si>
  <si>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</si>
  <si>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</si>
  <si>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</si>
  <si>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</si>
  <si>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</si>
  <si>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</si>
  <si>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</si>
  <si>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</si>
  <si>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</si>
  <si>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</si>
  <si>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</si>
  <si>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</si>
  <si>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</si>
  <si>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</si>
  <si>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</si>
  <si>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</si>
  <si>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</si>
  <si>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</si>
  <si>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</si>
  <si>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</si>
  <si>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</si>
  <si>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</si>
  <si>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</si>
  <si>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</si>
  <si>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</si>
  <si>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</si>
  <si>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</si>
  <si>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</si>
  <si>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</si>
  <si>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</si>
  <si>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</si>
  <si>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</si>
  <si>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</si>
  <si>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</si>
  <si>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</si>
  <si>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</si>
  <si>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</si>
  <si>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</si>
  <si>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</si>
  <si>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</si>
  <si>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</si>
  <si>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</si>
  <si>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</si>
  <si>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</si>
  <si>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</si>
  <si>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</si>
  <si>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</si>
  <si>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</si>
  <si>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</si>
  <si>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</si>
  <si>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</si>
  <si>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</si>
  <si>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</si>
  <si>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</si>
  <si>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</si>
  <si>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</si>
  <si>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</si>
  <si>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</si>
  <si>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</si>
  <si>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</si>
  <si>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</si>
  <si>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</si>
  <si>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</si>
  <si>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</si>
  <si>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</si>
  <si>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</si>
  <si>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</si>
  <si>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</si>
  <si>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</si>
  <si>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</si>
  <si>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</si>
  <si>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</si>
  <si>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</si>
  <si>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</si>
  <si>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</si>
  <si>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</si>
  <si>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</si>
  <si>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</si>
  <si>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</si>
  <si>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</si>
  <si>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</si>
  <si>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</si>
  <si>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</si>
  <si>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</si>
  <si>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</si>
  <si>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</si>
  <si>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</si>
  <si>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</si>
  <si>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</si>
  <si>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</si>
  <si>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</si>
  <si>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</si>
  <si>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</si>
  <si>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</si>
  <si>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</si>
  <si>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</si>
  <si>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</si>
  <si>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</si>
  <si>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</si>
  <si>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</si>
  <si>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</si>
  <si>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</si>
  <si>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</si>
  <si>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</si>
  <si>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</si>
  <si>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</si>
  <si>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</si>
  <si>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</si>
  <si>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</si>
  <si>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</si>
  <si>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</si>
  <si>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</si>
  <si>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</si>
  <si>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</si>
  <si>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</si>
  <si>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</si>
  <si>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</si>
  <si>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</si>
  <si>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</si>
  <si>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</si>
  <si>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</si>
  <si>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</si>
  <si>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</si>
  <si>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</si>
  <si>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</si>
  <si>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</si>
  <si>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</si>
  <si>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</si>
  <si>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</si>
  <si>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</si>
  <si>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</si>
  <si>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</si>
  <si>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</si>
  <si>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</si>
  <si>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</si>
  <si>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</si>
  <si>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</si>
  <si>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</si>
  <si>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</si>
  <si>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</si>
  <si>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</si>
  <si>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</si>
  <si>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</si>
  <si>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</si>
  <si>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</si>
  <si>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</si>
  <si>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</si>
  <si>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</si>
  <si>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</si>
  <si>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</si>
  <si>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</si>
  <si>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</si>
  <si>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</si>
  <si>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</si>
  <si>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</si>
  <si>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</si>
  <si>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</si>
  <si>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</si>
  <si>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</si>
  <si>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</si>
  <si>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</si>
  <si>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</si>
  <si>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</si>
  <si>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</si>
  <si>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</si>
  <si>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</si>
  <si>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</si>
  <si>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</si>
  <si>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</si>
  <si>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</si>
  <si>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</si>
  <si>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</si>
  <si>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</si>
  <si>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</si>
  <si>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</si>
  <si>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</si>
  <si>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</si>
  <si>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</si>
  <si>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</si>
  <si>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</si>
  <si>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</si>
  <si>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</si>
  <si>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</si>
  <si>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</si>
  <si>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</si>
  <si>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</si>
  <si>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</si>
  <si>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</si>
  <si>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</si>
  <si>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</si>
  <si>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</si>
  <si>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</si>
  <si>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</si>
  <si>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</si>
  <si>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</si>
  <si>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</si>
  <si>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</si>
  <si>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</si>
  <si>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</si>
  <si>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</si>
  <si>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</si>
  <si>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</si>
  <si>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</si>
  <si>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</si>
  <si>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</si>
  <si>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</si>
  <si>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</si>
  <si>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</si>
  <si>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</si>
  <si>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</si>
  <si>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</si>
  <si>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</si>
  <si>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</si>
  <si>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</si>
  <si>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</si>
  <si>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</si>
  <si>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</si>
  <si>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</si>
  <si>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</si>
  <si>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</si>
  <si>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</si>
  <si>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</si>
  <si>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</si>
  <si>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</si>
  <si>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</si>
  <si>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</si>
  <si>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</si>
  <si>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</si>
  <si>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</si>
  <si>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</si>
  <si>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</si>
  <si>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</si>
  <si>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</si>
  <si>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</si>
  <si>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</si>
  <si>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</si>
  <si>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</si>
  <si>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</si>
  <si>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</si>
  <si>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</si>
  <si>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</si>
  <si>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</si>
  <si>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</si>
  <si>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</si>
  <si>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</si>
  <si>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</si>
  <si>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</si>
  <si>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</si>
  <si>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</si>
  <si>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</si>
  <si>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</si>
  <si>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</si>
  <si>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</si>
  <si>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</si>
  <si>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</si>
  <si>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</si>
  <si>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</si>
  <si>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</si>
  <si>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</si>
  <si>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</si>
  <si>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</si>
  <si>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</si>
  <si>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</si>
  <si>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</si>
  <si>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</si>
  <si>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</si>
  <si>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</si>
  <si>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</si>
  <si>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</si>
  <si>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</si>
  <si>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</si>
  <si>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</si>
  <si>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</si>
  <si>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</si>
  <si>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</si>
  <si>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</si>
  <si>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</si>
  <si>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</si>
  <si>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</si>
  <si>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</si>
  <si>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</si>
  <si>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</si>
  <si>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</si>
  <si>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</si>
  <si>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</si>
  <si>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</si>
  <si>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</si>
  <si>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</si>
  <si>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</si>
  <si>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</si>
  <si>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</si>
  <si>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</si>
  <si>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</si>
  <si>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</si>
  <si>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</si>
  <si>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</si>
  <si>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</si>
  <si>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</si>
  <si>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</si>
  <si>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</si>
  <si>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</si>
  <si>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</si>
  <si>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</si>
  <si>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</si>
  <si>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</si>
  <si>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</si>
  <si>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</si>
  <si>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</si>
  <si>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</si>
  <si>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</si>
  <si>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</si>
  <si>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</si>
  <si>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</si>
  <si>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</si>
  <si>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</si>
  <si>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</si>
  <si>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</si>
  <si>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</si>
  <si>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</si>
  <si>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</si>
  <si>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</si>
  <si>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</si>
  <si>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</si>
  <si>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</si>
  <si>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</si>
  <si>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</si>
  <si>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</si>
  <si>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</si>
  <si>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</si>
  <si>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</si>
  <si>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</si>
  <si>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</si>
  <si>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</si>
  <si>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</si>
  <si>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</si>
  <si>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</si>
  <si>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</si>
  <si>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</si>
  <si>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</si>
  <si>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</si>
  <si>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</si>
  <si>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</si>
  <si>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</si>
  <si>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</si>
  <si>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</si>
  <si>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</si>
  <si>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</si>
  <si>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</si>
  <si>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</si>
  <si>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</si>
  <si>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</si>
  <si>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</si>
  <si>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</si>
  <si>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</si>
  <si>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</si>
  <si>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</si>
  <si>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</si>
  <si>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</si>
  <si>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</si>
  <si>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</si>
  <si>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</si>
  <si>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</si>
  <si>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</si>
  <si>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</si>
  <si>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</si>
  <si>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</si>
  <si>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</si>
  <si>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</si>
  <si>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</si>
  <si>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</si>
  <si>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</si>
  <si>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</si>
  <si>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</si>
  <si>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</si>
  <si>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</si>
  <si>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</si>
  <si>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</si>
  <si>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</si>
  <si>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</si>
  <si>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</si>
  <si>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</si>
  <si>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</si>
  <si>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</si>
  <si>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</si>
  <si>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</si>
  <si>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</si>
  <si>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</si>
  <si>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</si>
  <si>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</si>
  <si>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</si>
  <si>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</si>
  <si>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</si>
  <si>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</si>
  <si>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</si>
  <si>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</si>
  <si>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</si>
  <si>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</si>
  <si>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</si>
  <si>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</si>
  <si>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</si>
  <si>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</si>
  <si>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</si>
  <si>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</si>
  <si>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</si>
  <si>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</si>
  <si>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</si>
  <si>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</si>
  <si>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</si>
  <si>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</si>
  <si>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</si>
  <si>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</si>
  <si>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</si>
  <si>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</si>
  <si>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</si>
  <si>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</si>
  <si>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</si>
  <si>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</si>
  <si>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</si>
  <si>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</si>
  <si>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</si>
  <si>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</si>
  <si>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</si>
  <si>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</si>
  <si>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</si>
  <si>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</si>
  <si>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</si>
  <si>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</si>
  <si>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</si>
  <si>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</si>
  <si>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</si>
  <si>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</si>
  <si>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</si>
  <si>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</si>
  <si>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</si>
  <si>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</si>
  <si>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</si>
  <si>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</si>
  <si>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</si>
  <si>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</si>
  <si>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</si>
  <si>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</si>
  <si>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</si>
  <si>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</si>
  <si>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</si>
  <si>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</si>
  <si>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</si>
  <si>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</si>
  <si>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</si>
  <si>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</si>
  <si>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</si>
  <si>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</si>
  <si>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</si>
  <si>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</si>
  <si>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</si>
  <si>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</si>
  <si>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</si>
  <si>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</si>
  <si>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</si>
  <si>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</si>
  <si>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</si>
  <si>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</si>
  <si>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</si>
  <si>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</si>
  <si>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</si>
  <si>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</si>
  <si>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</si>
  <si>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</si>
  <si>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</si>
  <si>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</si>
  <si>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</si>
  <si>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</si>
  <si>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</si>
  <si>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</si>
  <si>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</si>
  <si>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</si>
  <si>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</si>
  <si>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</si>
  <si>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</si>
  <si>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</si>
  <si>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</si>
  <si>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</si>
  <si>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</si>
  <si>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</si>
  <si>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</si>
  <si>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</si>
  <si>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</si>
  <si>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</si>
  <si>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</si>
  <si>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</si>
  <si>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</si>
  <si>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</si>
  <si>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</si>
  <si>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</si>
  <si>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</si>
  <si>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</si>
  <si>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</si>
  <si>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</si>
  <si>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</si>
  <si>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</si>
  <si>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</si>
  <si>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</si>
  <si>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</si>
  <si>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</si>
  <si>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</si>
  <si>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</si>
  <si>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</si>
  <si>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</si>
  <si>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</si>
  <si>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</si>
  <si>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</si>
  <si>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</si>
  <si>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</si>
  <si>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</si>
  <si>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</si>
  <si>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</si>
  <si>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</si>
  <si>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</si>
  <si>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</si>
  <si>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</si>
  <si>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</si>
  <si>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</si>
  <si>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</si>
  <si>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</si>
  <si>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</si>
  <si>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</si>
  <si>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</si>
  <si>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</si>
  <si>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</si>
  <si>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</si>
  <si>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</si>
  <si>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</si>
  <si>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</si>
  <si>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</si>
  <si>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</si>
  <si>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</si>
  <si>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</si>
  <si>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</si>
  <si>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</si>
  <si>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</si>
  <si>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</si>
  <si>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</si>
  <si>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</si>
  <si>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</si>
  <si>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</si>
  <si>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</si>
  <si>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</si>
  <si>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</si>
  <si>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</si>
  <si>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</si>
  <si>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</si>
  <si>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</si>
  <si>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</si>
  <si>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</si>
  <si>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</si>
  <si>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</si>
  <si>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</si>
  <si>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</si>
  <si>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</si>
  <si>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</si>
  <si>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</si>
  <si>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</si>
  <si>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</si>
  <si>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</si>
  <si>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</si>
  <si>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</si>
  <si>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</si>
  <si>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</si>
  <si>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</si>
  <si>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</si>
  <si>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</si>
  <si>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</si>
  <si>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</si>
  <si>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</si>
  <si>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</si>
  <si>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</si>
  <si>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</si>
  <si>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</si>
  <si>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</si>
  <si>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</si>
  <si>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</si>
  <si>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</si>
  <si>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</si>
  <si>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</si>
  <si>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</si>
  <si>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</si>
  <si>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</si>
  <si>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</si>
  <si>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</si>
  <si>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</si>
  <si>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</si>
  <si>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</si>
  <si>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</si>
  <si>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</si>
  <si>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</si>
  <si>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</si>
  <si>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</si>
  <si>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</si>
  <si>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</si>
  <si>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</si>
  <si>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</si>
  <si>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</si>
  <si>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</si>
  <si>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</si>
  <si>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</si>
  <si>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</si>
  <si>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</si>
  <si>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</si>
  <si>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</si>
  <si>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</si>
  <si>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</si>
  <si>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</si>
  <si>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</si>
  <si>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</si>
  <si>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</si>
  <si>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</si>
  <si>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</si>
  <si>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</si>
  <si>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</si>
  <si>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</si>
  <si>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</si>
  <si>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</si>
  <si>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</si>
  <si>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</si>
  <si>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</si>
  <si>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</si>
  <si>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</si>
  <si>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</si>
  <si>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</si>
  <si>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</si>
  <si>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</si>
  <si>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</si>
  <si>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</si>
  <si>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</si>
  <si>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</si>
  <si>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</si>
  <si>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</si>
  <si>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</si>
  <si>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</si>
  <si>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</si>
  <si>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</si>
  <si>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</si>
  <si>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</si>
  <si>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</si>
  <si>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</si>
  <si>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</si>
  <si>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</si>
  <si>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</si>
  <si>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</si>
  <si>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</si>
  <si>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</si>
  <si>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</si>
  <si>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</si>
  <si>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</si>
  <si>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</si>
  <si>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</si>
  <si>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</si>
  <si>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</si>
  <si>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</si>
  <si>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</si>
  <si>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</si>
  <si>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</si>
  <si>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</si>
  <si>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</si>
  <si>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</si>
  <si>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</si>
  <si>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</si>
  <si>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</si>
  <si>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</si>
  <si>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</si>
  <si>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</si>
  <si>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</si>
  <si>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</si>
  <si>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</si>
  <si>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</si>
  <si>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</si>
  <si>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</si>
  <si>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</si>
  <si>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</si>
  <si>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</si>
  <si>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</si>
  <si>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</si>
  <si>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</si>
  <si>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</si>
  <si>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</si>
  <si>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</si>
  <si>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</si>
  <si>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</si>
  <si>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</si>
  <si>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</si>
  <si>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</si>
  <si>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</si>
  <si>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</si>
  <si>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</si>
  <si>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</si>
  <si>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</si>
  <si>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</si>
  <si>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</si>
  <si>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</si>
  <si>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</si>
  <si>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</si>
  <si>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</si>
  <si>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</si>
  <si>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</si>
  <si>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</si>
  <si>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</si>
  <si>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</si>
  <si>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</si>
  <si>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</si>
  <si>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</si>
  <si>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</si>
  <si>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</si>
  <si>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</si>
  <si>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</si>
  <si>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</si>
  <si>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</si>
  <si>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</si>
  <si>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</si>
  <si>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</si>
  <si>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</si>
  <si>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</si>
  <si>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</si>
  <si>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</si>
  <si>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</si>
  <si>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</si>
  <si>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</si>
  <si>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</si>
  <si>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</si>
  <si>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</si>
  <si>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</si>
  <si>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</si>
  <si>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</si>
  <si>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</si>
  <si>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</si>
  <si>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</si>
  <si>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</si>
  <si>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</si>
  <si>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</si>
  <si>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</si>
  <si>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</si>
  <si>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</si>
  <si>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</si>
  <si>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</si>
  <si>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</si>
  <si>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</si>
  <si>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</si>
  <si>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</si>
  <si>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</si>
  <si>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</si>
  <si>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</si>
  <si>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</si>
  <si>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</si>
  <si>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</si>
  <si>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</si>
  <si>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</si>
  <si>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</si>
  <si>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</si>
  <si>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</si>
  <si>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</si>
  <si>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</si>
  <si>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</si>
  <si>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</si>
  <si>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</si>
  <si>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</si>
  <si>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</si>
  <si>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</si>
  <si>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</si>
  <si>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</si>
  <si>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</si>
  <si>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</si>
  <si>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</si>
  <si>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</si>
  <si>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</si>
  <si>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</si>
  <si>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</si>
  <si>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</si>
  <si>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</si>
  <si>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</si>
  <si>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</si>
  <si>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</si>
  <si>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</si>
  <si>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</si>
  <si>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</si>
  <si>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</si>
  <si>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</si>
  <si>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</si>
  <si>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</si>
  <si>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</si>
  <si>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</si>
  <si>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</si>
  <si>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</si>
  <si>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</si>
  <si>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</si>
  <si>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</si>
  <si>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</si>
  <si>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</si>
  <si>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</si>
  <si>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</si>
  <si>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</si>
  <si>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</si>
  <si>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</si>
  <si>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</si>
  <si>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</si>
  <si>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</si>
  <si>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</si>
  <si>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</si>
  <si>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</si>
  <si>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</si>
  <si>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</si>
  <si>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</si>
  <si>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</si>
  <si>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</si>
  <si>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</si>
  <si>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</si>
  <si>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</si>
  <si>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</si>
  <si>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</si>
  <si>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</si>
  <si>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</si>
  <si>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</si>
  <si>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</si>
  <si>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</si>
  <si>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</si>
  <si>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</si>
  <si>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</si>
  <si>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</si>
  <si>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</si>
  <si>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</si>
  <si>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</si>
  <si>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</si>
  <si>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</si>
  <si>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</si>
  <si>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</si>
  <si>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</si>
  <si>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</si>
  <si>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</si>
  <si>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</si>
  <si>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</si>
  <si>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</si>
  <si>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</si>
  <si>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</si>
  <si>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</si>
  <si>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</si>
  <si>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</si>
  <si>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</si>
  <si>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</si>
  <si>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</si>
  <si>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</si>
  <si>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</si>
  <si>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</si>
  <si>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</si>
  <si>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</si>
  <si>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</si>
  <si>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</si>
  <si>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</si>
  <si>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</si>
  <si>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</si>
  <si>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</si>
  <si>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</si>
  <si>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</si>
  <si>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</si>
  <si>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</si>
  <si>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</si>
  <si>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</si>
  <si>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</si>
  <si>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</si>
  <si>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</si>
  <si>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</si>
  <si>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</si>
  <si>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</si>
  <si>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</si>
  <si>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</si>
  <si>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</si>
  <si>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</si>
  <si>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</si>
  <si>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</si>
  <si>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</si>
  <si>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</si>
  <si>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</si>
  <si>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</si>
  <si>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</si>
  <si>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</si>
  <si>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</si>
  <si>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</si>
  <si>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</si>
  <si>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</si>
  <si>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</si>
  <si>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</si>
  <si>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</si>
  <si>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</si>
  <si>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</si>
  <si>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</si>
  <si>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</si>
  <si>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</si>
  <si>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</si>
  <si>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</si>
  <si>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</si>
  <si>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</si>
  <si>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</si>
  <si>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</si>
  <si>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</si>
  <si>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</si>
  <si>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</si>
  <si>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</si>
  <si>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</si>
  <si>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</si>
  <si>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</si>
  <si>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</si>
  <si>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</si>
  <si>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</si>
  <si>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</si>
  <si>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</si>
  <si>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</si>
  <si>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</si>
  <si>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</si>
  <si>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</si>
  <si>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</si>
  <si>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</si>
  <si>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</si>
  <si>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</si>
  <si>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</si>
  <si>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</si>
  <si>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</si>
  <si>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</si>
  <si>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</si>
  <si>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</si>
  <si>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</si>
  <si>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</si>
  <si>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</si>
  <si>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</si>
  <si>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</si>
  <si>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</si>
  <si>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</si>
  <si>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</si>
  <si>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</si>
  <si>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</si>
  <si>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</si>
  <si>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</si>
  <si>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</si>
  <si>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</si>
  <si>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</si>
  <si>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</si>
  <si>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</si>
  <si>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</si>
  <si>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</si>
  <si>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</si>
  <si>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</si>
  <si>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</si>
  <si>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</si>
  <si>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</si>
  <si>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</si>
  <si>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</si>
  <si>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</si>
  <si>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</si>
  <si>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</si>
  <si>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</si>
  <si>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</si>
  <si>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</si>
  <si>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</si>
  <si>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</si>
  <si>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</si>
  <si>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</si>
  <si>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</si>
  <si>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</si>
  <si>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</si>
  <si>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</si>
  <si>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</si>
  <si>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</si>
  <si>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</si>
  <si>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</si>
  <si>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</si>
  <si>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</si>
  <si>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</si>
  <si>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</si>
  <si>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</si>
  <si>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</si>
  <si>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</si>
  <si>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</si>
  <si>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</si>
  <si>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</si>
  <si>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</si>
  <si>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</si>
  <si>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</si>
  <si>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</si>
  <si>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</si>
  <si>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</si>
  <si>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</si>
  <si>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</si>
  <si>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</si>
  <si>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</si>
  <si>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</si>
  <si>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</si>
  <si>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</si>
  <si>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</si>
  <si>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</si>
  <si>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</si>
  <si>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</si>
  <si>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</si>
  <si>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</si>
  <si>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</si>
  <si>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</si>
  <si>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</si>
  <si>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</si>
  <si>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</si>
  <si>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</si>
  <si>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</si>
  <si>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</si>
  <si>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</si>
  <si>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</si>
  <si>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</si>
  <si>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</si>
  <si>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</si>
  <si>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</si>
  <si>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</si>
  <si>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</si>
  <si>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</si>
  <si>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</si>
  <si>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</si>
  <si>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</si>
  <si>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</si>
  <si>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</si>
  <si>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</si>
  <si>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</si>
  <si>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</si>
  <si>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</si>
  <si>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</si>
  <si>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</si>
  <si>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</si>
  <si>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</si>
  <si>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</si>
  <si>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</si>
  <si>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</si>
  <si>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</si>
  <si>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</si>
  <si>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</si>
  <si>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</si>
  <si>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</si>
  <si>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</si>
  <si>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</si>
  <si>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</si>
  <si>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</si>
  <si>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</si>
  <si>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</si>
  <si>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</si>
  <si>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</si>
  <si>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</si>
  <si>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</si>
  <si>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</si>
  <si>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</si>
  <si>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</si>
  <si>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</si>
  <si>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</si>
  <si>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</si>
  <si>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</si>
  <si>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</si>
  <si>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</si>
  <si>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</si>
  <si>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</si>
  <si>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</si>
  <si>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</si>
  <si>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</si>
  <si>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</si>
  <si>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</si>
  <si>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</si>
  <si>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</si>
  <si>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</si>
  <si>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</si>
  <si>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</si>
  <si>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</si>
  <si>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</si>
  <si>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</si>
  <si>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</si>
  <si>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</si>
  <si>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</si>
  <si>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</si>
  <si>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</si>
  <si>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</si>
  <si>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</si>
  <si>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</si>
  <si>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</si>
  <si>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</si>
  <si>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</si>
  <si>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</si>
  <si>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</si>
  <si>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</si>
  <si>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</si>
  <si>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</si>
  <si>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</si>
  <si>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</si>
  <si>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</si>
  <si>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</si>
  <si>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</si>
  <si>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</si>
  <si>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</si>
  <si>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</si>
  <si>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</si>
  <si>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</si>
  <si>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</si>
  <si>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</si>
  <si>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</si>
  <si>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</si>
  <si>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</si>
  <si>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</si>
  <si>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</si>
  <si>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</si>
  <si>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</si>
  <si>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</si>
  <si>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</si>
  <si>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</si>
  <si>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</si>
  <si>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</si>
  <si>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</si>
  <si>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</si>
  <si>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</si>
  <si>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</si>
  <si>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</si>
  <si>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</si>
  <si>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</si>
  <si>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</si>
  <si>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</si>
  <si>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</si>
  <si>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</si>
  <si>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</si>
  <si>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</si>
  <si>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</si>
  <si>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</si>
  <si>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</si>
  <si>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</si>
  <si>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</si>
  <si>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</si>
  <si>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</si>
  <si>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</si>
  <si>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</si>
  <si>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</si>
  <si>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</si>
  <si>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</si>
  <si>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</si>
  <si>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</si>
  <si>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</si>
  <si>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</si>
  <si>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</si>
  <si>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</si>
  <si>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</si>
  <si>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</si>
  <si>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</si>
  <si>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</si>
  <si>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</si>
  <si>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</si>
  <si>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</si>
  <si>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</si>
  <si>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</si>
  <si>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</si>
  <si>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</si>
  <si>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</si>
  <si>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</si>
  <si>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</si>
  <si>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</si>
  <si>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</si>
  <si>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</si>
  <si>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</si>
  <si>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</si>
  <si>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</si>
  <si>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</si>
  <si>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</si>
  <si>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</si>
  <si>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</si>
  <si>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</si>
  <si>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</si>
  <si>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</si>
  <si>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</si>
  <si>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</si>
  <si>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</si>
  <si>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</si>
  <si>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</si>
  <si>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</si>
  <si>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</si>
  <si>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</si>
  <si>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</si>
  <si>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</si>
  <si>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</si>
  <si>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</si>
  <si>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</si>
  <si>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</si>
  <si>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</si>
  <si>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</si>
  <si>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</si>
  <si>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</si>
  <si>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</si>
  <si>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</si>
  <si>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</si>
  <si>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</si>
  <si>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</si>
  <si>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</si>
  <si>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</si>
  <si>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</si>
  <si>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</si>
  <si>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</si>
  <si>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</si>
  <si>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</si>
  <si>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</si>
  <si>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</si>
  <si>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</si>
  <si>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</si>
  <si>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</si>
  <si>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</si>
  <si>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</si>
  <si>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</si>
  <si>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</si>
  <si>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</si>
  <si>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</si>
  <si>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</si>
  <si>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</si>
  <si>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</si>
  <si>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</si>
  <si>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</si>
  <si>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</si>
  <si>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</si>
  <si>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</si>
  <si>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</si>
  <si>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</si>
  <si>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</si>
  <si>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</si>
  <si>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</si>
  <si>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</si>
  <si>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</si>
  <si>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</si>
  <si>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</si>
  <si>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</si>
  <si>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</si>
  <si>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</si>
  <si>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</si>
  <si>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</si>
  <si>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</si>
  <si>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</si>
  <si>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</si>
  <si>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</si>
  <si>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</si>
  <si>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</si>
  <si>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</si>
  <si>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</si>
  <si>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</si>
  <si>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</si>
  <si>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</si>
  <si>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</si>
  <si>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</si>
  <si>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</si>
  <si>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</si>
  <si>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</si>
  <si>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</si>
  <si>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</si>
  <si>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</si>
  <si>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</si>
  <si>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</si>
  <si>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</si>
  <si>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</si>
  <si>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</si>
  <si>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</si>
  <si>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</si>
  <si>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</si>
  <si>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</si>
  <si>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</si>
  <si>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</si>
  <si>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</si>
  <si>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</si>
  <si>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</si>
  <si>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</si>
  <si>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</si>
  <si>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</si>
  <si>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</si>
  <si>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</si>
  <si>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</si>
  <si>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</si>
  <si>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</si>
  <si>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</si>
  <si>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</si>
  <si>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</si>
  <si>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</si>
  <si>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</si>
  <si>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</si>
  <si>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</si>
  <si>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</si>
  <si>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</si>
  <si>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</si>
  <si>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</si>
  <si>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</si>
  <si>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</si>
  <si>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</si>
  <si>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</si>
  <si>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</si>
  <si>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</si>
  <si>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</si>
  <si>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</si>
  <si>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</si>
  <si>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</si>
  <si>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</si>
  <si>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</si>
  <si>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</si>
  <si>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</si>
  <si>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</si>
  <si>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</si>
  <si>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</si>
  <si>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</si>
  <si>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</si>
  <si>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</si>
  <si>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</si>
  <si>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</si>
  <si>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</si>
  <si>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</si>
  <si>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</si>
  <si>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</si>
  <si>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</si>
  <si>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</si>
  <si>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</si>
  <si>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</si>
  <si>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</si>
  <si>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</si>
  <si>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</si>
  <si>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</si>
  <si>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</si>
  <si>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</si>
  <si>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</si>
  <si>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</si>
  <si>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</si>
  <si>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</si>
  <si>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</si>
  <si>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</si>
  <si>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</si>
  <si>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</si>
  <si>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</si>
  <si>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</si>
  <si>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</si>
  <si>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</si>
  <si>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</si>
  <si>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</si>
  <si>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</si>
  <si>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</si>
  <si>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</si>
  <si>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</si>
  <si>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</si>
  <si>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</si>
  <si>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</si>
  <si>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</si>
  <si>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</si>
  <si>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</si>
  <si>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</si>
  <si>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</si>
  <si>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</si>
  <si>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</si>
  <si>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</si>
  <si>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</si>
  <si>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</si>
  <si>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</si>
  <si>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</si>
  <si>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</si>
  <si>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</si>
  <si>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</si>
  <si>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</si>
  <si>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</si>
  <si>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</si>
  <si>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</si>
  <si>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</si>
  <si>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</si>
  <si>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</si>
  <si>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</si>
  <si>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</si>
  <si>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</si>
  <si>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</si>
  <si>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</si>
  <si>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</si>
  <si>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</si>
  <si>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</si>
  <si>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</si>
  <si>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</si>
  <si>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</si>
  <si>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</si>
  <si>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</si>
  <si>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</si>
  <si>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</si>
  <si>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</si>
  <si>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</si>
  <si>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</si>
  <si>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</si>
  <si>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</si>
  <si>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</si>
  <si>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</si>
  <si>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</si>
  <si>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</si>
  <si>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</si>
  <si>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</si>
  <si>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</si>
  <si>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</si>
  <si>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</si>
  <si>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</si>
  <si>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</si>
  <si>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</si>
  <si>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</si>
  <si>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</si>
  <si>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</si>
  <si>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</si>
  <si>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</si>
  <si>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</si>
  <si>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</si>
  <si>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</si>
  <si>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</si>
  <si>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</si>
  <si>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</si>
  <si>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</si>
  <si>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</si>
  <si>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</si>
  <si>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</si>
  <si>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</si>
  <si>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</si>
  <si>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</si>
  <si>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</si>
  <si>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</si>
  <si>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</si>
  <si>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</si>
  <si>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</si>
  <si>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</si>
  <si>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</si>
  <si>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</si>
  <si>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</si>
  <si>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</si>
  <si>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</si>
  <si>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</si>
  <si>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</si>
  <si>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</si>
  <si>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</si>
  <si>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</si>
  <si>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</si>
  <si>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</si>
  <si>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</si>
  <si>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</si>
  <si>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</si>
  <si>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</si>
  <si>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</si>
  <si>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</si>
  <si>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</si>
  <si>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</si>
  <si>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</si>
  <si>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</si>
  <si>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</si>
  <si>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</si>
  <si>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</si>
  <si>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</si>
  <si>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</si>
  <si>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</si>
  <si>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</si>
  <si>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</si>
  <si>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</si>
  <si>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</si>
  <si>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</si>
  <si>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</si>
  <si>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</si>
  <si>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</si>
  <si>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</si>
  <si>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</si>
  <si>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</si>
  <si>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</si>
  <si>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</si>
  <si>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</si>
  <si>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</si>
  <si>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</si>
  <si>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</si>
  <si>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</si>
  <si>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</si>
  <si>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</si>
  <si>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</si>
  <si>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</si>
  <si>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</si>
  <si>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</si>
  <si>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</si>
  <si>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</si>
  <si>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</si>
  <si>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</si>
  <si>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</si>
  <si>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</si>
  <si>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</si>
  <si>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</si>
  <si>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</si>
  <si>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</si>
  <si>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</si>
  <si>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</si>
  <si>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</si>
  <si>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</si>
  <si>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</si>
  <si>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</si>
  <si>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</si>
  <si>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</si>
  <si>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</si>
  <si>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</si>
  <si>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</si>
  <si>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</si>
  <si>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</si>
  <si>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</si>
  <si>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</si>
  <si>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</si>
  <si>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</si>
  <si>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</si>
  <si>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</si>
  <si>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</si>
  <si>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</si>
  <si>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</si>
  <si>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</si>
  <si>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</si>
  <si>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</si>
  <si>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</si>
  <si>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</si>
  <si>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</si>
  <si>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</si>
  <si>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</si>
  <si>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</si>
  <si>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</si>
  <si>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</si>
  <si>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</si>
  <si>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</si>
  <si>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</si>
  <si>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</si>
  <si>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</si>
  <si>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</si>
  <si>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</si>
  <si>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</si>
  <si>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</si>
  <si>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</si>
  <si>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</si>
  <si>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</si>
  <si>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</si>
  <si>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</si>
  <si>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</si>
  <si>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</si>
  <si>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</si>
  <si>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</si>
  <si>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</si>
  <si>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</si>
  <si>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</si>
  <si>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</si>
  <si>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</si>
  <si>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</si>
  <si>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</si>
  <si>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</si>
  <si>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</si>
  <si>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</si>
  <si>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</si>
  <si>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</si>
  <si>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</si>
  <si>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</si>
  <si>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</si>
  <si>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</si>
  <si>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</si>
  <si>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</si>
  <si>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</si>
  <si>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</si>
  <si>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</si>
  <si>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</si>
  <si>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</si>
  <si>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</si>
  <si>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</si>
  <si>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</si>
  <si>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</si>
  <si>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</si>
  <si>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</si>
  <si>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</si>
  <si>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</si>
  <si>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</si>
  <si>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</si>
  <si>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</si>
  <si>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</si>
  <si>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</si>
  <si>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</si>
  <si>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</si>
  <si>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</si>
  <si>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</si>
  <si>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</si>
  <si>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</si>
  <si>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</si>
  <si>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</si>
  <si>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</si>
  <si>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</si>
  <si>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</si>
  <si>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</si>
  <si>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</si>
  <si>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</si>
  <si>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</si>
  <si>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</si>
  <si>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</si>
  <si>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</si>
  <si>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</si>
  <si>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</si>
  <si>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</si>
  <si>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</si>
  <si>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</si>
  <si>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</si>
  <si>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</si>
  <si>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</si>
  <si>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</si>
  <si>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</si>
  <si>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</si>
  <si>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</si>
  <si>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</si>
  <si>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</si>
  <si>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</si>
  <si>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</si>
  <si>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</si>
  <si>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</si>
  <si>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</si>
  <si>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</si>
  <si>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</si>
  <si>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</si>
  <si>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</si>
  <si>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</si>
  <si>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</si>
  <si>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</si>
  <si>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</si>
  <si>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</si>
  <si>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</si>
  <si>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</si>
  <si>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</si>
  <si>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</si>
  <si>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</si>
  <si>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</si>
  <si>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</si>
  <si>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</si>
  <si>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</si>
  <si>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</si>
  <si>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</si>
  <si>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</si>
  <si>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</si>
  <si>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</si>
  <si>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</si>
  <si>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</si>
  <si>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</si>
  <si>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</si>
  <si>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</si>
  <si>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</si>
  <si>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</si>
  <si>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</si>
  <si>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</si>
  <si>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</si>
  <si>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</si>
  <si>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</si>
  <si>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</si>
  <si>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</si>
  <si>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</si>
  <si>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</si>
  <si>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</si>
  <si>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</si>
  <si>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</si>
  <si>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</si>
  <si>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</si>
  <si>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</si>
  <si>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</si>
  <si>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</si>
  <si>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</si>
  <si>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</si>
  <si>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</si>
  <si>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</si>
  <si>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</si>
  <si>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</si>
  <si>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</si>
  <si>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</si>
  <si>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</si>
  <si>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</si>
  <si>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</si>
  <si>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</si>
  <si>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</si>
  <si>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</si>
  <si>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</si>
  <si>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</si>
  <si>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</si>
  <si>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</si>
  <si>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</si>
  <si>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</si>
  <si>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</si>
  <si>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</si>
  <si>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</si>
  <si>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</si>
  <si>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</si>
  <si>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</si>
  <si>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</si>
  <si>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</si>
  <si>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</si>
  <si>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</si>
  <si>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</si>
  <si>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</si>
  <si>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</si>
  <si>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</si>
  <si>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</si>
  <si>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</si>
  <si>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</si>
  <si>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</si>
  <si>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</si>
  <si>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</si>
  <si>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</si>
  <si>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</si>
  <si>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</si>
  <si>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</si>
  <si>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</si>
  <si>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</si>
  <si>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</si>
  <si>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</si>
  <si>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</si>
  <si>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</si>
  <si>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</si>
  <si>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</si>
  <si>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</si>
  <si>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</si>
  <si>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</si>
  <si>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</si>
  <si>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</si>
  <si>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</si>
  <si>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</si>
  <si>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</si>
  <si>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</si>
  <si>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</si>
  <si>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</si>
  <si>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</si>
  <si>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</si>
  <si>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</si>
  <si>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</si>
  <si>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</si>
  <si>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</si>
  <si>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</si>
  <si>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</si>
  <si>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</si>
  <si>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</si>
  <si>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</si>
  <si>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</si>
  <si>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</si>
  <si>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</si>
  <si>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</si>
  <si>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</si>
  <si>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</si>
  <si>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</si>
  <si>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</si>
  <si>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</si>
  <si>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</si>
  <si>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</si>
  <si>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</si>
  <si>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</si>
  <si>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</si>
  <si>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</si>
  <si>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</si>
  <si>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</si>
  <si>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</si>
  <si>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</si>
  <si>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</si>
  <si>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</si>
  <si>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</si>
  <si>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</si>
  <si>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</si>
  <si>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</si>
  <si>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</si>
  <si>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</si>
  <si>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</si>
  <si>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</si>
  <si>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</si>
  <si>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</si>
  <si>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</si>
  <si>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</si>
  <si>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</si>
  <si>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</si>
  <si>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</si>
  <si>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</si>
  <si>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</si>
  <si>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</si>
  <si>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</si>
  <si>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</si>
  <si>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</si>
  <si>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</si>
  <si>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</si>
  <si>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</si>
  <si>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</si>
  <si>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</si>
  <si>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</si>
  <si>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</si>
  <si>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</si>
  <si>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</si>
  <si>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</si>
  <si>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</si>
  <si>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</si>
  <si>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</si>
  <si>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</si>
  <si>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</si>
  <si>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</si>
  <si>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</si>
  <si>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</si>
  <si>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</si>
  <si>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</si>
  <si>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</si>
  <si>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</si>
  <si>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</si>
  <si>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</si>
  <si>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</si>
  <si>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</si>
  <si>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</si>
  <si>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</si>
  <si>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</si>
  <si>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</si>
  <si>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</si>
  <si>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</si>
  <si>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</si>
  <si>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</si>
  <si>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</si>
  <si>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</si>
  <si>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</si>
  <si>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</si>
  <si>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</si>
  <si>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</si>
  <si>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</si>
  <si>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</si>
  <si>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</si>
  <si>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</si>
  <si>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</si>
  <si>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</si>
  <si>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</si>
  <si>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</si>
  <si>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</si>
  <si>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</si>
  <si>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</si>
  <si>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</si>
  <si>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</si>
  <si>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</si>
  <si>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</si>
  <si>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</si>
  <si>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</si>
  <si>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</si>
  <si>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</si>
  <si>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</si>
  <si>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</si>
  <si>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</si>
  <si>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</si>
  <si>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</si>
  <si>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</si>
  <si>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</si>
  <si>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</si>
  <si>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</si>
  <si>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</si>
  <si>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</si>
  <si>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</si>
  <si>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</si>
  <si>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</si>
  <si>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</si>
  <si>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</si>
  <si>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</si>
  <si>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</si>
  <si>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</si>
  <si>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</si>
  <si>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</si>
  <si>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</si>
  <si>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</si>
  <si>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</si>
  <si>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</si>
  <si>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</si>
  <si>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</si>
  <si>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</si>
  <si>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</si>
  <si>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</si>
  <si>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</si>
  <si>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</si>
  <si>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</si>
  <si>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</si>
  <si>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</si>
  <si>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</si>
  <si>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</si>
  <si>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</si>
  <si>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</si>
  <si>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</si>
  <si>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</si>
  <si>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</si>
  <si>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</si>
  <si>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</si>
  <si>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</si>
  <si>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</si>
  <si>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</si>
  <si>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</si>
  <si>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</si>
  <si>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</si>
  <si>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</si>
  <si>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</si>
  <si>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</si>
  <si>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</si>
  <si>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</si>
  <si>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</si>
  <si>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</si>
  <si>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</si>
  <si>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</si>
  <si>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</si>
  <si>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</si>
  <si>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</si>
  <si>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</si>
  <si>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</si>
  <si>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</si>
  <si>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</si>
  <si>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</si>
  <si>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</si>
  <si>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</si>
  <si>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</si>
  <si>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</si>
  <si>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</si>
  <si>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</si>
  <si>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</si>
  <si>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</si>
  <si>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</si>
  <si>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</si>
  <si>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</si>
  <si>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</si>
  <si>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</si>
  <si>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</si>
  <si>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</si>
  <si>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</si>
  <si>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</si>
  <si>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</si>
  <si>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</si>
  <si>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</si>
  <si>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</si>
  <si>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</si>
  <si>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</si>
  <si>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</si>
  <si>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</si>
  <si>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</si>
  <si>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</si>
  <si>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</si>
  <si>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</si>
  <si>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</si>
  <si>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</si>
  <si>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</si>
  <si>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</si>
  <si>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</si>
  <si>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</si>
  <si>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</si>
  <si>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</si>
  <si>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</si>
  <si>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</si>
  <si>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</si>
  <si>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</si>
  <si>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</si>
  <si>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</si>
  <si>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</si>
  <si>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</si>
  <si>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</si>
  <si>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</si>
  <si>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</si>
  <si>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</si>
  <si>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</si>
  <si>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</si>
  <si>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</si>
  <si>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</si>
  <si>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</si>
  <si>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</si>
  <si>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</si>
  <si>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</si>
  <si>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</si>
  <si>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</si>
  <si>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</si>
  <si>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</si>
  <si>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</si>
  <si>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</si>
  <si>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</si>
  <si>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</si>
  <si>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</si>
  <si>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</si>
  <si>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</si>
  <si>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</si>
  <si>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</si>
  <si>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</si>
  <si>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</si>
  <si>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</si>
  <si>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</si>
  <si>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</si>
  <si>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</si>
  <si>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</si>
  <si>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</si>
  <si>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</si>
  <si>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</si>
  <si>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</si>
  <si>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</si>
  <si>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</si>
  <si>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</si>
  <si>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</si>
  <si>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</si>
  <si>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</si>
  <si>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</si>
  <si>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</si>
  <si>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</si>
  <si>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</si>
  <si>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</si>
  <si>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</si>
  <si>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</si>
  <si>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</si>
  <si>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</si>
  <si>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</si>
  <si>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</si>
  <si>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</si>
  <si>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</si>
  <si>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</si>
  <si>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</si>
  <si>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</si>
  <si>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</si>
  <si>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</si>
  <si>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</si>
  <si>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</si>
  <si>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</si>
  <si>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</si>
  <si>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</si>
  <si>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</si>
  <si>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</si>
  <si>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</si>
  <si>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</si>
  <si>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</si>
  <si>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</si>
  <si>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</si>
  <si>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</si>
  <si>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</si>
  <si>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</si>
  <si>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</si>
  <si>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</si>
  <si>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</si>
  <si>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</si>
  <si>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</si>
  <si>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</si>
  <si>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</si>
  <si>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</si>
  <si>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</si>
  <si>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</si>
  <si>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</si>
  <si>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</si>
  <si>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</si>
  <si>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</si>
  <si>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</si>
  <si>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</si>
  <si>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</si>
  <si>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</si>
  <si>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</si>
  <si>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</si>
  <si>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</si>
  <si>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</si>
  <si>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</si>
  <si>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</si>
  <si>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</si>
  <si>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</si>
  <si>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</si>
  <si>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</si>
  <si>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</si>
  <si>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</si>
  <si>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</si>
  <si>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</si>
  <si>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</si>
  <si>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</si>
  <si>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</si>
  <si>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</si>
  <si>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</si>
  <si>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</si>
  <si>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</si>
  <si>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</si>
  <si>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</si>
  <si>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</si>
  <si>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</si>
  <si>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</si>
  <si>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</si>
  <si>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</si>
  <si>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</si>
  <si>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</si>
  <si>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</si>
  <si>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</si>
  <si>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</si>
  <si>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</si>
  <si>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</si>
  <si>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</si>
  <si>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</si>
  <si>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</si>
  <si>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</si>
  <si>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</si>
  <si>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</si>
  <si>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</si>
  <si>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</si>
  <si>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</si>
  <si>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</si>
  <si>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</si>
  <si>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</si>
  <si>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</si>
  <si>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</si>
  <si>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</si>
  <si>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</si>
  <si>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</si>
  <si>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</si>
  <si>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</si>
  <si>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</si>
  <si>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</si>
  <si>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</si>
  <si>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</si>
  <si>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</si>
  <si>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</si>
  <si>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</si>
  <si>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</si>
  <si>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</si>
  <si>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</si>
  <si>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</si>
  <si>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</si>
  <si>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</si>
  <si>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</si>
  <si>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</si>
  <si>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</si>
  <si>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</si>
  <si>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</si>
  <si>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</si>
  <si>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</si>
  <si>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</si>
  <si>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</si>
  <si>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</si>
  <si>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</si>
  <si>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</si>
  <si>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</si>
  <si>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</si>
  <si>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</si>
  <si>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</si>
  <si>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</si>
  <si>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</si>
  <si>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</si>
  <si>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</si>
  <si>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</si>
  <si>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</si>
  <si>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</si>
  <si>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</si>
  <si>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</si>
  <si>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</si>
  <si>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</si>
  <si>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</si>
  <si>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</si>
  <si>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</si>
  <si>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</si>
  <si>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</si>
  <si>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</si>
  <si>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</si>
  <si>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</si>
  <si>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</si>
  <si>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</si>
  <si>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</si>
  <si>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</si>
  <si>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</si>
  <si>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</si>
  <si>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</si>
  <si>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</si>
  <si>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</si>
  <si>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</si>
  <si>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</si>
  <si>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</si>
  <si>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</si>
  <si>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</si>
  <si>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</si>
  <si>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</si>
  <si>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</si>
  <si>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</si>
  <si>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</si>
  <si>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</si>
  <si>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</si>
  <si>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</si>
  <si>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</si>
  <si>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</si>
  <si>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</si>
  <si>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</si>
  <si>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</si>
  <si>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</si>
  <si>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</si>
  <si>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</si>
  <si>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</si>
  <si>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</si>
  <si>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</si>
  <si>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</si>
  <si>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</si>
  <si>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</si>
  <si>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</si>
  <si>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</si>
  <si>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</si>
  <si>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</si>
  <si>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</si>
  <si>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</si>
  <si>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</si>
  <si>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</si>
  <si>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</si>
  <si>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</si>
  <si>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</si>
  <si>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</si>
  <si>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</si>
  <si>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</si>
  <si>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</si>
  <si>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</si>
  <si>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</si>
  <si>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</si>
  <si>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</si>
  <si>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</si>
  <si>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</si>
  <si>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</si>
  <si>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</si>
  <si>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</si>
  <si>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</si>
  <si>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</si>
  <si>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</si>
  <si>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</si>
  <si>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</si>
  <si>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</si>
  <si>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</si>
  <si>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</si>
  <si>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</si>
  <si>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</si>
  <si>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</si>
  <si>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</si>
  <si>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</si>
  <si>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</si>
  <si>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</si>
  <si>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</si>
  <si>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</si>
  <si>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</si>
  <si>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</si>
  <si>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</si>
  <si>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</si>
  <si>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</si>
  <si>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</si>
  <si>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</si>
  <si>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</si>
  <si>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</si>
  <si>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</si>
  <si>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</si>
  <si>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</si>
  <si>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</si>
  <si>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</si>
  <si>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</si>
  <si>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</si>
  <si>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</si>
  <si>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</si>
  <si>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</si>
  <si>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</si>
  <si>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</si>
  <si>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</si>
  <si>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</si>
  <si>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</si>
  <si>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</si>
  <si>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</si>
  <si>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</si>
  <si>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</si>
  <si>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</si>
  <si>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</si>
  <si>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</si>
  <si>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</si>
  <si>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</si>
  <si>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</si>
  <si>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</si>
  <si>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</si>
  <si>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</si>
  <si>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</si>
  <si>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</si>
  <si>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</si>
  <si>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</si>
  <si>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</si>
  <si>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</si>
  <si>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</si>
  <si>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</si>
  <si>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</si>
  <si>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</si>
  <si>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</si>
  <si>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</si>
  <si>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</si>
  <si>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</si>
  <si>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</si>
  <si>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</si>
  <si>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</si>
  <si>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</si>
  <si>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</si>
  <si>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</si>
  <si>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</si>
  <si>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</si>
  <si>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</si>
  <si>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</si>
  <si>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</si>
  <si>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</si>
  <si>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</si>
  <si>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</si>
  <si>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</si>
  <si>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</si>
  <si>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</si>
  <si>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</si>
  <si>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</si>
  <si>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</si>
  <si>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</si>
  <si>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</si>
  <si>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</si>
  <si>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</si>
  <si>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</si>
  <si>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</si>
  <si>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</si>
  <si>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</si>
  <si>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</si>
  <si>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</si>
  <si>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</si>
  <si>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</si>
  <si>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</si>
  <si>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</si>
  <si>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</si>
  <si>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</si>
  <si>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</si>
  <si>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</si>
  <si>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</si>
  <si>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</si>
  <si>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</si>
  <si>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</si>
  <si>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</si>
  <si>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</si>
  <si>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</si>
  <si>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</si>
  <si>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</si>
  <si>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</si>
  <si>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</si>
  <si>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</si>
  <si>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</si>
  <si>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</si>
  <si>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</si>
  <si>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</si>
  <si>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</si>
  <si>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</si>
  <si>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</si>
  <si>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</si>
  <si>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</si>
  <si>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</si>
  <si>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</si>
  <si>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</si>
  <si>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</si>
  <si>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</si>
  <si>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</si>
  <si>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</si>
  <si>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</si>
  <si>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</si>
  <si>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</si>
  <si>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</si>
  <si>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</si>
  <si>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</si>
  <si>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</si>
  <si>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</si>
  <si>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</si>
  <si>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</si>
  <si>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</si>
  <si>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</si>
  <si>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</si>
  <si>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</si>
  <si>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</si>
  <si>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</si>
  <si>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</si>
  <si>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</si>
  <si>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</si>
  <si>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</si>
  <si>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</si>
  <si>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</si>
  <si>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</si>
  <si>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</si>
  <si>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</si>
  <si>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</si>
  <si>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</si>
  <si>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</si>
  <si>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</si>
  <si>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</si>
  <si>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</si>
  <si>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</si>
  <si>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</si>
  <si>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</si>
  <si>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</si>
  <si>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</si>
  <si>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</si>
  <si>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</si>
  <si>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</si>
  <si>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</si>
  <si>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</si>
  <si>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</si>
  <si>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</si>
  <si>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</si>
  <si>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</si>
  <si>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</si>
  <si>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</si>
  <si>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</si>
  <si>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</si>
  <si>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</si>
  <si>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</si>
  <si>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</si>
  <si>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</si>
  <si>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</si>
  <si>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</si>
  <si>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</si>
  <si>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</si>
  <si>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</si>
  <si>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</si>
  <si>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</si>
  <si>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</si>
  <si>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</si>
  <si>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</si>
  <si>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</si>
  <si>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</si>
  <si>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</si>
  <si>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</si>
  <si>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</si>
  <si>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</si>
  <si>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</si>
  <si>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</si>
  <si>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</si>
  <si>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</si>
  <si>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</si>
  <si>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</si>
  <si>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</si>
  <si>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</si>
  <si>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</si>
  <si>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</si>
  <si>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</si>
  <si>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</si>
  <si>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</si>
  <si>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</si>
  <si>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</si>
  <si>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</si>
  <si>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</si>
  <si>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</si>
  <si>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</si>
  <si>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</si>
  <si>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</si>
  <si>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</si>
  <si>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</si>
  <si>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</si>
  <si>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</si>
  <si>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</si>
  <si>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</si>
  <si>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</si>
  <si>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</si>
  <si>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</si>
  <si>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</si>
  <si>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</si>
  <si>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</si>
  <si>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</si>
  <si>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</si>
  <si>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</si>
  <si>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</si>
  <si>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</si>
  <si>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</si>
  <si>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</si>
  <si>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</si>
  <si>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</si>
  <si>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</si>
  <si>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</si>
  <si>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</si>
  <si>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</si>
  <si>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</si>
  <si>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</si>
  <si>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</si>
  <si>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</si>
  <si>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</si>
  <si>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</si>
  <si>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</si>
  <si>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</si>
  <si>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</si>
  <si>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</si>
  <si>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</si>
  <si>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</si>
  <si>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</si>
  <si>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</si>
  <si>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</si>
  <si>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</si>
  <si>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</si>
  <si>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</si>
  <si>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</si>
  <si>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</si>
  <si>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</si>
  <si>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</si>
  <si>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</si>
  <si>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</si>
  <si>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</si>
  <si>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</si>
  <si>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</si>
  <si>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</si>
  <si>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</si>
  <si>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</si>
  <si>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</si>
  <si>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</si>
  <si>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</si>
  <si>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</si>
  <si>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</si>
  <si>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</si>
  <si>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</si>
  <si>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</si>
  <si>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</si>
  <si>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</si>
  <si>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</si>
  <si>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</si>
  <si>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</si>
  <si>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</si>
  <si>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</si>
  <si>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</si>
  <si>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</si>
  <si>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</si>
  <si>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</si>
  <si>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</si>
  <si>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</si>
  <si>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</si>
  <si>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</si>
  <si>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</si>
  <si>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</si>
  <si>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</si>
  <si>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</si>
  <si>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</si>
  <si>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</si>
  <si>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</si>
  <si>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</si>
  <si>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</si>
  <si>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</si>
  <si>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</si>
  <si>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</si>
  <si>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</si>
  <si>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</si>
  <si>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</si>
  <si>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</si>
  <si>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</si>
  <si>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</si>
  <si>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</si>
  <si>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</si>
  <si>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</si>
  <si>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</si>
  <si>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</si>
  <si>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</si>
  <si>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</si>
  <si>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</si>
  <si>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</si>
  <si>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</si>
  <si>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</si>
  <si>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</si>
  <si>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</si>
  <si>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</si>
  <si>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</si>
  <si>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</si>
  <si>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</si>
  <si>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</si>
  <si>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</si>
  <si>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</si>
  <si>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</si>
  <si>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</si>
  <si>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</si>
  <si>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</si>
  <si>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</si>
  <si>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</si>
  <si>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</si>
  <si>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</si>
  <si>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</si>
  <si>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</si>
  <si>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</si>
  <si>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</si>
  <si>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</si>
  <si>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</si>
  <si>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</si>
  <si>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</si>
  <si>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</si>
  <si>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</si>
  <si>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</si>
  <si>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</si>
  <si>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</si>
  <si>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</si>
  <si>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</si>
  <si>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</si>
  <si>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</si>
  <si>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</si>
  <si>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</si>
  <si>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</si>
  <si>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</si>
  <si>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</si>
  <si>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</si>
  <si>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</si>
  <si>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</si>
  <si>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</si>
  <si>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</si>
  <si>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</si>
  <si>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</si>
  <si>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</si>
  <si>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</si>
  <si>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</si>
  <si>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</si>
  <si>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</si>
  <si>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</si>
  <si>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</si>
  <si>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</si>
  <si>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</si>
  <si>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</si>
  <si>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</si>
  <si>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</si>
  <si>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</si>
  <si>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</si>
  <si>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</si>
  <si>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</si>
  <si>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</si>
  <si>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</si>
  <si>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</si>
  <si>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</si>
  <si>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</si>
  <si>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</si>
  <si>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</si>
  <si>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</si>
  <si>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</si>
  <si>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</si>
  <si>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</si>
  <si>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</si>
  <si>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</si>
  <si>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</si>
  <si>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</si>
  <si>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</si>
  <si>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</si>
  <si>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</si>
  <si>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</si>
  <si>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</si>
  <si>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</si>
  <si>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</si>
  <si>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</si>
  <si>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</si>
  <si>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</si>
  <si>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</si>
  <si>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</si>
  <si>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</si>
  <si>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</si>
  <si>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</si>
  <si>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</si>
  <si>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</si>
  <si>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</si>
  <si>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</si>
  <si>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</si>
  <si>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</si>
  <si>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</si>
  <si>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</si>
  <si>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</si>
  <si>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</si>
  <si>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</si>
  <si>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</si>
  <si>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</si>
  <si>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</si>
  <si>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</si>
  <si>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</si>
  <si>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</si>
  <si>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</si>
  <si>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</si>
  <si>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</si>
  <si>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</si>
  <si>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</si>
  <si>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</si>
  <si>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</si>
  <si>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</si>
  <si>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</si>
  <si>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</si>
  <si>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</si>
  <si>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</si>
  <si>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</si>
  <si>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</si>
  <si>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</si>
  <si>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</si>
  <si>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</si>
  <si>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</si>
  <si>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</si>
  <si>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</si>
  <si>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</si>
  <si>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</si>
  <si>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</si>
  <si>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</si>
  <si>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</si>
  <si>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</si>
  <si>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</si>
  <si>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</si>
  <si>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</si>
  <si>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</si>
  <si>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</si>
  <si>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</si>
  <si>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</si>
  <si>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</si>
  <si>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</si>
  <si>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</si>
  <si>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</si>
  <si>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</si>
  <si>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</si>
  <si>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</si>
  <si>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</si>
  <si>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</si>
  <si>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</si>
  <si>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</si>
  <si>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</si>
  <si>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</si>
  <si>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</si>
  <si>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</si>
  <si>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</si>
  <si>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</si>
  <si>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</si>
  <si>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</si>
  <si>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</si>
  <si>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</si>
  <si>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</si>
  <si>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</si>
  <si>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</si>
  <si>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</si>
  <si>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</si>
  <si>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</si>
  <si>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</si>
  <si>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</si>
  <si>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</si>
  <si>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</si>
  <si>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</si>
  <si>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</si>
  <si>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</si>
  <si>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</si>
  <si>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</si>
  <si>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</si>
  <si>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</si>
  <si>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</si>
  <si>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</si>
  <si>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</si>
  <si>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</si>
  <si>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</si>
  <si>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</si>
  <si>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</si>
  <si>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</si>
  <si>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</si>
  <si>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</si>
  <si>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</si>
  <si>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</si>
  <si>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</si>
  <si>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</si>
  <si>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</si>
  <si>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</si>
  <si>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</si>
  <si>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</si>
  <si>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</si>
  <si>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</si>
  <si>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</si>
  <si>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</si>
  <si>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</si>
  <si>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</si>
  <si>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</si>
  <si>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</si>
  <si>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</si>
  <si>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</si>
  <si>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</si>
  <si>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</si>
  <si>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</si>
  <si>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</si>
  <si>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</si>
  <si>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</si>
  <si>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</si>
  <si>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</si>
  <si>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</si>
  <si>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</si>
  <si>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</si>
  <si>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</si>
  <si>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</si>
  <si>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</si>
  <si>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</si>
  <si>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</si>
  <si>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</si>
  <si>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</si>
  <si>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</si>
  <si>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</si>
  <si>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</si>
  <si>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</si>
  <si>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</si>
  <si>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</si>
  <si>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</si>
  <si>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</si>
  <si>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</si>
  <si>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</si>
  <si>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</si>
  <si>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</si>
  <si>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</si>
  <si>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</si>
  <si>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</si>
  <si>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</si>
  <si>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</si>
  <si>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</si>
  <si>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</si>
  <si>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</si>
  <si>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</si>
  <si>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</si>
  <si>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</si>
  <si>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</si>
  <si>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</si>
  <si>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</si>
  <si>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</si>
  <si>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</si>
  <si>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</si>
  <si>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</si>
  <si>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</si>
  <si>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</si>
  <si>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</si>
  <si>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</si>
  <si>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</si>
  <si>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</si>
  <si>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</si>
  <si>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</si>
  <si>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</si>
  <si>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</si>
  <si>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</si>
  <si>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</si>
  <si>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</si>
  <si>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</si>
  <si>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</si>
  <si>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</si>
  <si>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</si>
  <si>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</si>
  <si>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</si>
  <si>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</si>
  <si>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</si>
  <si>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</si>
  <si>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</si>
  <si>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</si>
  <si>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</si>
  <si>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</si>
  <si>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</si>
  <si>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</si>
  <si>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</si>
  <si>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</si>
  <si>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</si>
  <si>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</si>
  <si>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</si>
  <si>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</si>
  <si>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</si>
  <si>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</si>
  <si>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</si>
  <si>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</si>
  <si>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</si>
  <si>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</si>
  <si>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</si>
  <si>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</si>
  <si>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</si>
  <si>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</si>
  <si>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</si>
  <si>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</si>
  <si>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</si>
  <si>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</si>
  <si>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</si>
  <si>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</si>
  <si>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</si>
  <si>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</si>
  <si>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</si>
  <si>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</si>
  <si>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</si>
  <si>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</si>
  <si>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</si>
  <si>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</si>
  <si>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</si>
  <si>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</si>
  <si>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</si>
  <si>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</si>
  <si>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</si>
  <si>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</si>
  <si>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</si>
  <si>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</si>
  <si>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</si>
  <si>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</si>
  <si>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</si>
  <si>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</si>
  <si>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</si>
  <si>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</si>
  <si>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</si>
  <si>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</si>
  <si>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</si>
  <si>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</si>
  <si>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</si>
  <si>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</si>
  <si>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</si>
  <si>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</si>
  <si>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</si>
  <si>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</si>
  <si>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</si>
  <si>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</si>
  <si>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</si>
  <si>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</si>
  <si>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</si>
  <si>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</si>
  <si>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</si>
  <si>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</si>
  <si>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</si>
  <si>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</si>
  <si>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</si>
  <si>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</si>
  <si>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</si>
  <si>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</si>
  <si>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</si>
  <si>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</si>
  <si>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</si>
  <si>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</si>
  <si>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</si>
  <si>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</si>
  <si>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</si>
  <si>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</si>
  <si>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</si>
  <si>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</si>
  <si>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</si>
  <si>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</si>
  <si>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</si>
  <si>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</si>
  <si>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</si>
  <si>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</si>
  <si>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</si>
  <si>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</si>
  <si>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</si>
  <si>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</si>
  <si>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</si>
  <si>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</si>
  <si>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</si>
  <si>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</si>
  <si>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</si>
  <si>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</si>
  <si>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</si>
  <si>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</si>
  <si>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</si>
  <si>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</si>
  <si>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</si>
  <si>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</si>
  <si>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</si>
  <si>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</si>
  <si>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</si>
  <si>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</si>
  <si>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</si>
  <si>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</si>
  <si>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</si>
  <si>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</si>
  <si>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</si>
  <si>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</si>
  <si>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</si>
  <si>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</si>
  <si>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</si>
  <si>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</si>
  <si>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</si>
  <si>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</si>
  <si>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</si>
  <si>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</si>
  <si>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</si>
  <si>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</si>
  <si>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</si>
  <si>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</si>
  <si>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</si>
  <si>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</si>
  <si>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</si>
  <si>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</si>
  <si>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</si>
  <si>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</si>
  <si>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</si>
  <si>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</si>
  <si>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</si>
  <si>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</si>
  <si>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</si>
  <si>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</si>
  <si>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</si>
  <si>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</si>
  <si>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</si>
  <si>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</si>
  <si>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</si>
  <si>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</si>
  <si>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</si>
  <si>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</si>
  <si>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</si>
  <si>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</si>
  <si>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</si>
  <si>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</si>
  <si>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</si>
  <si>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</si>
  <si>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</si>
  <si>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</si>
  <si>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</si>
  <si>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</si>
  <si>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</si>
  <si>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</si>
  <si>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</si>
  <si>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</si>
  <si>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</si>
  <si>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</si>
  <si>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</si>
  <si>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</si>
  <si>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</si>
  <si>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</si>
  <si>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</si>
  <si>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</si>
  <si>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</si>
  <si>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</si>
  <si>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</si>
  <si>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</si>
  <si>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</si>
  <si>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</si>
  <si>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</si>
  <si>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</si>
  <si>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</si>
  <si>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</si>
  <si>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</si>
  <si>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</si>
  <si>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</si>
  <si>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</si>
  <si>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</si>
  <si>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</si>
  <si>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</si>
  <si>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</si>
  <si>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</si>
  <si>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</si>
  <si>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</si>
  <si>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</si>
  <si>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</si>
  <si>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</si>
  <si>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</si>
  <si>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</si>
  <si>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</si>
  <si>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</si>
  <si>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</si>
  <si>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</si>
  <si>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</si>
  <si>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</si>
  <si>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</si>
  <si>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</si>
  <si>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</si>
  <si>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</si>
  <si>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</si>
  <si>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</si>
  <si>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</si>
  <si>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</si>
  <si>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</si>
  <si>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</si>
  <si>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</si>
  <si>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</si>
  <si>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</si>
  <si>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</si>
  <si>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</si>
  <si>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</si>
  <si>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</si>
  <si>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</si>
  <si>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</si>
  <si>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</si>
  <si>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</si>
  <si>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</si>
  <si>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</si>
  <si>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</si>
  <si>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</si>
  <si>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</si>
  <si>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</si>
  <si>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</si>
  <si>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</si>
  <si>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</si>
  <si>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</si>
  <si>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</si>
  <si>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</si>
  <si>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</si>
  <si>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</si>
  <si>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</si>
  <si>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</si>
  <si>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</si>
  <si>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</si>
  <si>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</si>
  <si>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</si>
  <si>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</si>
  <si>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</si>
  <si>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</si>
  <si>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</si>
  <si>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</si>
  <si>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</si>
  <si>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</si>
  <si>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</si>
  <si>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</si>
  <si>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</si>
  <si>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</si>
  <si>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</si>
  <si>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</si>
  <si>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</si>
  <si>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</si>
  <si>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</si>
  <si>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</si>
  <si>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</si>
  <si>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</si>
  <si>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</si>
  <si>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</si>
  <si>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</si>
  <si>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</si>
  <si>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</si>
  <si>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</si>
  <si>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</si>
  <si>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</si>
  <si>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</si>
  <si>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</si>
  <si>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</si>
  <si>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</si>
  <si>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</si>
  <si>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</si>
  <si>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</si>
  <si>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</si>
  <si>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</si>
  <si>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</si>
  <si>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</si>
  <si>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</si>
  <si>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</si>
  <si>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</si>
  <si>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</si>
  <si>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</si>
  <si>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</si>
  <si>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</si>
  <si>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</si>
  <si>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</si>
  <si>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</si>
  <si>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</si>
  <si>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</si>
  <si>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</si>
  <si>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</si>
  <si>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</si>
  <si>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</si>
  <si>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</si>
  <si>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</si>
  <si>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</si>
  <si>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</si>
  <si>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</si>
  <si>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</si>
  <si>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</si>
  <si>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</si>
  <si>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</si>
  <si>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</si>
  <si>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</si>
  <si>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</si>
  <si>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</si>
  <si>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</si>
  <si>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</si>
  <si>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</si>
  <si>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</si>
  <si>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</si>
  <si>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</si>
  <si>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</si>
  <si>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</si>
  <si>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</si>
  <si>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</si>
  <si>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</si>
  <si>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</si>
  <si>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</si>
  <si>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</si>
  <si>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</si>
  <si>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</si>
  <si>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</si>
  <si>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</si>
  <si>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</si>
  <si>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</si>
  <si>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</si>
  <si>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</si>
  <si>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</si>
  <si>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</si>
  <si>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</si>
  <si>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</si>
  <si>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</si>
  <si>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</si>
  <si>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</si>
  <si>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</si>
  <si>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</si>
  <si>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</si>
  <si>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</si>
  <si>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</si>
  <si>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</si>
  <si>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</si>
  <si>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</si>
  <si>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</si>
  <si>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</si>
  <si>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</si>
  <si>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</si>
  <si>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</si>
  <si>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</si>
  <si>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</si>
  <si>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</si>
  <si>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</si>
  <si>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</si>
  <si>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</si>
  <si>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</si>
  <si>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</si>
  <si>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</si>
  <si>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</si>
  <si>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</si>
  <si>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</si>
  <si>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</si>
  <si>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</si>
  <si>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</si>
  <si>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</si>
  <si>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</si>
  <si>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</si>
  <si>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</si>
  <si>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</si>
  <si>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</si>
  <si>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</si>
  <si>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</si>
  <si>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</si>
  <si>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</si>
  <si>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</si>
  <si>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</si>
  <si>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</si>
  <si>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</si>
  <si>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</si>
  <si>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</si>
  <si>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</si>
  <si>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</si>
  <si>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</si>
  <si>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</si>
  <si>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</si>
  <si>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</si>
  <si>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</si>
  <si>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</si>
  <si>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</si>
  <si>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</si>
  <si>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</si>
  <si>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</si>
  <si>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</si>
  <si>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</si>
  <si>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</si>
  <si>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</si>
  <si>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</si>
  <si>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</si>
  <si>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</si>
  <si>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</si>
  <si>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</si>
  <si>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</si>
  <si>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</si>
  <si>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</si>
  <si>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</si>
  <si>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</si>
  <si>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</si>
  <si>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</si>
  <si>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</si>
  <si>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</si>
  <si>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</si>
  <si>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</si>
  <si>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</si>
  <si>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</si>
  <si>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</si>
  <si>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</si>
  <si>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</si>
  <si>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</si>
  <si>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</si>
  <si>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</si>
  <si>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</si>
  <si>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</si>
  <si>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</si>
  <si>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</si>
  <si>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</si>
  <si>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</si>
  <si>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</si>
  <si>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</si>
  <si>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</si>
  <si>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</si>
  <si>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</si>
  <si>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</si>
  <si>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</si>
  <si>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</si>
  <si>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</si>
  <si>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</si>
  <si>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</si>
  <si>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</si>
  <si>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</si>
  <si>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</si>
  <si>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</si>
  <si>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</si>
  <si>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</si>
  <si>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</si>
  <si>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</si>
  <si>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</si>
  <si>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</si>
  <si>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</si>
  <si>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</si>
  <si>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</si>
  <si>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</si>
  <si>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</si>
  <si>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</si>
  <si>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</si>
  <si>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</si>
  <si>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</si>
  <si>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</si>
  <si>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</si>
  <si>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</si>
  <si>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</si>
  <si>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</si>
  <si>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</si>
  <si>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</si>
  <si>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</si>
  <si>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</si>
  <si>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</si>
  <si>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</si>
  <si>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</si>
  <si>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</si>
  <si>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</si>
  <si>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</si>
  <si>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</si>
  <si>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</si>
  <si>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</si>
  <si>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</si>
  <si>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</si>
  <si>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</si>
  <si>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</si>
  <si>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</si>
  <si>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</si>
  <si>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</si>
  <si>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</si>
  <si>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</si>
  <si>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</si>
  <si>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</si>
  <si>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</si>
  <si>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</si>
  <si>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</si>
  <si>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</si>
  <si>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</si>
  <si>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</si>
  <si>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</si>
  <si>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</si>
  <si>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</si>
  <si>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</si>
  <si>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</si>
  <si>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</si>
  <si>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</si>
  <si>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</si>
  <si>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</si>
  <si>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</si>
  <si>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</si>
  <si>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</si>
  <si>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</si>
  <si>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</si>
  <si>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</si>
  <si>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</si>
  <si>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</si>
  <si>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</si>
  <si>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</si>
  <si>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</si>
  <si>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</si>
  <si>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</si>
  <si>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</si>
  <si>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</si>
  <si>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</si>
  <si>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</si>
  <si>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</si>
  <si>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</si>
  <si>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</si>
  <si>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</si>
  <si>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</si>
  <si>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</si>
  <si>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</si>
  <si>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</si>
  <si>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</si>
  <si>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</si>
  <si>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</si>
  <si>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</si>
  <si>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</si>
  <si>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</si>
  <si>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</si>
  <si>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</si>
  <si>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</si>
  <si>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</si>
  <si>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</si>
  <si>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</si>
  <si>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</si>
  <si>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</si>
  <si>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</si>
  <si>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</si>
  <si>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</si>
  <si>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</si>
  <si>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</si>
  <si>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</si>
  <si>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</si>
  <si>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</si>
  <si>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</si>
  <si>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</si>
  <si>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</si>
  <si>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</si>
  <si>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</si>
  <si>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</si>
  <si>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</si>
  <si>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</si>
  <si>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</si>
  <si>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</si>
  <si>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</si>
  <si>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</si>
  <si>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</si>
  <si>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</si>
  <si>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</si>
  <si>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</si>
  <si>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</si>
  <si>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</si>
  <si>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</si>
  <si>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</si>
  <si>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</si>
  <si>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</si>
  <si>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</si>
  <si>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</si>
  <si>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</si>
  <si>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</si>
  <si>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</si>
  <si>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</si>
  <si>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</si>
  <si>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</si>
  <si>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</si>
  <si>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</si>
  <si>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</si>
  <si>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</si>
  <si>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</si>
  <si>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</si>
  <si>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</si>
  <si>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</si>
  <si>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</si>
  <si>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</si>
  <si>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</si>
  <si>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</si>
  <si>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</si>
  <si>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</si>
  <si>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</si>
  <si>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</si>
  <si>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</si>
  <si>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</si>
  <si>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</si>
  <si>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</si>
  <si>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</si>
  <si>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</si>
  <si>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</si>
  <si>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</si>
  <si>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</si>
  <si>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</si>
  <si>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</si>
  <si>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</si>
  <si>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</si>
  <si>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</si>
  <si>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</si>
  <si>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</si>
  <si>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</si>
  <si>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</si>
  <si>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</si>
  <si>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</si>
  <si>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</si>
  <si>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</si>
  <si>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</si>
  <si>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</si>
  <si>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</si>
  <si>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</si>
  <si>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</si>
  <si>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</si>
  <si>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</si>
  <si>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</si>
  <si>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</si>
  <si>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</si>
  <si>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</si>
  <si>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</si>
  <si>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</si>
  <si>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</si>
  <si>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</si>
  <si>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</si>
  <si>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</si>
  <si>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</si>
  <si>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</si>
  <si>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</si>
  <si>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</si>
  <si>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</si>
  <si>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</si>
  <si>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</si>
  <si>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</si>
  <si>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</si>
  <si>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</si>
  <si>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</si>
  <si>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</si>
  <si>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</si>
  <si>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</si>
  <si>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</si>
  <si>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</si>
  <si>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</si>
  <si>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</si>
  <si>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</si>
  <si>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</si>
  <si>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</si>
  <si>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</si>
  <si>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</si>
  <si>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</si>
  <si>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</si>
  <si>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</si>
  <si>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</si>
  <si>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</si>
  <si>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</si>
  <si>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</si>
  <si>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</si>
  <si>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</si>
  <si>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</si>
  <si>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</si>
  <si>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</si>
  <si>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</si>
  <si>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</si>
  <si>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</si>
  <si>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</si>
  <si>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</si>
  <si>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</si>
  <si>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</si>
  <si>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</si>
  <si>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</si>
  <si>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</si>
  <si>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</si>
  <si>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</si>
  <si>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</si>
  <si>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</si>
  <si>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</si>
  <si>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</si>
  <si>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</si>
  <si>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</si>
  <si>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</si>
  <si>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</si>
  <si>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</si>
  <si>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</si>
  <si>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</si>
  <si>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</si>
  <si>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</si>
  <si>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</si>
  <si>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</si>
  <si>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</si>
  <si>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</si>
  <si>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</si>
  <si>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</si>
  <si>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</si>
  <si>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</si>
  <si>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</si>
  <si>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</si>
  <si>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</si>
  <si>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</si>
  <si>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</si>
  <si>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</si>
  <si>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</si>
  <si>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</si>
  <si>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</si>
  <si>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</si>
  <si>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</si>
  <si>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</si>
  <si>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</si>
  <si>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</si>
  <si>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</si>
  <si>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</si>
  <si>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</si>
  <si>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</si>
  <si>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</si>
  <si>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</si>
  <si>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</si>
  <si>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</si>
  <si>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</si>
  <si>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</si>
  <si>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</si>
  <si>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</si>
  <si>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</si>
  <si>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</si>
  <si>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</si>
  <si>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</si>
  <si>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</si>
  <si>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</si>
  <si>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</si>
  <si>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</si>
  <si>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</si>
  <si>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</si>
  <si>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</si>
  <si>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</si>
  <si>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</si>
  <si>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</si>
  <si>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</si>
  <si>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</si>
  <si>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</si>
  <si>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</si>
  <si>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</si>
  <si>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</si>
  <si>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</si>
  <si>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</si>
  <si>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</si>
  <si>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</si>
  <si>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</si>
  <si>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</si>
  <si>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</si>
  <si>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</si>
  <si>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</si>
  <si>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</si>
  <si>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</si>
  <si>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</si>
  <si>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</si>
  <si>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</si>
  <si>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</si>
  <si>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</si>
  <si>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</si>
  <si>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</si>
  <si>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</si>
  <si>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</si>
  <si>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</si>
  <si>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</si>
  <si>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</si>
  <si>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</si>
  <si>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</si>
  <si>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</si>
  <si>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</si>
  <si>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</si>
  <si>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</si>
  <si>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</si>
  <si>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</si>
  <si>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</si>
  <si>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</si>
  <si>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</si>
  <si>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</si>
  <si>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</si>
  <si>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</si>
  <si>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</si>
  <si>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</si>
  <si>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</si>
  <si>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</si>
  <si>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</si>
  <si>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</si>
  <si>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</si>
  <si>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</si>
  <si>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</si>
  <si>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</si>
  <si>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</si>
  <si>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</si>
  <si>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</si>
  <si>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</si>
  <si>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</si>
  <si>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</si>
  <si>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</si>
  <si>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</si>
  <si>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</si>
  <si>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</si>
  <si>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</si>
  <si>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</si>
  <si>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</si>
  <si>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</si>
  <si>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</si>
  <si>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</si>
  <si>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</si>
  <si>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</si>
  <si>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</si>
  <si>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</si>
  <si>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</si>
  <si>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</si>
  <si>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</si>
  <si>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</si>
  <si>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</si>
  <si>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</si>
  <si>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</si>
  <si>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</si>
  <si>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</si>
  <si>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</si>
  <si>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</si>
  <si>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</si>
  <si>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</si>
  <si>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</si>
  <si>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</si>
  <si>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</si>
  <si>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</si>
  <si>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</si>
  <si>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</si>
  <si>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</si>
  <si>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</si>
  <si>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</si>
  <si>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</si>
  <si>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</si>
  <si>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</si>
  <si>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</si>
  <si>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</si>
  <si>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</si>
  <si>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</si>
  <si>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</si>
  <si>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</si>
  <si>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</si>
  <si>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</si>
  <si>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</si>
  <si>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</si>
  <si>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</si>
  <si>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</si>
  <si>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</si>
  <si>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</si>
  <si>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</si>
  <si>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</si>
  <si>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</si>
  <si>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</si>
  <si>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</si>
  <si>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</si>
  <si>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</si>
  <si>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</si>
  <si>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</si>
  <si>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</si>
  <si>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</si>
  <si>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</si>
  <si>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</si>
  <si>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</si>
  <si>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</si>
  <si>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</si>
  <si>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</si>
  <si>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</si>
  <si>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</si>
  <si>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</si>
  <si>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</si>
  <si>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</si>
  <si>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</si>
  <si>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</si>
  <si>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</si>
  <si>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</si>
  <si>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</si>
  <si>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</si>
  <si>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</si>
  <si>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</si>
  <si>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</si>
  <si>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</si>
  <si>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</si>
  <si>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</si>
  <si>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</si>
  <si>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</si>
  <si>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</si>
  <si>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</si>
  <si>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</si>
  <si>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</si>
  <si>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</si>
  <si>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</si>
  <si>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</si>
  <si>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</si>
  <si>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</si>
  <si>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</si>
  <si>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</si>
  <si>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</si>
  <si>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</si>
  <si>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</si>
  <si>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</si>
  <si>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</si>
  <si>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</si>
  <si>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</si>
  <si>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</si>
  <si>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</si>
  <si>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</si>
  <si>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</si>
  <si>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</si>
  <si>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</si>
  <si>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</si>
  <si>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</si>
  <si>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</si>
  <si>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</si>
  <si>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</si>
  <si>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</si>
  <si>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</si>
  <si>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</si>
  <si>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</si>
  <si>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</si>
  <si>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</si>
  <si>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</si>
  <si>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</si>
  <si>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</si>
  <si>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</si>
  <si>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</si>
  <si>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</si>
  <si>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</si>
  <si>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</si>
  <si>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</si>
  <si>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</si>
  <si>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</si>
  <si>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</si>
  <si>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</si>
  <si>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</si>
  <si>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</si>
  <si>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</si>
  <si>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</si>
  <si>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</si>
  <si>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</si>
  <si>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</si>
  <si>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</si>
  <si>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</si>
  <si>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</si>
  <si>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</si>
  <si>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</si>
  <si>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</si>
  <si>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</si>
  <si>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</si>
  <si>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</si>
  <si>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</si>
  <si>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</si>
  <si>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</si>
  <si>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</si>
  <si>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</si>
  <si>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</si>
  <si>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</si>
  <si>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</si>
  <si>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</si>
  <si>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</si>
  <si>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</si>
  <si>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</si>
  <si>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</si>
  <si>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</si>
  <si>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</si>
  <si>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</si>
  <si>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</si>
  <si>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</si>
  <si>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</si>
  <si>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</si>
  <si>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</si>
  <si>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</si>
  <si>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</si>
  <si>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</si>
  <si>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</si>
  <si>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</si>
  <si>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</si>
  <si>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</si>
  <si>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</si>
  <si>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</si>
  <si>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</si>
  <si>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</si>
  <si>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</si>
  <si>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</si>
  <si>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</si>
  <si>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</si>
  <si>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</si>
  <si>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</si>
  <si>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</si>
  <si>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</si>
  <si>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</si>
  <si>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</si>
  <si>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</si>
  <si>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</si>
  <si>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</si>
  <si>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</si>
  <si>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</si>
  <si>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</si>
  <si>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</si>
  <si>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</si>
  <si>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</si>
  <si>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</si>
  <si>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</si>
  <si>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</si>
  <si>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</si>
  <si>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</si>
  <si>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</si>
  <si>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</si>
  <si>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</si>
  <si>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</si>
  <si>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</si>
  <si>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</si>
  <si>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</si>
  <si>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</si>
  <si>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</si>
  <si>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</si>
  <si>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</si>
  <si>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</si>
  <si>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</si>
  <si>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</si>
  <si>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</si>
  <si>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</si>
  <si>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</si>
  <si>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</si>
  <si>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</si>
  <si>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</si>
  <si>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</si>
  <si>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</si>
  <si>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</si>
  <si>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</si>
  <si>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</si>
  <si>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</si>
  <si>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</si>
  <si>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</si>
  <si>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</si>
  <si>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</si>
  <si>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</si>
  <si>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</si>
  <si>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</si>
  <si>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</si>
  <si>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</si>
  <si>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</si>
  <si>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</si>
  <si>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</si>
  <si>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</si>
  <si>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</si>
  <si>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</si>
  <si>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</si>
  <si>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</si>
  <si>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</si>
  <si>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</si>
  <si>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</si>
  <si>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</si>
  <si>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</si>
  <si>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</si>
  <si>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</si>
  <si>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</si>
  <si>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</si>
  <si>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</si>
  <si>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</si>
  <si>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</si>
  <si>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</si>
  <si>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</si>
  <si>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</si>
  <si>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</si>
  <si>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</si>
  <si>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</si>
  <si>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</si>
  <si>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</si>
  <si>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</si>
  <si>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</si>
  <si>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</si>
  <si>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</si>
  <si>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</si>
  <si>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</si>
  <si>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</si>
  <si>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</si>
  <si>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</si>
  <si>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</si>
  <si>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</si>
  <si>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</si>
  <si>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</si>
  <si>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</si>
  <si>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</si>
  <si>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</si>
  <si>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</si>
  <si>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</si>
  <si>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</si>
  <si>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</si>
  <si>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</si>
  <si>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</si>
  <si>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</si>
  <si>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</si>
  <si>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</si>
  <si>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</si>
  <si>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</si>
  <si>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</si>
  <si>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</si>
  <si>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</si>
  <si>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</si>
  <si>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</si>
  <si>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</si>
  <si>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</si>
  <si>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</si>
  <si>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</si>
  <si>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</si>
  <si>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</si>
  <si>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</si>
  <si>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</si>
  <si>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</si>
  <si>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</si>
  <si>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</si>
  <si>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</si>
  <si>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</si>
  <si>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</si>
  <si>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</si>
  <si>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</si>
  <si>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</si>
  <si>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</si>
  <si>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</si>
  <si>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</si>
  <si>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</si>
  <si>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</si>
  <si>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</si>
  <si>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</si>
  <si>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</si>
  <si>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</si>
  <si>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</si>
  <si>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</si>
  <si>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</si>
  <si>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</si>
  <si>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</si>
  <si>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</si>
  <si>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</si>
  <si>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</si>
  <si>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</si>
  <si>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</si>
  <si>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</si>
  <si>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</si>
  <si>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</si>
  <si>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</si>
  <si>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</si>
  <si>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</si>
  <si>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</si>
  <si>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</si>
  <si>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</si>
  <si>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</si>
  <si>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</si>
  <si>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</si>
  <si>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</si>
  <si>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</si>
  <si>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</si>
  <si>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</si>
  <si>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</si>
  <si>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</si>
  <si>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</si>
  <si>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</si>
  <si>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</si>
  <si>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</si>
  <si>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</si>
  <si>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</si>
  <si>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</si>
  <si>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</si>
  <si>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</si>
  <si>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</si>
  <si>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</si>
  <si>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</si>
  <si>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</si>
  <si>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</si>
  <si>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</si>
  <si>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</si>
  <si>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</si>
  <si>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</si>
  <si>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</si>
  <si>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</si>
  <si>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</si>
  <si>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</si>
  <si>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</si>
  <si>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</si>
  <si>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</si>
  <si>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</si>
  <si>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</si>
  <si>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</si>
  <si>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</si>
  <si>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</si>
  <si>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</si>
  <si>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</si>
  <si>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</si>
  <si>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</si>
  <si>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</si>
  <si>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</si>
  <si>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</si>
  <si>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</si>
  <si>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</si>
  <si>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</si>
  <si>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</si>
  <si>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</si>
  <si>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</si>
  <si>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</si>
  <si>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</si>
  <si>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</si>
  <si>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</si>
  <si>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</si>
  <si>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</si>
  <si>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</si>
  <si>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</si>
  <si>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</si>
  <si>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</si>
  <si>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</si>
  <si>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</si>
  <si>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</si>
  <si>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</si>
  <si>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</si>
  <si>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</si>
  <si>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</si>
  <si>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</si>
  <si>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</si>
  <si>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</si>
  <si>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</si>
  <si>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</si>
  <si>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</si>
  <si>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</si>
  <si>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</si>
  <si>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</si>
  <si>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</si>
  <si>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</si>
  <si>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</si>
  <si>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</si>
  <si>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</si>
  <si>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</si>
  <si>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</si>
  <si>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</si>
  <si>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</si>
  <si>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</si>
  <si>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</si>
  <si>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</si>
  <si>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</si>
  <si>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</si>
  <si>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</si>
  <si>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</si>
  <si>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</si>
  <si>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</si>
  <si>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</si>
  <si>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</si>
  <si>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</si>
  <si>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</si>
  <si>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</si>
  <si>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</si>
  <si>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</si>
  <si>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</si>
  <si>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</si>
  <si>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</si>
  <si>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</si>
  <si>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</si>
  <si>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</si>
  <si>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</si>
  <si>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</si>
  <si>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</si>
  <si>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</si>
  <si>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</si>
  <si>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</si>
  <si>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</si>
  <si>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</si>
  <si>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</si>
  <si>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</si>
  <si>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</si>
  <si>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</si>
  <si>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</si>
  <si>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</si>
  <si>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</si>
  <si>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</si>
  <si>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</si>
  <si>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</si>
  <si>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</si>
  <si>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</si>
  <si>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</si>
  <si>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</si>
  <si>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</si>
  <si>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</si>
  <si>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</si>
  <si>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</si>
  <si>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</si>
  <si>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</si>
  <si>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</si>
  <si>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</si>
  <si>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</si>
  <si>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</si>
  <si>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</si>
  <si>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</si>
  <si>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</si>
  <si>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</si>
  <si>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</si>
  <si>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</si>
  <si>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</si>
  <si>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</si>
  <si>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</si>
  <si>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</si>
  <si>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</si>
  <si>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</si>
  <si>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</si>
  <si>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</si>
  <si>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</si>
  <si>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</si>
  <si>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</si>
  <si>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</si>
  <si>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</si>
  <si>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</si>
  <si>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</si>
  <si>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</si>
  <si>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</si>
  <si>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</si>
  <si>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</si>
  <si>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</si>
  <si>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</si>
  <si>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</si>
  <si>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</si>
  <si>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</si>
  <si>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</si>
  <si>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</si>
  <si>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</si>
  <si>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</si>
  <si>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</si>
  <si>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</si>
  <si>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</si>
  <si>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</si>
  <si>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</si>
  <si>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</si>
  <si>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</si>
  <si>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</si>
  <si>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</si>
  <si>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</si>
  <si>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</si>
  <si>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</si>
  <si>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</si>
  <si>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</si>
  <si>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</si>
  <si>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</si>
  <si>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</si>
  <si>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</si>
  <si>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</si>
  <si>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</si>
  <si>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</si>
  <si>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</si>
  <si>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</si>
  <si>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</si>
  <si>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</si>
  <si>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</si>
  <si>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</si>
  <si>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</si>
  <si>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</si>
  <si>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</si>
  <si>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</si>
  <si>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</si>
  <si>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</si>
  <si>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</si>
  <si>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</si>
  <si>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</si>
  <si>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</si>
  <si>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</si>
  <si>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</si>
  <si>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</si>
  <si>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</si>
  <si>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</si>
  <si>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</si>
  <si>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</si>
  <si>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</si>
  <si>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</si>
  <si>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</si>
  <si>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</si>
  <si>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</si>
  <si>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</si>
  <si>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</si>
  <si>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</si>
  <si>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</si>
  <si>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</si>
  <si>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</si>
  <si>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</si>
  <si>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</si>
  <si>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</si>
  <si>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</si>
  <si>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</si>
  <si>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</si>
  <si>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</si>
  <si>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</si>
  <si>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</si>
  <si>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</si>
  <si>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</si>
  <si>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</si>
  <si>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</si>
  <si>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</si>
  <si>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</si>
  <si>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</si>
  <si>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</si>
  <si>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</si>
  <si>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</si>
  <si>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</si>
  <si>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</si>
  <si>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</si>
  <si>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</si>
  <si>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</si>
  <si>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</si>
  <si>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</si>
  <si>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</si>
  <si>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</si>
  <si>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</si>
  <si>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</si>
  <si>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</si>
  <si>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</si>
  <si>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</si>
  <si>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</si>
  <si>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</si>
  <si>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</si>
  <si>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</si>
  <si>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</si>
  <si>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</si>
  <si>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</si>
  <si>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</si>
  <si>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</si>
  <si>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</si>
  <si>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</si>
  <si>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</si>
  <si>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</si>
  <si>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</si>
  <si>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</si>
  <si>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</si>
  <si>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</si>
  <si>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</si>
  <si>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</si>
  <si>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</si>
  <si>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</si>
  <si>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</si>
  <si>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</si>
  <si>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</si>
  <si>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</si>
  <si>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</si>
  <si>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</si>
  <si>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</si>
  <si>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</si>
  <si>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</si>
  <si>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</si>
  <si>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</si>
  <si>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</si>
  <si>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</si>
  <si>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</si>
  <si>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</si>
  <si>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</si>
  <si>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</si>
  <si>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</si>
  <si>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</si>
  <si>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</si>
  <si>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</si>
  <si>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</si>
  <si>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</si>
  <si>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</si>
  <si>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</si>
  <si>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</si>
  <si>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</si>
  <si>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</si>
  <si>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</si>
  <si>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</si>
  <si>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</si>
  <si>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</si>
  <si>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</si>
  <si>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</si>
  <si>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</si>
  <si>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</si>
  <si>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</si>
  <si>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</si>
  <si>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</si>
  <si>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</si>
  <si>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</si>
  <si>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</si>
  <si>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</si>
  <si>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</si>
  <si>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</si>
  <si>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</si>
  <si>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</si>
  <si>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</si>
  <si>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</si>
  <si>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</si>
  <si>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</si>
  <si>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</si>
  <si>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</si>
  <si>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</si>
  <si>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</si>
  <si>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</si>
  <si>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</si>
  <si>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</si>
  <si>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</si>
  <si>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</si>
  <si>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</si>
  <si>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</si>
  <si>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</si>
  <si>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</si>
  <si>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</si>
  <si>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</si>
  <si>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</si>
  <si>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</si>
  <si>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</si>
  <si>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</si>
  <si>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</si>
  <si>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</si>
  <si>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</si>
  <si>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</si>
  <si>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</si>
  <si>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</si>
  <si>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</si>
  <si>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</si>
  <si>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</si>
  <si>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</si>
  <si>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</si>
  <si>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</si>
  <si>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</si>
  <si>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</si>
  <si>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</si>
  <si>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</si>
  <si>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</si>
  <si>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</si>
  <si>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</si>
  <si>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</si>
  <si>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</si>
  <si>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</si>
  <si>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</si>
  <si>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</si>
  <si>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</si>
  <si>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</si>
  <si>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</si>
  <si>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</si>
  <si>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</si>
  <si>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</si>
  <si>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</si>
  <si>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</si>
  <si>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</si>
  <si>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</si>
  <si>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</si>
  <si>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</si>
  <si>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</si>
  <si>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</si>
  <si>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</si>
  <si>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</si>
  <si>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</si>
  <si>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</si>
  <si>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</si>
  <si>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</si>
  <si>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</si>
  <si>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</si>
  <si>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</si>
  <si>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</si>
  <si>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</si>
  <si>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</si>
  <si>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</si>
  <si>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</si>
  <si>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</si>
  <si>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</si>
  <si>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</si>
  <si>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</si>
  <si>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</si>
  <si>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</si>
  <si>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</si>
  <si>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</si>
  <si>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</si>
  <si>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</si>
  <si>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</si>
  <si>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</si>
  <si>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</si>
  <si>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</si>
  <si>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</si>
  <si>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</si>
  <si>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</si>
  <si>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</si>
  <si>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</si>
  <si>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</si>
  <si>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</si>
  <si>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</si>
  <si>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</si>
  <si>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</si>
  <si>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</si>
  <si>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</si>
  <si>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</si>
  <si>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</si>
  <si>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</si>
  <si>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</si>
  <si>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</si>
  <si>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</si>
  <si>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</si>
  <si>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</si>
  <si>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</si>
  <si>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</si>
  <si>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</si>
  <si>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</si>
  <si>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</si>
  <si>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</si>
  <si>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</si>
  <si>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</si>
  <si>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</si>
  <si>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</si>
  <si>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</si>
  <si>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</si>
  <si>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</si>
  <si>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</si>
  <si>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</si>
  <si>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</si>
  <si>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</si>
  <si>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</si>
  <si>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</si>
  <si>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</si>
  <si>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</si>
  <si>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</si>
  <si>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</si>
  <si>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</si>
  <si>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</si>
  <si>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</si>
  <si>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</si>
  <si>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</si>
  <si>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</si>
  <si>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</si>
  <si>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</si>
  <si>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</si>
  <si>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</si>
  <si>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</si>
  <si>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</si>
  <si>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</si>
  <si>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</si>
  <si>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</si>
  <si>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</si>
  <si>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</si>
  <si>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</si>
  <si>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</si>
  <si>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</si>
  <si>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</si>
  <si>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</si>
  <si>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</si>
  <si>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</si>
  <si>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</si>
  <si>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</si>
  <si>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</si>
  <si>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</si>
  <si>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</si>
  <si>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</si>
  <si>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</si>
  <si>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</si>
  <si>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</si>
  <si>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</si>
  <si>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</si>
  <si>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</si>
  <si>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</si>
  <si>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</si>
  <si>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</si>
  <si>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</si>
  <si>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</si>
  <si>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</si>
  <si>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</si>
  <si>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</si>
  <si>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</si>
  <si>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</si>
  <si>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</si>
  <si>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</si>
  <si>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</si>
  <si>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</si>
  <si>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</si>
  <si>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</si>
  <si>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</si>
  <si>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</si>
  <si>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</si>
  <si>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</si>
  <si>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</si>
  <si>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</si>
  <si>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</si>
  <si>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</si>
  <si>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</si>
  <si>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</si>
  <si>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</si>
  <si>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</si>
  <si>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</si>
  <si>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</si>
  <si>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</si>
  <si>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</si>
  <si>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</si>
  <si>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</si>
  <si>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</si>
  <si>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</si>
  <si>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</si>
  <si>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</si>
  <si>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</si>
  <si>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</si>
  <si>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</si>
  <si>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</si>
  <si>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</si>
  <si>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</si>
  <si>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</si>
  <si>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</si>
  <si>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</si>
  <si>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</si>
  <si>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</si>
  <si>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</si>
  <si>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</si>
  <si>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</si>
  <si>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</si>
  <si>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</si>
  <si>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</si>
  <si>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</si>
  <si>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</si>
  <si>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</si>
  <si>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</si>
  <si>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</si>
  <si>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</si>
  <si>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</si>
  <si>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</si>
  <si>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</si>
  <si>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</si>
  <si>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</si>
  <si>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</si>
  <si>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</si>
  <si>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</si>
  <si>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</si>
  <si>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</si>
  <si>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</si>
  <si>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</si>
  <si>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</si>
  <si>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</si>
  <si>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</si>
  <si>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</si>
  <si>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</si>
  <si>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</si>
  <si>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</si>
  <si>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</si>
  <si>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</si>
  <si>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</si>
  <si>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</si>
  <si>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</si>
  <si>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</si>
  <si>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</si>
  <si>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</si>
  <si>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</si>
  <si>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</si>
  <si>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</si>
  <si>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</si>
  <si>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</si>
  <si>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</si>
  <si>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</si>
  <si>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</si>
  <si>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</si>
  <si>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</si>
  <si>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</si>
  <si>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</si>
  <si>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</si>
  <si>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</si>
  <si>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</si>
  <si>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</si>
  <si>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</si>
  <si>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</si>
  <si>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</si>
  <si>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</si>
  <si>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</si>
  <si>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</si>
  <si>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</si>
  <si>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</si>
  <si>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</si>
  <si>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</si>
  <si>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</si>
  <si>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</si>
  <si>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</si>
  <si>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</si>
  <si>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</si>
  <si>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</si>
  <si>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</si>
  <si>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</si>
  <si>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</si>
  <si>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</si>
  <si>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</si>
  <si>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</si>
  <si>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</si>
  <si>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</si>
  <si>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</si>
  <si>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</si>
  <si>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</si>
  <si>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</si>
  <si>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</si>
  <si>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</si>
  <si>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</si>
  <si>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</si>
  <si>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</si>
  <si>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</si>
  <si>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</si>
  <si>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</si>
  <si>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</si>
  <si>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</si>
  <si>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</si>
  <si>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</si>
  <si>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</si>
  <si>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</si>
  <si>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</si>
  <si>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</si>
  <si>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</si>
  <si>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</si>
  <si>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</si>
  <si>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</si>
  <si>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</si>
  <si>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</si>
  <si>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</si>
  <si>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</si>
  <si>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</si>
  <si>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</si>
  <si>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</si>
  <si>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</si>
  <si>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</si>
  <si>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</si>
  <si>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</si>
  <si>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</si>
  <si>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</si>
  <si>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</si>
  <si>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</si>
  <si>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</si>
  <si>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</si>
  <si>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</si>
  <si>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</si>
  <si>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</si>
  <si>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</si>
  <si>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</si>
  <si>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</si>
  <si>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</si>
  <si>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</si>
  <si>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</si>
  <si>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</si>
  <si>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</si>
  <si>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</si>
  <si>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</si>
  <si>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</si>
  <si>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</si>
  <si>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</si>
  <si>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</si>
  <si>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</si>
  <si>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</si>
  <si>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</si>
  <si>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</si>
  <si>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</si>
  <si>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</si>
  <si>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</si>
  <si>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</si>
  <si>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</si>
  <si>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</si>
  <si>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</si>
  <si>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</si>
  <si>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</si>
  <si>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</si>
  <si>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</si>
  <si>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</si>
  <si>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</si>
  <si>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</si>
  <si>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</si>
  <si>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</si>
  <si>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</si>
  <si>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</si>
  <si>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</si>
  <si>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</si>
  <si>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</si>
  <si>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</si>
  <si>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</si>
  <si>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</si>
  <si>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</si>
  <si>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</si>
  <si>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</si>
  <si>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</si>
  <si>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</si>
  <si>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</si>
  <si>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</si>
  <si>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</si>
  <si>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</si>
  <si>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</si>
  <si>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</si>
  <si>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</si>
  <si>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</si>
  <si>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</si>
  <si>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</si>
  <si>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</si>
  <si>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</si>
  <si>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</si>
  <si>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</si>
  <si>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</si>
  <si>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</si>
  <si>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</si>
  <si>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</si>
  <si>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</si>
  <si>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</si>
  <si>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</si>
  <si>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</si>
  <si>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</si>
  <si>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</si>
  <si>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</si>
  <si>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</si>
  <si>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</si>
  <si>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</si>
  <si>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</si>
  <si>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</si>
  <si>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</si>
  <si>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</si>
  <si>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</si>
  <si>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</si>
  <si>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</si>
  <si>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</si>
  <si>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</si>
  <si>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</si>
  <si>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</si>
  <si>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</si>
  <si>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</si>
  <si>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</si>
  <si>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</si>
  <si>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</si>
  <si>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</si>
  <si>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</si>
  <si>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</si>
  <si>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</si>
  <si>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</si>
  <si>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</si>
  <si>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</si>
  <si>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</si>
  <si>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</si>
  <si>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</si>
  <si>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</si>
  <si>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</si>
  <si>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</si>
  <si>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</si>
  <si>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</si>
  <si>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</si>
  <si>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</si>
  <si>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</si>
  <si>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</si>
  <si>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</si>
  <si>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</si>
  <si>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</si>
  <si>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</si>
  <si>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</si>
  <si>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</si>
  <si>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</si>
  <si>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</si>
  <si>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</si>
  <si>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</si>
  <si>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</si>
  <si>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</si>
  <si>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</si>
  <si>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</si>
  <si>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</si>
  <si>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</si>
  <si>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</si>
  <si>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</si>
  <si>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</si>
  <si>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</si>
  <si>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</si>
  <si>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</si>
  <si>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</si>
  <si>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</si>
  <si>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</si>
  <si>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</si>
  <si>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</si>
  <si>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</si>
  <si>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</si>
  <si>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</si>
  <si>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</si>
  <si>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</si>
  <si>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</si>
  <si>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</si>
  <si>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</si>
  <si>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</si>
  <si>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</si>
  <si>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</si>
  <si>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</si>
  <si>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</si>
  <si>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</si>
  <si>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</si>
  <si>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</si>
  <si>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</si>
  <si>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</si>
  <si>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</si>
  <si>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</si>
  <si>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</si>
  <si>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</si>
  <si>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</si>
  <si>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</si>
  <si>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</si>
  <si>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</si>
  <si>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</si>
  <si>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</si>
  <si>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</si>
  <si>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</si>
  <si>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</si>
  <si>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</si>
  <si>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</si>
  <si>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</si>
  <si>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</si>
  <si>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</si>
  <si>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</si>
  <si>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</si>
  <si>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</si>
  <si>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</si>
  <si>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</si>
  <si>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</si>
  <si>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</si>
  <si>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</si>
  <si>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</si>
  <si>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</si>
  <si>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</si>
  <si>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</si>
  <si>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</si>
  <si>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</si>
  <si>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</si>
  <si>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</si>
  <si>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</si>
  <si>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</si>
  <si>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</si>
  <si>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</si>
  <si>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</si>
  <si>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</si>
  <si>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</si>
  <si>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</si>
  <si>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</si>
  <si>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</si>
  <si>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</si>
  <si>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</si>
  <si>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</si>
  <si>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</si>
  <si>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</si>
  <si>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</si>
  <si>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</si>
  <si>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</si>
  <si>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</si>
  <si>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</si>
  <si>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</si>
  <si>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</si>
  <si>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</si>
  <si>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</si>
  <si>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</si>
  <si>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</si>
  <si>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</si>
  <si>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</si>
  <si>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</si>
  <si>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</si>
  <si>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</si>
  <si>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</si>
  <si>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</si>
  <si>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</si>
  <si>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</si>
  <si>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</si>
  <si>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</si>
  <si>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</si>
  <si>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</si>
  <si>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</si>
  <si>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</si>
  <si>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</si>
  <si>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</si>
  <si>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</si>
  <si>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</si>
  <si>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</si>
  <si>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</si>
  <si>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</si>
  <si>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</si>
  <si>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</si>
  <si>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</si>
  <si>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</si>
  <si>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</si>
  <si>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</si>
  <si>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</si>
  <si>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</si>
  <si>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</si>
  <si>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</si>
  <si>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</si>
  <si>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</si>
  <si>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</si>
  <si>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</si>
  <si>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</si>
  <si>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</si>
  <si>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</si>
  <si>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</si>
  <si>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</si>
  <si>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</si>
  <si>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</si>
  <si>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</si>
  <si>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</si>
  <si>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</si>
  <si>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</si>
  <si>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</si>
  <si>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</si>
  <si>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</si>
  <si>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</si>
  <si>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</si>
  <si>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</si>
  <si>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</si>
  <si>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</si>
  <si>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</si>
  <si>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</si>
  <si>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</si>
  <si>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</si>
  <si>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</si>
  <si>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</si>
  <si>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</si>
  <si>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</si>
  <si>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</si>
  <si>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</si>
  <si>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</si>
  <si>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</si>
  <si>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</si>
  <si>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</si>
  <si>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</si>
  <si>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</si>
  <si>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</si>
  <si>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</si>
  <si>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</si>
  <si>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</si>
  <si>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</si>
  <si>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</si>
  <si>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</si>
  <si>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</si>
  <si>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</si>
  <si>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</si>
  <si>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</si>
  <si>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</si>
  <si>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</si>
  <si>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</si>
  <si>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</si>
  <si>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</si>
  <si>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</si>
  <si>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</si>
  <si>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</si>
  <si>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</si>
  <si>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</si>
  <si>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</si>
  <si>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</si>
  <si>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</si>
  <si>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</si>
  <si>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</si>
  <si>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</si>
  <si>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</si>
  <si>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</si>
  <si>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</si>
  <si>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</si>
  <si>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</si>
  <si>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</si>
  <si>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</si>
  <si>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</si>
  <si>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</si>
  <si>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</si>
  <si>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</si>
  <si>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</si>
  <si>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</si>
  <si>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</si>
  <si>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</si>
  <si>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</si>
  <si>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</si>
  <si>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</si>
  <si>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</si>
  <si>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</si>
  <si>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</si>
  <si>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</si>
  <si>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</si>
  <si>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</si>
  <si>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</si>
  <si>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</si>
  <si>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</si>
  <si>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</si>
  <si>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</si>
  <si>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</si>
  <si>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</si>
  <si>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</si>
  <si>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</si>
  <si>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</si>
  <si>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</si>
  <si>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</si>
  <si>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</si>
  <si>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</si>
  <si>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</si>
  <si>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</si>
  <si>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</si>
  <si>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</si>
  <si>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</si>
  <si>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</si>
  <si>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</si>
  <si>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</si>
  <si>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</si>
  <si>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</si>
  <si>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</si>
  <si>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</si>
  <si>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</si>
  <si>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</si>
  <si>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</si>
  <si>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</si>
  <si>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</si>
  <si>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</si>
  <si>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</si>
  <si>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</si>
  <si>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</si>
  <si>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</si>
  <si>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</si>
  <si>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</si>
  <si>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</si>
  <si>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</si>
  <si>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</si>
  <si>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</si>
  <si>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</si>
  <si>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</si>
  <si>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</si>
  <si>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</si>
  <si>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</si>
  <si>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</si>
  <si>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</si>
  <si>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</si>
  <si>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</si>
  <si>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</si>
  <si>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</si>
  <si>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</si>
  <si>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</si>
  <si>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</si>
  <si>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</si>
  <si>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</si>
  <si>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</si>
  <si>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</si>
  <si>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</si>
  <si>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</si>
  <si>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</si>
  <si>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</si>
  <si>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</si>
  <si>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</si>
  <si>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</si>
  <si>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</si>
  <si>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</si>
  <si>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</si>
  <si>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</si>
  <si>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</si>
  <si>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</si>
  <si>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</si>
  <si>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</si>
  <si>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</si>
  <si>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</si>
  <si>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</si>
  <si>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</si>
  <si>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</si>
  <si>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</si>
  <si>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</si>
  <si>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</si>
  <si>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</si>
  <si>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</si>
  <si>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</si>
  <si>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</si>
  <si>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</si>
  <si>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</si>
  <si>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</si>
  <si>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</si>
  <si>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</si>
  <si>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</si>
  <si>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</si>
  <si>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</si>
  <si>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</si>
  <si>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</si>
  <si>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</si>
  <si>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</si>
  <si>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</si>
  <si>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</si>
  <si>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</si>
  <si>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</si>
  <si>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</si>
  <si>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</si>
  <si>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</si>
  <si>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</si>
  <si>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</si>
  <si>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</si>
  <si>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</si>
  <si>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</si>
  <si>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</si>
  <si>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</si>
  <si>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</si>
  <si>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</si>
  <si>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</si>
  <si>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</si>
  <si>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</si>
  <si>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</si>
  <si>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</si>
  <si>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</si>
  <si>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</si>
  <si>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</si>
  <si>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</si>
  <si>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</si>
  <si>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</si>
  <si>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</si>
  <si>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</si>
  <si>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</si>
  <si>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</si>
  <si>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</si>
  <si>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</si>
  <si>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</si>
  <si>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</si>
  <si>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</si>
  <si>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</si>
  <si>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</si>
  <si>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</si>
  <si>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</si>
  <si>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</si>
  <si>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</si>
  <si>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</si>
  <si>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</si>
  <si>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</si>
  <si>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</si>
  <si>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</si>
  <si>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</si>
  <si>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</si>
  <si>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</si>
  <si>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</si>
  <si>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</si>
  <si>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</si>
  <si>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</si>
  <si>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</si>
  <si>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</si>
  <si>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</si>
  <si>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</si>
  <si>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</si>
  <si>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</si>
  <si>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</si>
  <si>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</si>
  <si>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</si>
  <si>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</si>
  <si>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</si>
  <si>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</si>
  <si>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</si>
  <si>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</si>
  <si>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</si>
  <si>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</si>
  <si>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</si>
  <si>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</si>
  <si>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</si>
  <si>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</si>
  <si>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</si>
  <si>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</si>
  <si>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</si>
  <si>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</si>
  <si>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</si>
  <si>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</si>
  <si>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</si>
  <si>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</si>
  <si>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</si>
  <si>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</si>
  <si>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</si>
  <si>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</si>
  <si>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</si>
  <si>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</si>
  <si>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</si>
  <si>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</si>
  <si>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</si>
  <si>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</si>
  <si>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</si>
  <si>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</si>
  <si>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</si>
  <si>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</si>
  <si>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</si>
  <si>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</si>
  <si>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</si>
  <si>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</si>
  <si>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</si>
  <si>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</si>
  <si>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</si>
  <si>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</si>
  <si>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</si>
  <si>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</si>
  <si>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</si>
  <si>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</si>
  <si>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</si>
  <si>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</si>
  <si>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</si>
  <si>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</si>
  <si>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</si>
  <si>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</si>
  <si>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</si>
  <si>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</si>
  <si>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</si>
  <si>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</si>
  <si>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</si>
  <si>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</si>
  <si>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</si>
  <si>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</si>
  <si>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</si>
  <si>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</si>
  <si>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</si>
  <si>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</si>
  <si>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</si>
  <si>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</si>
  <si>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</si>
  <si>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</si>
  <si>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</si>
  <si>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</si>
  <si>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</si>
  <si>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</si>
  <si>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</si>
  <si>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</si>
  <si>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</si>
  <si>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</si>
  <si>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</si>
  <si>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</si>
  <si>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</si>
  <si>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</si>
  <si>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</si>
  <si>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</si>
  <si>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</si>
  <si>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</si>
  <si>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</si>
  <si>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</si>
  <si>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</si>
  <si>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</si>
  <si>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</si>
  <si>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</si>
  <si>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</si>
  <si>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</si>
  <si>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</si>
  <si>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</si>
  <si>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</si>
  <si>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</si>
  <si>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</si>
  <si>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</si>
  <si>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</si>
  <si>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</si>
  <si>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</si>
  <si>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</si>
  <si>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</si>
  <si>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</si>
  <si>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</si>
  <si>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</si>
  <si>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</si>
  <si>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</si>
  <si>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</si>
  <si>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</si>
  <si>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</si>
  <si>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</si>
  <si>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</si>
  <si>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</si>
  <si>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</si>
  <si>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</si>
  <si>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</si>
  <si>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</si>
  <si>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</si>
  <si>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</si>
  <si>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</si>
  <si>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</si>
  <si>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</si>
  <si>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</si>
  <si>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</si>
  <si>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</si>
  <si>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</si>
  <si>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</si>
  <si>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</si>
  <si>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</si>
  <si>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</si>
  <si>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</si>
  <si>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</si>
  <si>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</si>
  <si>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</si>
  <si>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</si>
  <si>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</si>
  <si>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</si>
  <si>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</si>
  <si>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</si>
  <si>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</si>
  <si>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</si>
  <si>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</si>
  <si>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</si>
  <si>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</si>
  <si>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</si>
  <si>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</si>
  <si>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</si>
  <si>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</si>
  <si>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</si>
  <si>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</si>
  <si>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</si>
  <si>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</si>
  <si>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</si>
  <si>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</si>
  <si>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</si>
  <si>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</si>
  <si>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</si>
  <si>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</si>
  <si>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</si>
  <si>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</si>
  <si>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</si>
  <si>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</si>
  <si>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</si>
  <si>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</si>
  <si>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</si>
  <si>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</si>
  <si>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</si>
  <si>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</si>
  <si>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</si>
  <si>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</si>
  <si>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</si>
  <si>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</si>
  <si>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</si>
  <si>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</si>
  <si>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</si>
  <si>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</si>
  <si>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</si>
  <si>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</si>
  <si>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</si>
  <si>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</si>
  <si>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</si>
  <si>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</si>
  <si>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</si>
  <si>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</si>
  <si>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</si>
  <si>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</si>
  <si>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</si>
  <si>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</si>
  <si>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</si>
  <si>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</si>
  <si>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</si>
  <si>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</si>
  <si>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</si>
  <si>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</si>
  <si>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</si>
  <si>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</si>
  <si>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</si>
  <si>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</si>
  <si>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</si>
  <si>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</si>
  <si>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</si>
  <si>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</si>
  <si>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</si>
  <si>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</si>
  <si>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</si>
  <si>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</si>
  <si>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</si>
  <si>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</si>
  <si>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</si>
  <si>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</si>
  <si>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</si>
  <si>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</si>
  <si>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</si>
  <si>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</si>
  <si>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</si>
  <si>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</si>
  <si>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</si>
  <si>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</si>
  <si>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</si>
  <si>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</si>
  <si>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</si>
  <si>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</si>
  <si>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</si>
  <si>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</si>
  <si>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</si>
  <si>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</si>
  <si>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</si>
  <si>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</si>
  <si>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</si>
  <si>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</si>
  <si>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</si>
  <si>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</si>
  <si>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</si>
  <si>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</si>
  <si>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</si>
  <si>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</si>
  <si>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</si>
  <si>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</si>
  <si>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</si>
  <si>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</si>
  <si>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</si>
  <si>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</si>
  <si>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</si>
  <si>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</si>
  <si>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</si>
  <si>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</si>
  <si>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</si>
  <si>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</si>
  <si>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</si>
  <si>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</si>
  <si>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</si>
  <si>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</si>
  <si>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</si>
  <si>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</si>
  <si>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</si>
  <si>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</si>
  <si>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</si>
  <si>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</si>
  <si>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</si>
  <si>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</si>
  <si>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</si>
  <si>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</si>
  <si>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</si>
  <si>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</si>
  <si>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</si>
  <si>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</si>
  <si>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</si>
  <si>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</si>
  <si>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</si>
  <si>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</si>
  <si>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</si>
  <si>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</si>
  <si>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</si>
  <si>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</si>
  <si>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</si>
  <si>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</si>
  <si>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</si>
  <si>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</si>
  <si>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</si>
  <si>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</si>
  <si>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</si>
  <si>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</si>
  <si>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</si>
  <si>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</si>
  <si>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</si>
  <si>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</si>
  <si>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</si>
  <si>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</si>
  <si>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</si>
  <si>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</si>
  <si>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</si>
  <si>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</si>
  <si>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</si>
  <si>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</si>
  <si>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</si>
  <si>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</si>
  <si>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</si>
  <si>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</si>
  <si>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</si>
  <si>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</si>
  <si>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</si>
  <si>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</si>
  <si>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</si>
  <si>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</si>
  <si>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</si>
  <si>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</si>
  <si>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</si>
  <si>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</si>
  <si>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</si>
  <si>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</si>
  <si>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</si>
  <si>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</si>
  <si>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</si>
  <si>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</si>
  <si>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</si>
  <si>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</si>
  <si>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</si>
  <si>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</si>
  <si>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</si>
  <si>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</si>
  <si>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</si>
  <si>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</si>
  <si>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</si>
  <si>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</si>
  <si>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</si>
  <si>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concat with invoicing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</si>
</sst>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61"/>
  <sheetViews>
    <sheetView view="pageBreakPreview" zoomScaleNormal="100" zoomScaleSheetLayoutView="100"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AK103" sqref="A102:AK103"/>
    </sheetView>
  </sheetViews>
  <sheetFormatPr defaultRowHeight="14.4" x14ac:dyDescent="0.3"/>
  <cols>
    <col min="1" max="1" width="34.109375" style="6" customWidth="1"/>
    <col min="2" max="2" width="7.88671875" style="6" customWidth="1"/>
    <col min="3" max="3" width="10.77734375" style="1" customWidth="1"/>
    <col min="4" max="5" width="9.88671875" style="1" customWidth="1"/>
    <col min="6" max="6" width="8.88671875" customWidth="1"/>
    <col min="7" max="8" width="9.88671875" style="1" customWidth="1"/>
    <col min="9" max="9" width="14.33203125" style="2" customWidth="1"/>
    <col min="10" max="10" width="14.109375" style="2" customWidth="1"/>
    <col min="11" max="11" width="15.33203125" style="2" customWidth="1"/>
    <col min="12" max="12" width="12.5546875" style="2" customWidth="1"/>
    <col min="13" max="13" width="13.109375" style="2" customWidth="1"/>
    <col min="14" max="14" width="10.88671875" style="2" bestFit="1" customWidth="1"/>
    <col min="15" max="15" width="17.33203125" style="2" customWidth="1"/>
    <col min="16" max="16" width="16.109375" style="2" customWidth="1"/>
    <col min="17" max="17" width="15.21875" style="2" customWidth="1"/>
    <col min="18" max="18" width="17.21875" style="2" customWidth="1"/>
    <col min="19" max="19" width="16.21875" style="2" customWidth="1"/>
    <col min="20" max="20" width="16.88671875" style="2" customWidth="1"/>
    <col min="21" max="21" width="15.33203125" style="2" customWidth="1"/>
    <col min="22" max="24" width="15.33203125" style="14" customWidth="1"/>
    <col min="25" max="25" width="23.88671875" style="2" customWidth="1"/>
    <col min="26" max="26" width="23.88671875" style="2" hidden="1" customWidth="1"/>
    <col min="27" max="30" width="15.33203125" style="2" customWidth="1"/>
    <col min="31" max="31" width="20.109375" style="14" customWidth="1"/>
    <col min="32" max="33" width="15.33203125" style="2" customWidth="1"/>
    <col min="34" max="34" width="5.88671875" style="2" hidden="1" customWidth="1"/>
  </cols>
  <sheetData>
    <row r="1" spans="1:34" ht="48" customHeight="1" x14ac:dyDescent="0.3">
      <c r="A1" s="10" t="s">
        <v>0</v>
      </c>
      <c r="B1" s="10" t="s">
        <v>273</v>
      </c>
      <c r="C1" s="4" t="s">
        <v>151</v>
      </c>
      <c r="D1" s="4" t="s">
        <v>152</v>
      </c>
      <c r="E1" s="4" t="s">
        <v>153</v>
      </c>
      <c r="F1" s="3" t="s">
        <v>231</v>
      </c>
      <c r="G1" s="4" t="s">
        <v>232</v>
      </c>
      <c r="H1" s="4" t="s">
        <v>1</v>
      </c>
      <c r="I1" s="9" t="s">
        <v>245</v>
      </c>
      <c r="J1" s="9" t="s">
        <v>246</v>
      </c>
      <c r="K1" s="11" t="s">
        <v>247</v>
      </c>
      <c r="L1" s="5" t="s">
        <v>233</v>
      </c>
      <c r="M1" s="5" t="s">
        <v>234</v>
      </c>
      <c r="N1" s="5" t="s">
        <v>235</v>
      </c>
      <c r="O1" s="5" t="s">
        <v>236</v>
      </c>
      <c r="P1" s="5" t="s">
        <v>237</v>
      </c>
      <c r="Q1" s="5" t="s">
        <v>238</v>
      </c>
      <c r="R1" s="5" t="s">
        <v>239</v>
      </c>
      <c r="S1" s="5" t="s">
        <v>240</v>
      </c>
      <c r="T1" s="5" t="s">
        <v>242</v>
      </c>
      <c r="U1" s="5" t="s">
        <v>241</v>
      </c>
      <c r="V1" s="7" t="s">
        <v>439</v>
      </c>
      <c r="W1" s="7" t="s">
        <v>440</v>
      </c>
      <c r="X1" s="7" t="s">
        <v>441</v>
      </c>
      <c r="Y1" s="20" t="s">
        <v>284</v>
      </c>
      <c r="Z1" s="20" t="s">
        <v>8702</v>
      </c>
      <c r="AA1" s="19" t="s">
        <v>274</v>
      </c>
      <c r="AB1" s="19" t="s">
        <v>275</v>
      </c>
      <c r="AC1" s="7" t="s">
        <v>276</v>
      </c>
      <c r="AD1" s="7" t="s">
        <v>277</v>
      </c>
      <c r="AE1" s="13" t="s">
        <v>280</v>
      </c>
      <c r="AF1" s="7" t="s">
        <v>278</v>
      </c>
      <c r="AG1" s="7" t="s">
        <v>279</v>
      </c>
      <c r="AH1" s="7" t="s">
        <v>244</v>
      </c>
    </row>
    <row r="2" spans="1:34" x14ac:dyDescent="0.3">
      <c r="A2" s="6" t="s">
        <v>96</v>
      </c>
      <c r="B2" s="6">
        <v>1</v>
      </c>
      <c r="C2" s="1">
        <v>44712</v>
      </c>
      <c r="D2" s="1">
        <v>44720</v>
      </c>
      <c r="E2" s="1">
        <v>44727</v>
      </c>
      <c r="F2">
        <v>60</v>
      </c>
      <c r="G2" s="1">
        <v>44787</v>
      </c>
      <c r="H2" s="1">
        <v>44815</v>
      </c>
      <c r="I2" s="2">
        <v>842930</v>
      </c>
      <c r="J2" s="2">
        <v>1520548</v>
      </c>
      <c r="K2" s="2">
        <f>SUMIF('collection only'!D:D,eslam.data!AH2,'collection only'!E:E)</f>
        <v>1520548</v>
      </c>
      <c r="L2" s="2">
        <v>842930</v>
      </c>
      <c r="O2" s="2">
        <v>1367190</v>
      </c>
      <c r="U2" s="2">
        <v>0</v>
      </c>
      <c r="V2" s="14">
        <f>SUMIF('consultant-gross'!D:D,eslam.data!AH2,'consultant-gross'!F:F)</f>
        <v>0</v>
      </c>
      <c r="W2" s="14">
        <f>SUMIF('consultant-gross'!D:D,eslam.data!AH2,'consultant-gross'!G:G)</f>
        <v>0</v>
      </c>
      <c r="X2" s="14">
        <f>SUMIF('consultant-net'!D:D,eslam.data!AH2,'consultant-net'!F:F)</f>
        <v>0</v>
      </c>
      <c r="Y2" s="2" t="str">
        <f>VLOOKUP(A2,'eslam-to-invoicing'!A:B,2,0)</f>
        <v>October Under-Railway Tunnel</v>
      </c>
      <c r="Z2" s="2" t="str">
        <f>Y2&amp;B2</f>
        <v>October Under-Railway Tunnel1</v>
      </c>
      <c r="AA2" s="2" t="e">
        <f>SUMIF('data-from-invoicing'!D:D,eslam.data!Z2,'data-from-invoicing'!H:H)</f>
        <v>#DIV/0!</v>
      </c>
      <c r="AC2" s="2">
        <f>SUMIF('data-from-invoicing'!D:D,eslam.data!Z2,'data-from-invoicing'!E:E)</f>
        <v>1605581.42</v>
      </c>
      <c r="AH2" s="2" t="str">
        <f>A2&amp;B2</f>
        <v>6TH October tunnel1</v>
      </c>
    </row>
    <row r="3" spans="1:34" x14ac:dyDescent="0.3">
      <c r="A3" s="6" t="s">
        <v>96</v>
      </c>
      <c r="B3" s="6">
        <v>2</v>
      </c>
      <c r="C3" s="1">
        <v>44773</v>
      </c>
      <c r="D3" s="1">
        <v>44783</v>
      </c>
      <c r="E3" s="1">
        <v>44794</v>
      </c>
      <c r="F3">
        <v>60</v>
      </c>
      <c r="G3" s="1">
        <v>44854</v>
      </c>
      <c r="H3" s="1">
        <v>44829</v>
      </c>
      <c r="I3" s="2">
        <v>3756426.15</v>
      </c>
      <c r="J3" s="2">
        <v>3208372.9</v>
      </c>
      <c r="K3" s="2">
        <f>SUMIF('collection only'!D:D,eslam.data!AH3,'collection only'!E:E)</f>
        <v>3508372.9</v>
      </c>
      <c r="L3" s="2">
        <v>4599356.1500000004</v>
      </c>
      <c r="O3" s="2">
        <v>921846.75</v>
      </c>
      <c r="U3" s="2">
        <v>0</v>
      </c>
      <c r="V3" s="14">
        <f>SUMIF('consultant-gross'!D:D,eslam.data!AH3,'consultant-gross'!F:F)</f>
        <v>0</v>
      </c>
      <c r="W3" s="14">
        <f>SUMIF('consultant-gross'!D:D,eslam.data!AH3,'consultant-gross'!G:G)</f>
        <v>0</v>
      </c>
      <c r="X3" s="14">
        <f>SUMIF('consultant-net'!D:D,eslam.data!AH3,'consultant-net'!F:F)</f>
        <v>0</v>
      </c>
      <c r="Y3" s="2" t="str">
        <f>VLOOKUP(A3,'eslam-to-invoicing'!A:B,2,0)</f>
        <v>October Under-Railway Tunnel</v>
      </c>
      <c r="Z3" s="2" t="str">
        <f t="shared" ref="Z3:Z66" si="0">Y3&amp;B3</f>
        <v>October Under-Railway Tunnel2</v>
      </c>
      <c r="AA3" s="2" t="e">
        <f>SUMIF('data-from-invoicing'!D:D,eslam.data!Z3,'data-from-invoicing'!H:H)</f>
        <v>#DIV/0!</v>
      </c>
      <c r="AH3" s="2" t="str">
        <f t="shared" ref="AH3:AH66" si="1">A3&amp;B3</f>
        <v>6TH October tunnel2</v>
      </c>
    </row>
    <row r="4" spans="1:34" x14ac:dyDescent="0.3">
      <c r="A4" s="6" t="s">
        <v>96</v>
      </c>
      <c r="B4" s="6">
        <v>3</v>
      </c>
      <c r="C4" s="1">
        <v>44804</v>
      </c>
      <c r="D4" s="1">
        <v>44810</v>
      </c>
      <c r="E4" s="1">
        <v>44811</v>
      </c>
      <c r="F4">
        <v>60</v>
      </c>
      <c r="G4" s="1">
        <v>44871</v>
      </c>
      <c r="K4" s="2">
        <f>SUMIF('collection only'!D:D,eslam.data!AH4,'collection only'!E:E)</f>
        <v>1E-3</v>
      </c>
      <c r="U4" s="2">
        <v>0</v>
      </c>
      <c r="V4" s="14">
        <f>SUMIF('consultant-gross'!D:D,eslam.data!AH4,'consultant-gross'!F:F)</f>
        <v>0</v>
      </c>
      <c r="W4" s="14">
        <f>SUMIF('consultant-gross'!D:D,eslam.data!AH4,'consultant-gross'!G:G)</f>
        <v>0</v>
      </c>
      <c r="X4" s="14">
        <f>SUMIF('consultant-net'!D:D,eslam.data!AH4,'consultant-net'!F:F)</f>
        <v>0</v>
      </c>
      <c r="Y4" s="2" t="str">
        <f>VLOOKUP(A4,'eslam-to-invoicing'!A:B,2,0)</f>
        <v>October Under-Railway Tunnel</v>
      </c>
      <c r="Z4" s="2" t="str">
        <f t="shared" si="0"/>
        <v>October Under-Railway Tunnel3</v>
      </c>
      <c r="AA4" s="2">
        <f>SUMIF('data-from-invoicing'!D:D,eslam.data!Z4,'data-from-invoicing'!H:H)</f>
        <v>5155347.1955000004</v>
      </c>
      <c r="AH4" s="2" t="str">
        <f t="shared" si="1"/>
        <v>6TH October tunnel3</v>
      </c>
    </row>
    <row r="5" spans="1:34" x14ac:dyDescent="0.3">
      <c r="A5" s="6" t="s">
        <v>96</v>
      </c>
      <c r="B5" s="6">
        <v>4</v>
      </c>
      <c r="C5" s="1">
        <v>44834</v>
      </c>
      <c r="D5" s="1">
        <v>44835</v>
      </c>
      <c r="E5" s="1">
        <v>44878</v>
      </c>
      <c r="F5">
        <v>60</v>
      </c>
      <c r="G5" s="1">
        <v>44938</v>
      </c>
      <c r="H5" s="1">
        <v>44879</v>
      </c>
      <c r="I5" s="2">
        <v>7050454.75</v>
      </c>
      <c r="J5" s="2">
        <v>5155347.5</v>
      </c>
      <c r="K5" s="2">
        <f>SUMIF('collection only'!D:D,eslam.data!AH5,'collection only'!E:E)</f>
        <v>5155347</v>
      </c>
      <c r="L5" s="2">
        <v>11649810.9</v>
      </c>
      <c r="O5" s="2">
        <v>750750</v>
      </c>
      <c r="U5" s="2">
        <v>0</v>
      </c>
      <c r="V5" s="14">
        <f>SUMIF('consultant-gross'!D:D,eslam.data!AH5,'consultant-gross'!F:F)</f>
        <v>7663602.6399999987</v>
      </c>
      <c r="W5" s="14">
        <f>SUMIF('consultant-gross'!D:D,eslam.data!AH5,'consultant-gross'!G:G)</f>
        <v>12262958.789999999</v>
      </c>
      <c r="X5" s="14">
        <f>SUMIF('consultant-net'!D:D,eslam.data!AH5,'consultant-net'!F:F)</f>
        <v>3604450.6683351886</v>
      </c>
      <c r="Y5" s="2" t="str">
        <f>VLOOKUP(A5,'eslam-to-invoicing'!A:B,2,0)</f>
        <v>October Under-Railway Tunnel</v>
      </c>
      <c r="Z5" s="2" t="str">
        <f t="shared" si="0"/>
        <v>October Under-Railway Tunnel4</v>
      </c>
      <c r="AA5" s="2">
        <f>SUMIF('data-from-invoicing'!D:D,eslam.data!Z5,'data-from-invoicing'!H:H)</f>
        <v>0</v>
      </c>
      <c r="AH5" s="2" t="str">
        <f t="shared" si="1"/>
        <v>6TH October tunnel4</v>
      </c>
    </row>
    <row r="6" spans="1:34" x14ac:dyDescent="0.3">
      <c r="A6" s="6" t="s">
        <v>96</v>
      </c>
      <c r="B6" s="6">
        <v>5</v>
      </c>
      <c r="C6" s="1">
        <v>44865</v>
      </c>
      <c r="D6" s="1">
        <v>44880</v>
      </c>
      <c r="E6" s="1">
        <v>44882</v>
      </c>
      <c r="F6">
        <v>60</v>
      </c>
      <c r="G6" s="1">
        <v>44942</v>
      </c>
      <c r="H6" s="1">
        <v>44890</v>
      </c>
      <c r="I6" s="2">
        <v>3846689.4</v>
      </c>
      <c r="J6" s="2">
        <v>3524900.34</v>
      </c>
      <c r="K6" s="2">
        <f>SUMIF('collection only'!D:D,eslam.data!AH6,'collection only'!E:E)</f>
        <v>2856009</v>
      </c>
      <c r="L6" s="2">
        <v>15496500.300000001</v>
      </c>
      <c r="O6" s="2">
        <v>298295</v>
      </c>
      <c r="U6" s="2">
        <v>0</v>
      </c>
      <c r="V6" s="14">
        <f>SUMIF('consultant-gross'!D:D,eslam.data!AH6,'consultant-gross'!F:F)</f>
        <v>6157467.5499999989</v>
      </c>
      <c r="W6" s="14">
        <f>SUMIF('consultant-gross'!D:D,eslam.data!AH6,'consultant-gross'!G:G)</f>
        <v>17807278.449999999</v>
      </c>
      <c r="X6" s="14">
        <f>SUMIF('consultant-net'!D:D,eslam.data!AH6,'consultant-net'!F:F)</f>
        <v>3524900.34</v>
      </c>
      <c r="Y6" s="2" t="str">
        <f>VLOOKUP(A6,'eslam-to-invoicing'!A:B,2,0)</f>
        <v>October Under-Railway Tunnel</v>
      </c>
      <c r="Z6" s="2" t="str">
        <f t="shared" si="0"/>
        <v>October Under-Railway Tunnel5</v>
      </c>
      <c r="AA6" s="2">
        <f>SUMIF('data-from-invoicing'!D:D,eslam.data!Z6,'data-from-invoicing'!H:H)</f>
        <v>2856009</v>
      </c>
      <c r="AH6" s="2" t="str">
        <f t="shared" si="1"/>
        <v>6TH October tunnel5</v>
      </c>
    </row>
    <row r="7" spans="1:34" x14ac:dyDescent="0.3">
      <c r="A7" s="6" t="s">
        <v>96</v>
      </c>
      <c r="B7" s="6">
        <v>6</v>
      </c>
      <c r="C7" s="1">
        <v>44926</v>
      </c>
      <c r="D7" s="1">
        <v>44910</v>
      </c>
      <c r="E7" s="1">
        <v>44935</v>
      </c>
      <c r="F7">
        <v>60</v>
      </c>
      <c r="G7" s="1">
        <v>44995</v>
      </c>
      <c r="H7" s="1">
        <v>44969</v>
      </c>
      <c r="I7" s="2">
        <v>1899766.699999999</v>
      </c>
      <c r="J7" s="2">
        <v>1337162.6000000001</v>
      </c>
      <c r="K7" s="2">
        <f>SUMIF('collection only'!D:D,eslam.data!AH7,'collection only'!E:E)</f>
        <v>1337162.6000000001</v>
      </c>
      <c r="L7" s="2">
        <v>17396267</v>
      </c>
      <c r="U7" s="2">
        <v>0</v>
      </c>
      <c r="V7" s="14">
        <f>SUMIF('consultant-gross'!D:D,eslam.data!AH7,'consultant-gross'!F:F)</f>
        <v>0</v>
      </c>
      <c r="W7" s="14">
        <f>SUMIF('consultant-gross'!D:D,eslam.data!AH7,'consultant-gross'!G:G)</f>
        <v>0</v>
      </c>
      <c r="X7" s="14">
        <f>SUMIF('consultant-net'!D:D,eslam.data!AH7,'consultant-net'!F:F)</f>
        <v>0</v>
      </c>
      <c r="Y7" s="2" t="str">
        <f>VLOOKUP(A7,'eslam-to-invoicing'!A:B,2,0)</f>
        <v>October Under-Railway Tunnel</v>
      </c>
      <c r="Z7" s="2" t="str">
        <f t="shared" si="0"/>
        <v>October Under-Railway Tunnel6</v>
      </c>
      <c r="AA7" s="2">
        <f>SUMIF('data-from-invoicing'!D:D,eslam.data!Z7,'data-from-invoicing'!H:H)</f>
        <v>1337162.5545000001</v>
      </c>
      <c r="AH7" s="2" t="str">
        <f t="shared" si="1"/>
        <v>6TH October tunnel6</v>
      </c>
    </row>
    <row r="8" spans="1:34" x14ac:dyDescent="0.3">
      <c r="A8" s="6" t="s">
        <v>81</v>
      </c>
      <c r="B8" s="6">
        <v>1</v>
      </c>
      <c r="C8" s="1">
        <v>44592</v>
      </c>
      <c r="D8" s="1">
        <v>44592</v>
      </c>
      <c r="E8" s="1">
        <v>44595</v>
      </c>
      <c r="F8">
        <v>60</v>
      </c>
      <c r="G8" s="1">
        <v>44655</v>
      </c>
      <c r="K8" s="2">
        <f>SUMIF('collection only'!D:D,eslam.data!AH8,'collection only'!E:E)</f>
        <v>175270.85</v>
      </c>
      <c r="U8" s="2">
        <v>0</v>
      </c>
      <c r="V8" s="14">
        <f>SUMIF('consultant-gross'!D:D,eslam.data!AH8,'consultant-gross'!F:F)</f>
        <v>0</v>
      </c>
      <c r="W8" s="14">
        <f>SUMIF('consultant-gross'!D:D,eslam.data!AH8,'consultant-gross'!G:G)</f>
        <v>0</v>
      </c>
      <c r="X8" s="14">
        <f>SUMIF('consultant-net'!D:D,eslam.data!AH8,'consultant-net'!F:F)</f>
        <v>0</v>
      </c>
      <c r="Y8" s="2" t="str">
        <f>VLOOKUP(A8,'eslam-to-invoicing'!A:B,2,0)</f>
        <v>Abo Ghaleb</v>
      </c>
      <c r="Z8" s="2" t="str">
        <f t="shared" si="0"/>
        <v>Abo Ghaleb1</v>
      </c>
      <c r="AA8" s="2">
        <f>SUMIF('data-from-invoicing'!D:D,eslam.data!Z8,'data-from-invoicing'!H:H)</f>
        <v>0</v>
      </c>
      <c r="AH8" s="2" t="str">
        <f t="shared" si="1"/>
        <v>Abo Ghaleb Bridge1</v>
      </c>
    </row>
    <row r="9" spans="1:34" x14ac:dyDescent="0.3">
      <c r="A9" s="6" t="s">
        <v>81</v>
      </c>
      <c r="B9" s="6">
        <v>2</v>
      </c>
      <c r="C9" s="1">
        <v>44620</v>
      </c>
      <c r="D9" s="1">
        <v>44620</v>
      </c>
      <c r="E9" s="1">
        <v>44627</v>
      </c>
      <c r="F9">
        <v>60</v>
      </c>
      <c r="G9" s="1">
        <v>44687</v>
      </c>
      <c r="H9" s="1">
        <v>44627</v>
      </c>
      <c r="I9" s="2">
        <v>3079766.6999999988</v>
      </c>
      <c r="J9" s="2">
        <v>2494611.0269999998</v>
      </c>
      <c r="K9" s="2">
        <f>SUMIF('collection only'!D:D,eslam.data!AH9,'collection only'!E:E)</f>
        <v>2494611.0269999998</v>
      </c>
      <c r="L9" s="2">
        <v>15845653.699999999</v>
      </c>
      <c r="U9" s="2">
        <v>0</v>
      </c>
      <c r="V9" s="14">
        <f>SUMIF('consultant-gross'!D:D,eslam.data!AH9,'consultant-gross'!F:F)</f>
        <v>3079766.6999999993</v>
      </c>
      <c r="W9" s="14">
        <f>SUMIF('consultant-gross'!D:D,eslam.data!AH9,'consultant-gross'!G:G)</f>
        <v>15845653.699999999</v>
      </c>
      <c r="X9" s="14">
        <f>SUMIF('consultant-net'!D:D,eslam.data!AH9,'consultant-net'!F:F)</f>
        <v>2494611.0269999998</v>
      </c>
      <c r="Y9" s="2" t="str">
        <f>VLOOKUP(A9,'eslam-to-invoicing'!A:B,2,0)</f>
        <v>Abo Ghaleb</v>
      </c>
      <c r="Z9" s="2" t="str">
        <f t="shared" si="0"/>
        <v>Abo Ghaleb2</v>
      </c>
      <c r="AA9" s="2" t="e">
        <f>SUMIF('data-from-invoicing'!D:D,eslam.data!Z9,'data-from-invoicing'!H:H)</f>
        <v>#DIV/0!</v>
      </c>
      <c r="AH9" s="2" t="str">
        <f t="shared" si="1"/>
        <v>Abo Ghaleb Bridge2</v>
      </c>
    </row>
    <row r="10" spans="1:34" x14ac:dyDescent="0.3">
      <c r="A10" s="6" t="s">
        <v>81</v>
      </c>
      <c r="B10" s="6">
        <v>3</v>
      </c>
      <c r="C10" s="1">
        <v>44651</v>
      </c>
      <c r="D10" s="1">
        <v>44651</v>
      </c>
      <c r="E10" s="1">
        <v>44655</v>
      </c>
      <c r="F10">
        <v>60</v>
      </c>
      <c r="G10" s="1">
        <v>44715</v>
      </c>
      <c r="H10" s="1">
        <v>44655</v>
      </c>
      <c r="I10" s="2">
        <v>3857104.5</v>
      </c>
      <c r="J10" s="2">
        <v>3124254.645</v>
      </c>
      <c r="K10" s="2">
        <f>SUMIF('collection only'!D:D,eslam.data!AH10,'collection only'!E:E)</f>
        <v>2045810.9230000004</v>
      </c>
      <c r="L10" s="2">
        <v>19702758.199999999</v>
      </c>
      <c r="U10" s="2">
        <v>0</v>
      </c>
      <c r="V10" s="14">
        <f>SUMIF('consultant-gross'!D:D,eslam.data!AH10,'consultant-gross'!F:F)</f>
        <v>3857104.5</v>
      </c>
      <c r="W10" s="14">
        <f>SUMIF('consultant-gross'!D:D,eslam.data!AH10,'consultant-gross'!G:G)</f>
        <v>19702758.199999999</v>
      </c>
      <c r="X10" s="14">
        <f>SUMIF('consultant-net'!D:D,eslam.data!AH10,'consultant-net'!F:F)</f>
        <v>3124254.645</v>
      </c>
      <c r="Y10" s="2" t="str">
        <f>VLOOKUP(A10,'eslam-to-invoicing'!A:B,2,0)</f>
        <v>Abo Ghaleb</v>
      </c>
      <c r="Z10" s="2" t="str">
        <f t="shared" si="0"/>
        <v>Abo Ghaleb3</v>
      </c>
      <c r="AA10" s="2">
        <f>SUMIF('data-from-invoicing'!D:D,eslam.data!Z10,'data-from-invoicing'!H:H)</f>
        <v>0</v>
      </c>
      <c r="AH10" s="2" t="str">
        <f t="shared" si="1"/>
        <v>Abo Ghaleb Bridge3</v>
      </c>
    </row>
    <row r="11" spans="1:34" x14ac:dyDescent="0.3">
      <c r="A11" s="6" t="s">
        <v>81</v>
      </c>
      <c r="B11" s="6">
        <v>4</v>
      </c>
      <c r="C11" s="1">
        <v>44681</v>
      </c>
      <c r="D11" s="1">
        <v>44681</v>
      </c>
      <c r="E11" s="1">
        <v>44666</v>
      </c>
      <c r="F11">
        <v>60</v>
      </c>
      <c r="G11" s="1">
        <v>44726</v>
      </c>
      <c r="H11" s="1">
        <v>44782</v>
      </c>
      <c r="I11" s="2">
        <v>17739438</v>
      </c>
      <c r="J11" s="2">
        <v>6555212.9406428598</v>
      </c>
      <c r="K11" s="2">
        <f>SUMIF('collection only'!D:D,eslam.data!AH11,'collection only'!E:E)</f>
        <v>12711007.220000001</v>
      </c>
      <c r="L11" s="2">
        <v>37442196.200000003</v>
      </c>
      <c r="U11" s="2">
        <v>0</v>
      </c>
      <c r="V11" s="14">
        <f>SUMIF('consultant-gross'!D:D,eslam.data!AH11,'consultant-gross'!F:F)</f>
        <v>17739438.000000004</v>
      </c>
      <c r="W11" s="14">
        <f>SUMIF('consultant-gross'!D:D,eslam.data!AH11,'consultant-gross'!G:G)</f>
        <v>37442196.200000003</v>
      </c>
      <c r="X11" s="14">
        <f>SUMIF('consultant-net'!D:D,eslam.data!AH11,'consultant-net'!F:F)</f>
        <v>6555212.9406428598</v>
      </c>
      <c r="Y11" s="2" t="str">
        <f>VLOOKUP(A11,'eslam-to-invoicing'!A:B,2,0)</f>
        <v>Abo Ghaleb</v>
      </c>
      <c r="Z11" s="2" t="str">
        <f t="shared" si="0"/>
        <v>Abo Ghaleb4</v>
      </c>
      <c r="AA11" s="2">
        <f>SUMIF('data-from-invoicing'!D:D,eslam.data!Z11,'data-from-invoicing'!H:H)</f>
        <v>0</v>
      </c>
      <c r="AH11" s="2" t="str">
        <f t="shared" si="1"/>
        <v>Abo Ghaleb Bridge4</v>
      </c>
    </row>
    <row r="12" spans="1:34" x14ac:dyDescent="0.3">
      <c r="A12" s="6" t="s">
        <v>81</v>
      </c>
      <c r="B12" s="6">
        <v>5</v>
      </c>
      <c r="C12" s="1">
        <v>44773</v>
      </c>
      <c r="D12" s="1">
        <v>44773</v>
      </c>
      <c r="E12" s="1">
        <v>44794</v>
      </c>
      <c r="F12">
        <v>60</v>
      </c>
      <c r="G12" s="1">
        <v>44854</v>
      </c>
      <c r="H12" s="1">
        <v>44794</v>
      </c>
      <c r="I12" s="2">
        <v>2031888</v>
      </c>
      <c r="J12" s="2">
        <v>1645829.28</v>
      </c>
      <c r="K12" s="2">
        <f>SUMIF('collection only'!D:D,eslam.data!AH12,'collection only'!E:E)</f>
        <v>1645829.2799999993</v>
      </c>
      <c r="L12" s="2">
        <v>39474084.200000003</v>
      </c>
      <c r="U12" s="2">
        <v>0</v>
      </c>
      <c r="V12" s="14">
        <f>SUMIF('consultant-gross'!D:D,eslam.data!AH12,'consultant-gross'!F:F)</f>
        <v>2031888</v>
      </c>
      <c r="W12" s="14">
        <f>SUMIF('consultant-gross'!D:D,eslam.data!AH12,'consultant-gross'!G:G)</f>
        <v>39474084.200000003</v>
      </c>
      <c r="X12" s="14">
        <f>SUMIF('consultant-net'!D:D,eslam.data!AH12,'consultant-net'!F:F)</f>
        <v>1645829.28</v>
      </c>
      <c r="Y12" s="2" t="str">
        <f>VLOOKUP(A12,'eslam-to-invoicing'!A:B,2,0)</f>
        <v>Abo Ghaleb</v>
      </c>
      <c r="Z12" s="2" t="str">
        <f t="shared" si="0"/>
        <v>Abo Ghaleb5</v>
      </c>
      <c r="AA12" s="2">
        <f>SUMIF('data-from-invoicing'!D:D,eslam.data!Z12,'data-from-invoicing'!H:H)</f>
        <v>0</v>
      </c>
      <c r="AH12" s="2" t="str">
        <f t="shared" si="1"/>
        <v>Abo Ghaleb Bridge5</v>
      </c>
    </row>
    <row r="13" spans="1:34" x14ac:dyDescent="0.3">
      <c r="A13" s="6" t="s">
        <v>81</v>
      </c>
      <c r="B13" s="6">
        <v>6</v>
      </c>
      <c r="C13" s="1">
        <v>44804</v>
      </c>
      <c r="D13" s="1">
        <v>44804</v>
      </c>
      <c r="E13" s="1">
        <v>44816</v>
      </c>
      <c r="F13">
        <v>60</v>
      </c>
      <c r="G13" s="1">
        <v>44876</v>
      </c>
      <c r="K13" s="2">
        <f>SUMIF('collection only'!D:D,eslam.data!AH13,'collection only'!E:E)</f>
        <v>1E-4</v>
      </c>
      <c r="U13" s="2">
        <v>0</v>
      </c>
      <c r="V13" s="14">
        <f>SUMIF('consultant-gross'!D:D,eslam.data!AH13,'consultant-gross'!F:F)</f>
        <v>0</v>
      </c>
      <c r="W13" s="14">
        <f>SUMIF('consultant-gross'!D:D,eslam.data!AH13,'consultant-gross'!G:G)</f>
        <v>0</v>
      </c>
      <c r="X13" s="14">
        <f>SUMIF('consultant-net'!D:D,eslam.data!AH13,'consultant-net'!F:F)</f>
        <v>0</v>
      </c>
      <c r="Y13" s="2" t="str">
        <f>VLOOKUP(A13,'eslam-to-invoicing'!A:B,2,0)</f>
        <v>Abo Ghaleb</v>
      </c>
      <c r="Z13" s="2" t="str">
        <f t="shared" si="0"/>
        <v>Abo Ghaleb6</v>
      </c>
      <c r="AA13" s="2">
        <f>SUMIF('data-from-invoicing'!D:D,eslam.data!Z13,'data-from-invoicing'!H:H)</f>
        <v>0</v>
      </c>
      <c r="AH13" s="2" t="str">
        <f t="shared" si="1"/>
        <v>Abo Ghaleb Bridge6</v>
      </c>
    </row>
    <row r="14" spans="1:34" x14ac:dyDescent="0.3">
      <c r="A14" s="6" t="s">
        <v>58</v>
      </c>
      <c r="B14" s="6">
        <v>1</v>
      </c>
      <c r="C14" s="1">
        <v>44104</v>
      </c>
      <c r="D14" s="1">
        <v>44090</v>
      </c>
      <c r="E14" s="1">
        <v>44094</v>
      </c>
      <c r="F14">
        <v>56</v>
      </c>
      <c r="G14" s="1">
        <v>44150</v>
      </c>
      <c r="H14" s="1">
        <v>44096</v>
      </c>
      <c r="I14" s="2">
        <v>1325211.276190476</v>
      </c>
      <c r="J14" s="2">
        <v>1264914.1599999999</v>
      </c>
      <c r="K14" s="2">
        <f>SUMIF('collection only'!D:D,eslam.data!AH14,'collection only'!E:E)</f>
        <v>1264914.1599999999</v>
      </c>
      <c r="L14" s="2">
        <v>1325211.276190476</v>
      </c>
      <c r="U14" s="2">
        <v>0</v>
      </c>
      <c r="V14" s="14">
        <f>SUMIF('consultant-gross'!D:D,eslam.data!AH14,'consultant-gross'!F:F)</f>
        <v>0</v>
      </c>
      <c r="W14" s="14">
        <f>SUMIF('consultant-gross'!D:D,eslam.data!AH14,'consultant-gross'!G:G)</f>
        <v>0</v>
      </c>
      <c r="X14" s="14">
        <f>SUMIF('consultant-net'!D:D,eslam.data!AH14,'consultant-net'!F:F)</f>
        <v>0</v>
      </c>
      <c r="Y14" s="2">
        <f>VLOOKUP(A14,'eslam-to-invoicing'!A:B,2,0)</f>
        <v>0</v>
      </c>
      <c r="Z14" s="2" t="str">
        <f t="shared" si="0"/>
        <v>01</v>
      </c>
      <c r="AA14" s="2">
        <f>SUMIF('data-from-invoicing'!D:D,eslam.data!Z14,'data-from-invoicing'!H:H)</f>
        <v>0</v>
      </c>
      <c r="AH14" s="2" t="str">
        <f t="shared" si="1"/>
        <v>AEON1</v>
      </c>
    </row>
    <row r="15" spans="1:34" x14ac:dyDescent="0.3">
      <c r="A15" s="6" t="s">
        <v>58</v>
      </c>
      <c r="B15" s="6">
        <v>2</v>
      </c>
      <c r="C15" s="1">
        <v>44135</v>
      </c>
      <c r="D15" s="1">
        <v>44138</v>
      </c>
      <c r="E15" s="1">
        <v>44138</v>
      </c>
      <c r="F15">
        <v>56</v>
      </c>
      <c r="G15" s="1">
        <v>44194</v>
      </c>
      <c r="H15" s="1">
        <v>44180</v>
      </c>
      <c r="I15" s="2">
        <v>1613181.4</v>
      </c>
      <c r="J15" s="2">
        <v>1513146.56</v>
      </c>
      <c r="K15" s="2">
        <f>SUMIF('collection only'!D:D,eslam.data!AH15,'collection only'!E:E)</f>
        <v>1513146.56</v>
      </c>
      <c r="L15" s="2">
        <v>2938392.6761904759</v>
      </c>
      <c r="U15" s="2">
        <v>0</v>
      </c>
      <c r="V15" s="14">
        <f>SUMIF('consultant-gross'!D:D,eslam.data!AH15,'consultant-gross'!F:F)</f>
        <v>1300835.203239762</v>
      </c>
      <c r="W15" s="14">
        <f>SUMIF('consultant-gross'!D:D,eslam.data!AH15,'consultant-gross'!G:G)</f>
        <v>2626046.4794302383</v>
      </c>
      <c r="X15" s="14">
        <f>SUMIF('consultant-net'!D:D,eslam.data!AH15,'consultant-net'!F:F)</f>
        <v>1610113.5211885471</v>
      </c>
      <c r="Y15" s="2">
        <f>VLOOKUP(A15,'eslam-to-invoicing'!A:B,2,0)</f>
        <v>0</v>
      </c>
      <c r="Z15" s="2" t="str">
        <f t="shared" si="0"/>
        <v>02</v>
      </c>
      <c r="AA15" s="2">
        <f>SUMIF('data-from-invoicing'!D:D,eslam.data!Z15,'data-from-invoicing'!H:H)</f>
        <v>0</v>
      </c>
      <c r="AH15" s="2" t="str">
        <f t="shared" si="1"/>
        <v>AEON2</v>
      </c>
    </row>
    <row r="16" spans="1:34" x14ac:dyDescent="0.3">
      <c r="A16" s="6" t="s">
        <v>58</v>
      </c>
      <c r="B16" s="6">
        <v>3</v>
      </c>
      <c r="C16" s="1">
        <v>44196</v>
      </c>
      <c r="D16" s="1">
        <v>44185</v>
      </c>
      <c r="E16" s="1">
        <v>44186</v>
      </c>
      <c r="F16">
        <v>56</v>
      </c>
      <c r="G16" s="1">
        <v>44242</v>
      </c>
      <c r="H16" s="1">
        <v>44200</v>
      </c>
      <c r="I16" s="2">
        <v>799158.9955310002</v>
      </c>
      <c r="J16" s="2">
        <v>780253.06769381696</v>
      </c>
      <c r="K16" s="2">
        <f>SUMIF('collection only'!D:D,eslam.data!AH16,'collection only'!E:E)</f>
        <v>780253.07</v>
      </c>
      <c r="L16" s="2">
        <v>3737551.6717214761</v>
      </c>
      <c r="O16" s="2">
        <v>20153.751399340112</v>
      </c>
      <c r="U16" s="2">
        <v>27500</v>
      </c>
      <c r="V16" s="14">
        <f>SUMIF('consultant-gross'!D:D,eslam.data!AH16,'consultant-gross'!F:F)</f>
        <v>799158.9955310002</v>
      </c>
      <c r="W16" s="14">
        <f>SUMIF('consultant-gross'!D:D,eslam.data!AH16,'consultant-gross'!G:G)</f>
        <v>3737551.6717214761</v>
      </c>
      <c r="X16" s="14">
        <f>SUMIF('consultant-net'!D:D,eslam.data!AH16,'consultant-net'!F:F)</f>
        <v>780253.06769381696</v>
      </c>
      <c r="Y16" s="2">
        <f>VLOOKUP(A16,'eslam-to-invoicing'!A:B,2,0)</f>
        <v>0</v>
      </c>
      <c r="Z16" s="2" t="str">
        <f t="shared" si="0"/>
        <v>03</v>
      </c>
      <c r="AA16" s="2">
        <f>SUMIF('data-from-invoicing'!D:D,eslam.data!Z16,'data-from-invoicing'!H:H)</f>
        <v>0</v>
      </c>
      <c r="AH16" s="2" t="str">
        <f t="shared" si="1"/>
        <v>AEON3</v>
      </c>
    </row>
    <row r="17" spans="1:34" x14ac:dyDescent="0.3">
      <c r="A17" s="6" t="s">
        <v>58</v>
      </c>
      <c r="B17" s="6">
        <v>4</v>
      </c>
      <c r="C17" s="1">
        <v>44255</v>
      </c>
      <c r="D17" s="1">
        <v>44255</v>
      </c>
      <c r="E17" s="1">
        <v>44371</v>
      </c>
      <c r="F17">
        <v>56</v>
      </c>
      <c r="G17" s="1">
        <v>44427</v>
      </c>
      <c r="K17" s="2">
        <f>SUMIF('collection only'!D:D,eslam.data!AH17,'collection only'!E:E)</f>
        <v>484406.35</v>
      </c>
      <c r="U17" s="2">
        <v>0</v>
      </c>
      <c r="V17" s="14">
        <f>SUMIF('consultant-gross'!D:D,eslam.data!AH17,'consultant-gross'!F:F)</f>
        <v>0</v>
      </c>
      <c r="W17" s="14">
        <f>SUMIF('consultant-gross'!D:D,eslam.data!AH17,'consultant-gross'!G:G)</f>
        <v>0</v>
      </c>
      <c r="X17" s="14">
        <f>SUMIF('consultant-net'!D:D,eslam.data!AH17,'consultant-net'!F:F)</f>
        <v>0</v>
      </c>
      <c r="Y17" s="2">
        <f>VLOOKUP(A17,'eslam-to-invoicing'!A:B,2,0)</f>
        <v>0</v>
      </c>
      <c r="Z17" s="2" t="str">
        <f t="shared" si="0"/>
        <v>04</v>
      </c>
      <c r="AA17" s="2">
        <f>SUMIF('data-from-invoicing'!D:D,eslam.data!Z17,'data-from-invoicing'!H:H)</f>
        <v>0</v>
      </c>
      <c r="AH17" s="2" t="str">
        <f t="shared" si="1"/>
        <v>AEON4</v>
      </c>
    </row>
    <row r="18" spans="1:34" x14ac:dyDescent="0.3">
      <c r="A18" s="6" t="s">
        <v>19</v>
      </c>
      <c r="B18" s="6">
        <v>1</v>
      </c>
      <c r="C18" s="1">
        <v>43220</v>
      </c>
      <c r="D18" s="1">
        <v>43241</v>
      </c>
      <c r="E18" s="1">
        <v>43241</v>
      </c>
      <c r="F18">
        <v>15</v>
      </c>
      <c r="G18" s="1">
        <v>43256</v>
      </c>
      <c r="H18" s="1">
        <v>43254</v>
      </c>
      <c r="I18" s="2">
        <v>9888666.6300000008</v>
      </c>
      <c r="J18" s="2">
        <v>2199496</v>
      </c>
      <c r="K18" s="2">
        <f>SUMIF('collection only'!D:D,eslam.data!AH18,'collection only'!E:E)</f>
        <v>55324495</v>
      </c>
      <c r="L18" s="2">
        <v>9888666.6300000008</v>
      </c>
      <c r="M18" s="2">
        <v>53125000</v>
      </c>
      <c r="O18" s="2">
        <v>0</v>
      </c>
      <c r="U18" s="2">
        <v>5395000</v>
      </c>
      <c r="V18" s="14">
        <f>SUMIF('consultant-gross'!D:D,eslam.data!AH18,'consultant-gross'!F:F)</f>
        <v>9888666.6300000008</v>
      </c>
      <c r="W18" s="14">
        <f>SUMIF('consultant-gross'!D:D,eslam.data!AH18,'consultant-gross'!G:G)</f>
        <v>9888666.6300000008</v>
      </c>
      <c r="X18" s="14">
        <f>SUMIF('consultant-net'!D:D,eslam.data!AH18,'consultant-net'!F:F)</f>
        <v>2462056.64</v>
      </c>
      <c r="Y18" s="2" t="str">
        <f>VLOOKUP(A18,'eslam-to-invoicing'!A:B,2,0)</f>
        <v>Aljazi Project</v>
      </c>
      <c r="Z18" s="2" t="str">
        <f t="shared" si="0"/>
        <v>Aljazi Project1</v>
      </c>
      <c r="AA18" s="2">
        <f>SUMIF('data-from-invoicing'!D:D,eslam.data!Z18,'data-from-invoicing'!H:H)</f>
        <v>230795</v>
      </c>
      <c r="AH18" s="2" t="str">
        <f t="shared" si="1"/>
        <v>Al Jazi1</v>
      </c>
    </row>
    <row r="19" spans="1:34" x14ac:dyDescent="0.3">
      <c r="A19" s="6" t="s">
        <v>19</v>
      </c>
      <c r="B19" s="6">
        <v>2</v>
      </c>
      <c r="C19" s="1">
        <v>43251</v>
      </c>
      <c r="D19" s="1">
        <v>43256</v>
      </c>
      <c r="E19" s="1">
        <v>43258</v>
      </c>
      <c r="F19">
        <v>15</v>
      </c>
      <c r="G19" s="1">
        <v>43273</v>
      </c>
      <c r="H19" s="1">
        <v>43277</v>
      </c>
      <c r="I19" s="2">
        <v>6959342.0999999996</v>
      </c>
      <c r="J19" s="2">
        <v>2330066</v>
      </c>
      <c r="K19" s="2">
        <f>SUMIF('collection only'!D:D,eslam.data!AH19,'collection only'!E:E)</f>
        <v>2330066</v>
      </c>
      <c r="L19" s="2">
        <v>16848008.73</v>
      </c>
      <c r="O19" s="2">
        <v>0</v>
      </c>
      <c r="U19" s="2">
        <v>8409664</v>
      </c>
      <c r="V19" s="14">
        <f>SUMIF('consultant-gross'!D:D,eslam.data!AH19,'consultant-gross'!F:F)</f>
        <v>6959342.0999999996</v>
      </c>
      <c r="W19" s="14">
        <f>SUMIF('consultant-gross'!D:D,eslam.data!AH19,'consultant-gross'!G:G)</f>
        <v>16848008.73</v>
      </c>
      <c r="X19" s="14">
        <f>SUMIF('consultant-net'!D:D,eslam.data!AH19,'consultant-net'!F:F)</f>
        <v>3686157.94</v>
      </c>
      <c r="Y19" s="2" t="str">
        <f>VLOOKUP(A19,'eslam-to-invoicing'!A:B,2,0)</f>
        <v>Aljazi Project</v>
      </c>
      <c r="Z19" s="2" t="str">
        <f t="shared" si="0"/>
        <v>Aljazi Project2</v>
      </c>
      <c r="AA19" s="2" t="e">
        <f>SUMIF('data-from-invoicing'!D:D,eslam.data!Z19,'data-from-invoicing'!H:H)</f>
        <v>#DIV/0!</v>
      </c>
      <c r="AH19" s="2" t="str">
        <f t="shared" si="1"/>
        <v>Al Jazi2</v>
      </c>
    </row>
    <row r="20" spans="1:34" x14ac:dyDescent="0.3">
      <c r="A20" s="6" t="s">
        <v>19</v>
      </c>
      <c r="B20" s="6">
        <v>3</v>
      </c>
      <c r="C20" s="1">
        <v>43281</v>
      </c>
      <c r="D20" s="1">
        <v>43285</v>
      </c>
      <c r="E20" s="1">
        <v>43288</v>
      </c>
      <c r="F20">
        <v>15</v>
      </c>
      <c r="G20" s="1">
        <v>43303</v>
      </c>
      <c r="H20" s="1">
        <v>43306</v>
      </c>
      <c r="I20" s="2">
        <v>6863084.6799999997</v>
      </c>
      <c r="J20" s="2">
        <v>3357056.9</v>
      </c>
      <c r="K20" s="2">
        <f>SUMIF('collection only'!D:D,eslam.data!AH20,'collection only'!E:E)</f>
        <v>3090062.9</v>
      </c>
      <c r="L20" s="2">
        <v>23711093.41</v>
      </c>
      <c r="O20" s="2">
        <v>0</v>
      </c>
      <c r="U20" s="2">
        <v>10989780.0001</v>
      </c>
      <c r="V20" s="14">
        <f>SUMIF('consultant-gross'!D:D,eslam.data!AH20,'consultant-gross'!F:F)</f>
        <v>6863158.1900000013</v>
      </c>
      <c r="W20" s="14">
        <f>SUMIF('consultant-gross'!D:D,eslam.data!AH20,'consultant-gross'!G:G)</f>
        <v>23711166.920000002</v>
      </c>
      <c r="X20" s="14">
        <f>SUMIF('consultant-net'!D:D,eslam.data!AH20,'consultant-net'!F:F)</f>
        <v>3748572.21</v>
      </c>
      <c r="Y20" s="2" t="str">
        <f>VLOOKUP(A20,'eslam-to-invoicing'!A:B,2,0)</f>
        <v>Aljazi Project</v>
      </c>
      <c r="Z20" s="2" t="str">
        <f t="shared" si="0"/>
        <v>Aljazi Project3</v>
      </c>
      <c r="AA20" s="2">
        <f>SUMIF('data-from-invoicing'!D:D,eslam.data!Z20,'data-from-invoicing'!H:H)</f>
        <v>58174.3</v>
      </c>
      <c r="AH20" s="2" t="str">
        <f t="shared" si="1"/>
        <v>Al Jazi3</v>
      </c>
    </row>
    <row r="21" spans="1:34" x14ac:dyDescent="0.3">
      <c r="A21" s="6" t="s">
        <v>19</v>
      </c>
      <c r="B21" s="6">
        <v>4</v>
      </c>
      <c r="C21" s="1">
        <v>43312</v>
      </c>
      <c r="D21" s="1">
        <v>43305</v>
      </c>
      <c r="E21" s="1">
        <v>43305</v>
      </c>
      <c r="F21">
        <v>15</v>
      </c>
      <c r="G21" s="1">
        <v>43320</v>
      </c>
      <c r="H21" s="1">
        <v>43310</v>
      </c>
      <c r="I21" s="2">
        <v>6873217.2699999996</v>
      </c>
      <c r="J21" s="2">
        <v>3867947.36</v>
      </c>
      <c r="K21" s="2">
        <f>SUMIF('collection only'!D:D,eslam.data!AH21,'collection only'!E:E)</f>
        <v>3867947.36</v>
      </c>
      <c r="L21" s="2">
        <v>30584310.68</v>
      </c>
      <c r="O21" s="2">
        <v>0</v>
      </c>
      <c r="U21" s="2">
        <v>12001158.5</v>
      </c>
      <c r="V21" s="14">
        <f>SUMIF('consultant-gross'!D:D,eslam.data!AH21,'consultant-gross'!F:F)</f>
        <v>6873307.379999999</v>
      </c>
      <c r="W21" s="14">
        <f>SUMIF('consultant-gross'!D:D,eslam.data!AH21,'consultant-gross'!G:G)</f>
        <v>30584400.789999999</v>
      </c>
      <c r="X21" s="14">
        <f>SUMIF('consultant-net'!D:D,eslam.data!AH21,'consultant-net'!F:F)</f>
        <v>4444997.2300000004</v>
      </c>
      <c r="Y21" s="2" t="str">
        <f>VLOOKUP(A21,'eslam-to-invoicing'!A:B,2,0)</f>
        <v>Aljazi Project</v>
      </c>
      <c r="Z21" s="2" t="str">
        <f t="shared" si="0"/>
        <v>Aljazi Project4</v>
      </c>
      <c r="AA21" s="2">
        <f>SUMIF('data-from-invoicing'!D:D,eslam.data!Z21,'data-from-invoicing'!H:H)</f>
        <v>0</v>
      </c>
      <c r="AH21" s="2" t="str">
        <f t="shared" si="1"/>
        <v>Al Jazi4</v>
      </c>
    </row>
    <row r="22" spans="1:34" x14ac:dyDescent="0.3">
      <c r="A22" s="6" t="s">
        <v>19</v>
      </c>
      <c r="B22" s="6">
        <v>5</v>
      </c>
      <c r="C22" s="1">
        <v>43312</v>
      </c>
      <c r="D22" s="1">
        <v>43320</v>
      </c>
      <c r="E22" s="1">
        <v>43323</v>
      </c>
      <c r="F22">
        <v>15</v>
      </c>
      <c r="G22" s="1">
        <v>43338</v>
      </c>
      <c r="H22" s="1">
        <v>43342</v>
      </c>
      <c r="I22" s="2">
        <v>7893070.9200000018</v>
      </c>
      <c r="J22" s="2">
        <v>4039155</v>
      </c>
      <c r="K22" s="2">
        <f>SUMIF('collection only'!D:D,eslam.data!AH22,'collection only'!E:E)</f>
        <v>4039155</v>
      </c>
      <c r="L22" s="2">
        <v>38477381.600000001</v>
      </c>
      <c r="O22" s="2">
        <v>1152162.9504</v>
      </c>
      <c r="U22" s="2">
        <v>15549196.5</v>
      </c>
      <c r="V22" s="14">
        <f>SUMIF('consultant-gross'!D:D,eslam.data!AH22,'consultant-gross'!F:F)</f>
        <v>7893373.579029642</v>
      </c>
      <c r="W22" s="14">
        <f>SUMIF('consultant-gross'!D:D,eslam.data!AH22,'consultant-gross'!G:G)</f>
        <v>38477684.259029642</v>
      </c>
      <c r="X22" s="14">
        <f>SUMIF('consultant-net'!D:D,eslam.data!AH22,'consultant-net'!F:F)</f>
        <v>4854984.5363285691</v>
      </c>
      <c r="Y22" s="2" t="str">
        <f>VLOOKUP(A22,'eslam-to-invoicing'!A:B,2,0)</f>
        <v>Aljazi Project</v>
      </c>
      <c r="Z22" s="2" t="str">
        <f t="shared" si="0"/>
        <v>Aljazi Project5</v>
      </c>
      <c r="AA22" s="2">
        <f>SUMIF('data-from-invoicing'!D:D,eslam.data!Z22,'data-from-invoicing'!H:H)</f>
        <v>0</v>
      </c>
      <c r="AH22" s="2" t="str">
        <f t="shared" si="1"/>
        <v>Al Jazi5</v>
      </c>
    </row>
    <row r="23" spans="1:34" x14ac:dyDescent="0.3">
      <c r="A23" s="6" t="s">
        <v>19</v>
      </c>
      <c r="B23" s="6">
        <v>6</v>
      </c>
      <c r="C23" s="1">
        <v>43343</v>
      </c>
      <c r="D23" s="1">
        <v>43348</v>
      </c>
      <c r="E23" s="1">
        <v>43349</v>
      </c>
      <c r="F23">
        <v>15</v>
      </c>
      <c r="G23" s="1">
        <v>43364</v>
      </c>
      <c r="H23" s="1">
        <v>43353</v>
      </c>
      <c r="I23" s="2">
        <v>4850391.5599999949</v>
      </c>
      <c r="J23" s="2">
        <v>2965400.21</v>
      </c>
      <c r="K23" s="2">
        <f>SUMIF('collection only'!D:D,eslam.data!AH23,'collection only'!E:E)</f>
        <v>2383592</v>
      </c>
      <c r="L23" s="2">
        <v>43327773.159999996</v>
      </c>
      <c r="O23" s="2">
        <v>1152162.95</v>
      </c>
      <c r="U23" s="2">
        <v>16838621.5</v>
      </c>
      <c r="V23" s="14">
        <f>SUMIF('consultant-gross'!D:D,eslam.data!AH23,'consultant-gross'!F:F)</f>
        <v>4850391.5599999949</v>
      </c>
      <c r="W23" s="14">
        <f>SUMIF('consultant-gross'!D:D,eslam.data!AH23,'consultant-gross'!G:G)</f>
        <v>43327773.159999996</v>
      </c>
      <c r="X23" s="14">
        <f>SUMIF('consultant-net'!D:D,eslam.data!AH23,'consultant-net'!F:F)</f>
        <v>2965400.21</v>
      </c>
      <c r="Y23" s="2" t="str">
        <f>VLOOKUP(A23,'eslam-to-invoicing'!A:B,2,0)</f>
        <v>Aljazi Project</v>
      </c>
      <c r="Z23" s="2" t="str">
        <f t="shared" si="0"/>
        <v>Aljazi Project6</v>
      </c>
      <c r="AA23" s="2">
        <f>SUMIF('data-from-invoicing'!D:D,eslam.data!Z23,'data-from-invoicing'!H:H)</f>
        <v>0</v>
      </c>
      <c r="AH23" s="2" t="str">
        <f t="shared" si="1"/>
        <v>Al Jazi6</v>
      </c>
    </row>
    <row r="24" spans="1:34" x14ac:dyDescent="0.3">
      <c r="A24" s="6" t="s">
        <v>19</v>
      </c>
      <c r="B24" s="6">
        <v>7</v>
      </c>
      <c r="C24" s="1">
        <v>43373</v>
      </c>
      <c r="D24" s="1">
        <v>43374</v>
      </c>
      <c r="E24" s="1">
        <v>43375</v>
      </c>
      <c r="F24">
        <v>15</v>
      </c>
      <c r="G24" s="1">
        <v>43390</v>
      </c>
      <c r="H24" s="1">
        <v>43389</v>
      </c>
      <c r="I24" s="2">
        <v>9360993.2600000054</v>
      </c>
      <c r="J24" s="2">
        <v>4138160</v>
      </c>
      <c r="K24" s="2">
        <f>SUMIF('collection only'!D:D,eslam.data!AH24,'collection only'!E:E)</f>
        <v>4138160</v>
      </c>
      <c r="L24" s="2">
        <v>52688766.420000002</v>
      </c>
      <c r="O24" s="2">
        <v>782387</v>
      </c>
      <c r="U24" s="2">
        <v>19429378.5</v>
      </c>
      <c r="V24" s="14">
        <f>SUMIF('consultant-gross'!D:D,eslam.data!AH24,'consultant-gross'!F:F)</f>
        <v>9361764.450000003</v>
      </c>
      <c r="W24" s="14">
        <f>SUMIF('consultant-gross'!D:D,eslam.data!AH24,'consultant-gross'!G:G)</f>
        <v>52689537.609999999</v>
      </c>
      <c r="X24" s="14">
        <f>SUMIF('consultant-net'!D:D,eslam.data!AH24,'consultant-net'!F:F)</f>
        <v>5019788.5</v>
      </c>
      <c r="Y24" s="2" t="str">
        <f>VLOOKUP(A24,'eslam-to-invoicing'!A:B,2,0)</f>
        <v>Aljazi Project</v>
      </c>
      <c r="Z24" s="2" t="str">
        <f t="shared" si="0"/>
        <v>Aljazi Project7</v>
      </c>
      <c r="AA24" s="2">
        <f>SUMIF('data-from-invoicing'!D:D,eslam.data!Z24,'data-from-invoicing'!H:H)</f>
        <v>0</v>
      </c>
      <c r="AH24" s="2" t="str">
        <f t="shared" si="1"/>
        <v>Al Jazi7</v>
      </c>
    </row>
    <row r="25" spans="1:34" x14ac:dyDescent="0.3">
      <c r="A25" s="6" t="s">
        <v>19</v>
      </c>
      <c r="B25" s="6">
        <v>8</v>
      </c>
      <c r="C25" s="1">
        <v>43404</v>
      </c>
      <c r="D25" s="1">
        <v>43401</v>
      </c>
      <c r="E25" s="1">
        <v>43402</v>
      </c>
      <c r="F25">
        <v>15</v>
      </c>
      <c r="G25" s="1">
        <v>43417</v>
      </c>
      <c r="H25" s="1">
        <v>43410</v>
      </c>
      <c r="I25" s="2">
        <v>13305889.630000001</v>
      </c>
      <c r="J25" s="2">
        <v>7730375.21</v>
      </c>
      <c r="K25" s="2">
        <f>SUMIF('collection only'!D:D,eslam.data!AH25,'collection only'!E:E)</f>
        <v>6905844.1900000004</v>
      </c>
      <c r="L25" s="2">
        <v>65994656.049999997</v>
      </c>
      <c r="O25" s="2">
        <v>684096.75</v>
      </c>
      <c r="U25" s="2">
        <v>22966415.34</v>
      </c>
      <c r="V25" s="14">
        <f>SUMIF('consultant-gross'!D:D,eslam.data!AH25,'consultant-gross'!F:F)</f>
        <v>13305889.629999995</v>
      </c>
      <c r="W25" s="14">
        <f>SUMIF('consultant-gross'!D:D,eslam.data!AH25,'consultant-gross'!G:G)</f>
        <v>65994656.049999997</v>
      </c>
      <c r="X25" s="14">
        <f>SUMIF('consultant-net'!D:D,eslam.data!AH25,'consultant-net'!F:F)</f>
        <v>7730375.21</v>
      </c>
      <c r="Y25" s="2" t="str">
        <f>VLOOKUP(A25,'eslam-to-invoicing'!A:B,2,0)</f>
        <v>Aljazi Project</v>
      </c>
      <c r="Z25" s="2" t="str">
        <f t="shared" si="0"/>
        <v>Aljazi Project8</v>
      </c>
      <c r="AA25" s="2">
        <f>SUMIF('data-from-invoicing'!D:D,eslam.data!Z25,'data-from-invoicing'!H:H)</f>
        <v>0</v>
      </c>
      <c r="AH25" s="2" t="str">
        <f t="shared" si="1"/>
        <v>Al Jazi8</v>
      </c>
    </row>
    <row r="26" spans="1:34" x14ac:dyDescent="0.3">
      <c r="A26" s="6" t="s">
        <v>19</v>
      </c>
      <c r="B26" s="6">
        <v>9</v>
      </c>
      <c r="C26" s="1">
        <v>43434</v>
      </c>
      <c r="D26" s="1">
        <v>43423</v>
      </c>
      <c r="E26" s="1">
        <v>43423</v>
      </c>
      <c r="F26">
        <v>15</v>
      </c>
      <c r="G26" s="1">
        <v>43438</v>
      </c>
      <c r="H26" s="1">
        <v>43432</v>
      </c>
      <c r="I26" s="2">
        <v>11249079.119999999</v>
      </c>
      <c r="J26" s="2">
        <v>3297350.06</v>
      </c>
      <c r="K26" s="2">
        <f>SUMIF('collection only'!D:D,eslam.data!AH26,'collection only'!E:E)</f>
        <v>1762571</v>
      </c>
      <c r="L26" s="2">
        <v>77243735.170000002</v>
      </c>
      <c r="O26" s="2">
        <v>504071.29</v>
      </c>
      <c r="U26" s="2">
        <v>28710343.34</v>
      </c>
      <c r="V26" s="14">
        <f>SUMIF('consultant-gross'!D:D,eslam.data!AH26,'consultant-gross'!F:F)</f>
        <v>11249079.120000005</v>
      </c>
      <c r="W26" s="14">
        <f>SUMIF('consultant-gross'!D:D,eslam.data!AH26,'consultant-gross'!G:G)</f>
        <v>77243735.170000002</v>
      </c>
      <c r="X26" s="14">
        <f>SUMIF('consultant-net'!D:D,eslam.data!AH26,'consultant-net'!F:F)</f>
        <v>3297350.06</v>
      </c>
      <c r="Y26" s="2" t="str">
        <f>VLOOKUP(A26,'eslam-to-invoicing'!A:B,2,0)</f>
        <v>Aljazi Project</v>
      </c>
      <c r="Z26" s="2" t="str">
        <f t="shared" si="0"/>
        <v>Aljazi Project9</v>
      </c>
      <c r="AA26" s="2">
        <f>SUMIF('data-from-invoicing'!D:D,eslam.data!Z26,'data-from-invoicing'!H:H)</f>
        <v>0</v>
      </c>
      <c r="AH26" s="2" t="str">
        <f t="shared" si="1"/>
        <v>Al Jazi9</v>
      </c>
    </row>
    <row r="27" spans="1:34" x14ac:dyDescent="0.3">
      <c r="A27" s="6" t="s">
        <v>19</v>
      </c>
      <c r="B27" s="6">
        <v>10</v>
      </c>
      <c r="C27" s="1">
        <v>43465</v>
      </c>
      <c r="D27" s="1">
        <v>43438</v>
      </c>
      <c r="E27" s="1">
        <v>43438</v>
      </c>
      <c r="F27">
        <v>15</v>
      </c>
      <c r="G27" s="1">
        <v>43453</v>
      </c>
      <c r="H27" s="1">
        <v>43453</v>
      </c>
      <c r="I27" s="2">
        <v>7201307.2300000042</v>
      </c>
      <c r="J27" s="2">
        <v>3398127.58</v>
      </c>
      <c r="K27" s="2">
        <f>SUMIF('collection only'!D:D,eslam.data!AH27,'collection only'!E:E)</f>
        <v>2302251</v>
      </c>
      <c r="L27" s="2">
        <v>84445042.400000006</v>
      </c>
      <c r="O27" s="2">
        <v>324045.83</v>
      </c>
      <c r="U27" s="2">
        <v>32846001.300000001</v>
      </c>
      <c r="V27" s="14">
        <f>SUMIF('consultant-gross'!D:D,eslam.data!AH27,'consultant-gross'!F:F)</f>
        <v>7201307.2300000042</v>
      </c>
      <c r="W27" s="14">
        <f>SUMIF('consultant-gross'!D:D,eslam.data!AH27,'consultant-gross'!G:G)</f>
        <v>84445042.400000006</v>
      </c>
      <c r="X27" s="14">
        <f>SUMIF('consultant-net'!D:D,eslam.data!AH27,'consultant-net'!F:F)</f>
        <v>3398127.58</v>
      </c>
      <c r="Y27" s="2" t="str">
        <f>VLOOKUP(A27,'eslam-to-invoicing'!A:B,2,0)</f>
        <v>Aljazi Project</v>
      </c>
      <c r="Z27" s="2" t="str">
        <f t="shared" si="0"/>
        <v>Aljazi Project10</v>
      </c>
      <c r="AA27" s="2">
        <f>SUMIF('data-from-invoicing'!D:D,eslam.data!Z27,'data-from-invoicing'!H:H)</f>
        <v>0</v>
      </c>
      <c r="AH27" s="2" t="str">
        <f t="shared" si="1"/>
        <v>Al Jazi10</v>
      </c>
    </row>
    <row r="28" spans="1:34" x14ac:dyDescent="0.3">
      <c r="A28" s="6" t="s">
        <v>19</v>
      </c>
      <c r="B28" s="6">
        <v>11</v>
      </c>
      <c r="C28" s="1">
        <v>43465</v>
      </c>
      <c r="D28" s="1">
        <v>43458</v>
      </c>
      <c r="E28" s="1">
        <v>43458</v>
      </c>
      <c r="F28">
        <v>15</v>
      </c>
      <c r="G28" s="1">
        <v>43473</v>
      </c>
      <c r="H28" s="1">
        <v>43473</v>
      </c>
      <c r="I28" s="2">
        <v>10407080.279999999</v>
      </c>
      <c r="J28" s="2">
        <v>4227710.49</v>
      </c>
      <c r="K28" s="2">
        <f>SUMIF('collection only'!D:D,eslam.data!AH28,'collection only'!E:E)</f>
        <v>3838772.36</v>
      </c>
      <c r="L28" s="2">
        <v>94852122.680000007</v>
      </c>
      <c r="O28" s="2">
        <v>1E-3</v>
      </c>
      <c r="U28" s="2">
        <v>37611714.979999997</v>
      </c>
      <c r="V28" s="14">
        <f>SUMIF('consultant-gross'!D:D,eslam.data!AH28,'consultant-gross'!F:F)</f>
        <v>10407080.280000001</v>
      </c>
      <c r="W28" s="14">
        <f>SUMIF('consultant-gross'!D:D,eslam.data!AH28,'consultant-gross'!G:G)</f>
        <v>94852122.680000007</v>
      </c>
      <c r="X28" s="14">
        <f>SUMIF('consultant-net'!D:D,eslam.data!AH28,'consultant-net'!F:F)</f>
        <v>4227710.49</v>
      </c>
      <c r="Y28" s="2" t="str">
        <f>VLOOKUP(A28,'eslam-to-invoicing'!A:B,2,0)</f>
        <v>Aljazi Project</v>
      </c>
      <c r="Z28" s="2" t="str">
        <f t="shared" si="0"/>
        <v>Aljazi Project11</v>
      </c>
      <c r="AA28" s="2">
        <f>SUMIF('data-from-invoicing'!D:D,eslam.data!Z28,'data-from-invoicing'!H:H)</f>
        <v>0</v>
      </c>
      <c r="AH28" s="2" t="str">
        <f t="shared" si="1"/>
        <v>Al Jazi11</v>
      </c>
    </row>
    <row r="29" spans="1:34" x14ac:dyDescent="0.3">
      <c r="A29" s="6" t="s">
        <v>19</v>
      </c>
      <c r="B29" s="6">
        <v>12</v>
      </c>
      <c r="C29" s="1">
        <v>43496</v>
      </c>
      <c r="D29" s="1">
        <v>43486</v>
      </c>
      <c r="E29" s="1">
        <v>43487</v>
      </c>
      <c r="F29">
        <v>15</v>
      </c>
      <c r="G29" s="1">
        <v>43502</v>
      </c>
      <c r="H29" s="1">
        <v>43500</v>
      </c>
      <c r="I29" s="2">
        <v>8329656</v>
      </c>
      <c r="J29" s="2">
        <v>2264521.5099999998</v>
      </c>
      <c r="K29" s="2">
        <f>SUMIF('collection only'!D:D,eslam.data!AH29,'collection only'!E:E)</f>
        <v>922154</v>
      </c>
      <c r="L29" s="2">
        <v>103181778.68000001</v>
      </c>
      <c r="O29" s="2">
        <v>1E-3</v>
      </c>
      <c r="U29" s="2">
        <v>42316559.840000004</v>
      </c>
      <c r="V29" s="14">
        <f>SUMIF('consultant-gross'!D:D,eslam.data!AH29,'consultant-gross'!F:F)</f>
        <v>8329656</v>
      </c>
      <c r="W29" s="14">
        <f>SUMIF('consultant-gross'!D:D,eslam.data!AH29,'consultant-gross'!G:G)</f>
        <v>103181778.68000001</v>
      </c>
      <c r="X29" s="14">
        <f>SUMIF('consultant-net'!D:D,eslam.data!AH29,'consultant-net'!F:F)</f>
        <v>2264521.5099999998</v>
      </c>
      <c r="Y29" s="2" t="str">
        <f>VLOOKUP(A29,'eslam-to-invoicing'!A:B,2,0)</f>
        <v>Aljazi Project</v>
      </c>
      <c r="Z29" s="2" t="str">
        <f t="shared" si="0"/>
        <v>Aljazi Project12</v>
      </c>
      <c r="AA29" s="2">
        <f>SUMIF('data-from-invoicing'!D:D,eslam.data!Z29,'data-from-invoicing'!H:H)</f>
        <v>0</v>
      </c>
      <c r="AH29" s="2" t="str">
        <f t="shared" si="1"/>
        <v>Al Jazi12</v>
      </c>
    </row>
    <row r="30" spans="1:34" x14ac:dyDescent="0.3">
      <c r="A30" s="6" t="s">
        <v>19</v>
      </c>
      <c r="B30" s="6">
        <v>13</v>
      </c>
      <c r="C30" s="1">
        <v>43524</v>
      </c>
      <c r="D30" s="1">
        <v>43513</v>
      </c>
      <c r="E30" s="1">
        <v>43515</v>
      </c>
      <c r="F30">
        <v>15</v>
      </c>
      <c r="G30" s="1">
        <v>43530</v>
      </c>
      <c r="H30" s="1">
        <v>43528</v>
      </c>
      <c r="I30" s="2">
        <v>8749208.7599999905</v>
      </c>
      <c r="J30" s="2">
        <v>3848045.61</v>
      </c>
      <c r="K30" s="2">
        <f>SUMIF('collection only'!D:D,eslam.data!AH30,'collection only'!E:E)</f>
        <v>2994292.79</v>
      </c>
      <c r="L30" s="2">
        <v>111930987.44</v>
      </c>
      <c r="O30" s="2">
        <v>347539.5</v>
      </c>
      <c r="U30" s="2">
        <v>47070296.159999996</v>
      </c>
      <c r="V30" s="14">
        <f>SUMIF('consultant-gross'!D:D,eslam.data!AH30,'consultant-gross'!F:F)</f>
        <v>8749208.7599999905</v>
      </c>
      <c r="W30" s="14">
        <f>SUMIF('consultant-gross'!D:D,eslam.data!AH30,'consultant-gross'!G:G)</f>
        <v>111930987.44</v>
      </c>
      <c r="X30" s="14">
        <f>SUMIF('consultant-net'!D:D,eslam.data!AH30,'consultant-net'!F:F)</f>
        <v>3848045.61</v>
      </c>
      <c r="Y30" s="2" t="str">
        <f>VLOOKUP(A30,'eslam-to-invoicing'!A:B,2,0)</f>
        <v>Aljazi Project</v>
      </c>
      <c r="Z30" s="2" t="str">
        <f t="shared" si="0"/>
        <v>Aljazi Project13</v>
      </c>
      <c r="AA30" s="2">
        <f>SUMIF('data-from-invoicing'!D:D,eslam.data!Z30,'data-from-invoicing'!H:H)</f>
        <v>0</v>
      </c>
      <c r="AH30" s="2" t="str">
        <f t="shared" si="1"/>
        <v>Al Jazi13</v>
      </c>
    </row>
    <row r="31" spans="1:34" x14ac:dyDescent="0.3">
      <c r="A31" s="6" t="s">
        <v>19</v>
      </c>
      <c r="B31" s="6">
        <v>14</v>
      </c>
      <c r="C31" s="1">
        <v>43555</v>
      </c>
      <c r="D31" s="1">
        <v>43544</v>
      </c>
      <c r="E31" s="1">
        <v>43545</v>
      </c>
      <c r="F31">
        <v>15</v>
      </c>
      <c r="G31" s="1">
        <v>43560</v>
      </c>
      <c r="H31" s="1">
        <v>43563</v>
      </c>
      <c r="I31" s="2">
        <v>9382086.3700000048</v>
      </c>
      <c r="J31" s="2">
        <v>1995238.89</v>
      </c>
      <c r="K31" s="2">
        <f>SUMIF('collection only'!D:D,eslam.data!AH31,'collection only'!E:E)</f>
        <v>1629015.64</v>
      </c>
      <c r="L31" s="2">
        <v>121313073.81</v>
      </c>
      <c r="O31" s="2">
        <v>104261.85</v>
      </c>
      <c r="U31" s="2">
        <v>52347380.670000002</v>
      </c>
      <c r="V31" s="14">
        <f>SUMIF('consultant-gross'!D:D,eslam.data!AH31,'consultant-gross'!F:F)</f>
        <v>9382086.3700000048</v>
      </c>
      <c r="W31" s="14">
        <f>SUMIF('consultant-gross'!D:D,eslam.data!AH31,'consultant-gross'!G:G)</f>
        <v>121313073.81</v>
      </c>
      <c r="X31" s="14">
        <f>SUMIF('consultant-net'!D:D,eslam.data!AH31,'consultant-net'!F:F)</f>
        <v>1995238.89</v>
      </c>
      <c r="Y31" s="2" t="str">
        <f>VLOOKUP(A31,'eslam-to-invoicing'!A:B,2,0)</f>
        <v>Aljazi Project</v>
      </c>
      <c r="Z31" s="2" t="str">
        <f t="shared" si="0"/>
        <v>Aljazi Project14</v>
      </c>
      <c r="AA31" s="2">
        <f>SUMIF('data-from-invoicing'!D:D,eslam.data!Z31,'data-from-invoicing'!H:H)</f>
        <v>0</v>
      </c>
      <c r="AH31" s="2" t="str">
        <f t="shared" si="1"/>
        <v>Al Jazi14</v>
      </c>
    </row>
    <row r="32" spans="1:34" x14ac:dyDescent="0.3">
      <c r="A32" s="6" t="s">
        <v>19</v>
      </c>
      <c r="B32" s="6">
        <v>15</v>
      </c>
      <c r="C32" s="1">
        <v>43585</v>
      </c>
      <c r="D32" s="1">
        <v>43576</v>
      </c>
      <c r="E32" s="1">
        <v>43579</v>
      </c>
      <c r="F32">
        <v>15</v>
      </c>
      <c r="G32" s="1">
        <v>43594</v>
      </c>
      <c r="H32" s="1">
        <v>43594</v>
      </c>
      <c r="I32" s="2">
        <v>9011217.1899999976</v>
      </c>
      <c r="J32" s="2">
        <v>2738501.15</v>
      </c>
      <c r="K32" s="2">
        <f>SUMIF('collection only'!D:D,eslam.data!AH32,'collection only'!E:E)</f>
        <v>2107757</v>
      </c>
      <c r="L32" s="2">
        <v>130324291</v>
      </c>
      <c r="O32" s="2">
        <v>208523.7</v>
      </c>
      <c r="U32" s="2">
        <v>56948226.200000003</v>
      </c>
      <c r="V32" s="14">
        <f>SUMIF('consultant-gross'!D:D,eslam.data!AH32,'consultant-gross'!F:F)</f>
        <v>9011217.1899999976</v>
      </c>
      <c r="W32" s="14">
        <f>SUMIF('consultant-gross'!D:D,eslam.data!AH32,'consultant-gross'!G:G)</f>
        <v>130324291</v>
      </c>
      <c r="X32" s="14">
        <f>SUMIF('consultant-net'!D:D,eslam.data!AH32,'consultant-net'!F:F)</f>
        <v>2738501.15</v>
      </c>
      <c r="Y32" s="2" t="str">
        <f>VLOOKUP(A32,'eslam-to-invoicing'!A:B,2,0)</f>
        <v>Aljazi Project</v>
      </c>
      <c r="Z32" s="2" t="str">
        <f t="shared" si="0"/>
        <v>Aljazi Project15</v>
      </c>
      <c r="AA32" s="2">
        <f>SUMIF('data-from-invoicing'!D:D,eslam.data!Z32,'data-from-invoicing'!H:H)</f>
        <v>0</v>
      </c>
      <c r="AH32" s="2" t="str">
        <f t="shared" si="1"/>
        <v>Al Jazi15</v>
      </c>
    </row>
    <row r="33" spans="1:34" x14ac:dyDescent="0.3">
      <c r="A33" s="6" t="s">
        <v>19</v>
      </c>
      <c r="B33" s="6">
        <v>16</v>
      </c>
      <c r="C33" s="1">
        <v>43585</v>
      </c>
      <c r="D33" s="1">
        <v>43594</v>
      </c>
      <c r="E33" s="1">
        <v>43597</v>
      </c>
      <c r="F33">
        <v>15</v>
      </c>
      <c r="G33" s="1">
        <v>43612</v>
      </c>
      <c r="H33" s="1">
        <v>43617</v>
      </c>
      <c r="I33" s="2">
        <v>9502208.8799999952</v>
      </c>
      <c r="J33" s="2">
        <v>1009779.23</v>
      </c>
      <c r="K33" s="2">
        <f>SUMIF('collection only'!D:D,eslam.data!AH33,'collection only'!E:E)</f>
        <v>120989.08</v>
      </c>
      <c r="L33" s="2">
        <v>139826499.88</v>
      </c>
      <c r="O33" s="2">
        <v>1E-4</v>
      </c>
      <c r="U33" s="2">
        <v>63851171.859999999</v>
      </c>
      <c r="V33" s="14">
        <f>SUMIF('consultant-gross'!D:D,eslam.data!AH33,'consultant-gross'!F:F)</f>
        <v>9502208.8799999952</v>
      </c>
      <c r="W33" s="14">
        <f>SUMIF('consultant-gross'!D:D,eslam.data!AH33,'consultant-gross'!G:G)</f>
        <v>139826499.88</v>
      </c>
      <c r="X33" s="14">
        <f>SUMIF('consultant-net'!D:D,eslam.data!AH33,'consultant-net'!F:F)</f>
        <v>1009779.23</v>
      </c>
      <c r="Y33" s="2" t="str">
        <f>VLOOKUP(A33,'eslam-to-invoicing'!A:B,2,0)</f>
        <v>Aljazi Project</v>
      </c>
      <c r="Z33" s="2" t="str">
        <f t="shared" si="0"/>
        <v>Aljazi Project16</v>
      </c>
      <c r="AA33" s="2">
        <f>SUMIF('data-from-invoicing'!D:D,eslam.data!Z33,'data-from-invoicing'!H:H)</f>
        <v>0</v>
      </c>
      <c r="AH33" s="2" t="str">
        <f t="shared" si="1"/>
        <v>Al Jazi16</v>
      </c>
    </row>
    <row r="34" spans="1:34" x14ac:dyDescent="0.3">
      <c r="A34" s="6" t="s">
        <v>19</v>
      </c>
      <c r="B34" s="6">
        <v>17</v>
      </c>
      <c r="C34" s="1">
        <v>43646</v>
      </c>
      <c r="D34" s="1">
        <v>43632</v>
      </c>
      <c r="E34" s="1">
        <v>43634</v>
      </c>
      <c r="F34">
        <v>15</v>
      </c>
      <c r="G34" s="1">
        <v>43649</v>
      </c>
      <c r="H34" s="1">
        <v>43652</v>
      </c>
      <c r="I34" s="2">
        <v>7664029.3199999928</v>
      </c>
      <c r="J34" s="2">
        <v>3577364.85</v>
      </c>
      <c r="K34" s="2">
        <f>SUMIF('collection only'!D:D,eslam.data!AH34,'collection only'!E:E)</f>
        <v>2935343.72</v>
      </c>
      <c r="L34" s="2">
        <v>147490529.19999999</v>
      </c>
      <c r="O34" s="2">
        <v>0</v>
      </c>
      <c r="U34" s="2">
        <v>67191637.780000001</v>
      </c>
      <c r="V34" s="14">
        <f>SUMIF('consultant-gross'!D:D,eslam.data!AH34,'consultant-gross'!F:F)</f>
        <v>7664029.3199999928</v>
      </c>
      <c r="W34" s="14">
        <f>SUMIF('consultant-gross'!D:D,eslam.data!AH34,'consultant-gross'!G:G)</f>
        <v>147490529.19999999</v>
      </c>
      <c r="X34" s="14">
        <f>SUMIF('consultant-net'!D:D,eslam.data!AH34,'consultant-net'!F:F)</f>
        <v>3577364.85</v>
      </c>
      <c r="Y34" s="2" t="str">
        <f>VLOOKUP(A34,'eslam-to-invoicing'!A:B,2,0)</f>
        <v>Aljazi Project</v>
      </c>
      <c r="Z34" s="2" t="str">
        <f t="shared" si="0"/>
        <v>Aljazi Project17</v>
      </c>
      <c r="AA34" s="2">
        <f>SUMIF('data-from-invoicing'!D:D,eslam.data!Z34,'data-from-invoicing'!H:H)</f>
        <v>0</v>
      </c>
      <c r="AH34" s="2" t="str">
        <f t="shared" si="1"/>
        <v>Al Jazi17</v>
      </c>
    </row>
    <row r="35" spans="1:34" x14ac:dyDescent="0.3">
      <c r="A35" s="6" t="s">
        <v>19</v>
      </c>
      <c r="B35" s="6">
        <v>18</v>
      </c>
      <c r="C35" s="1">
        <v>43677</v>
      </c>
      <c r="D35" s="1">
        <v>43661</v>
      </c>
      <c r="E35" s="1">
        <v>43661</v>
      </c>
      <c r="F35">
        <v>15</v>
      </c>
      <c r="G35" s="1">
        <v>43676</v>
      </c>
      <c r="H35" s="1">
        <v>43673</v>
      </c>
      <c r="I35" s="2">
        <v>7401622.4300000072</v>
      </c>
      <c r="J35" s="2">
        <v>3297235.7</v>
      </c>
      <c r="K35" s="2">
        <f>SUMIF('collection only'!D:D,eslam.data!AH35,'collection only'!E:E)</f>
        <v>2748544.1</v>
      </c>
      <c r="L35" s="2">
        <v>154892151.63</v>
      </c>
      <c r="U35" s="2">
        <v>70366044.939999998</v>
      </c>
      <c r="V35" s="14">
        <f>SUMIF('consultant-gross'!D:D,eslam.data!AH35,'consultant-gross'!F:F)</f>
        <v>7401622.4300000072</v>
      </c>
      <c r="W35" s="14">
        <f>SUMIF('consultant-gross'!D:D,eslam.data!AH35,'consultant-gross'!G:G)</f>
        <v>154892151.63</v>
      </c>
      <c r="X35" s="14">
        <f>SUMIF('consultant-net'!D:D,eslam.data!AH35,'consultant-net'!F:F)</f>
        <v>3297235.7</v>
      </c>
      <c r="Y35" s="2" t="str">
        <f>VLOOKUP(A35,'eslam-to-invoicing'!A:B,2,0)</f>
        <v>Aljazi Project</v>
      </c>
      <c r="Z35" s="2" t="str">
        <f t="shared" si="0"/>
        <v>Aljazi Project18</v>
      </c>
      <c r="AA35" s="2">
        <f>SUMIF('data-from-invoicing'!D:D,eslam.data!Z35,'data-from-invoicing'!H:H)</f>
        <v>0</v>
      </c>
      <c r="AH35" s="2" t="str">
        <f t="shared" si="1"/>
        <v>Al Jazi18</v>
      </c>
    </row>
    <row r="36" spans="1:34" x14ac:dyDescent="0.3">
      <c r="A36" s="6" t="s">
        <v>19</v>
      </c>
      <c r="B36" s="6">
        <v>19</v>
      </c>
      <c r="C36" s="1">
        <v>43708</v>
      </c>
      <c r="D36" s="1">
        <v>43697</v>
      </c>
      <c r="E36" s="1">
        <v>43698</v>
      </c>
      <c r="F36">
        <v>15</v>
      </c>
      <c r="G36" s="1">
        <v>43713</v>
      </c>
      <c r="H36" s="1">
        <v>43718</v>
      </c>
      <c r="I36" s="2">
        <v>9504587.6299999952</v>
      </c>
      <c r="J36" s="2">
        <v>4336532.29</v>
      </c>
      <c r="K36" s="2">
        <f>SUMIF('collection only'!D:D,eslam.data!AH36,'collection only'!E:E)</f>
        <v>3100493.1100000003</v>
      </c>
      <c r="L36" s="2">
        <v>164396739.25999999</v>
      </c>
      <c r="U36" s="2">
        <v>74067058.469999999</v>
      </c>
      <c r="V36" s="14">
        <f>SUMIF('consultant-gross'!D:D,eslam.data!AH36,'consultant-gross'!F:F)</f>
        <v>9504587.6299999952</v>
      </c>
      <c r="W36" s="14">
        <f>SUMIF('consultant-gross'!D:D,eslam.data!AH36,'consultant-gross'!G:G)</f>
        <v>164396739.25999999</v>
      </c>
      <c r="X36" s="14">
        <f>SUMIF('consultant-net'!D:D,eslam.data!AH36,'consultant-net'!F:F)</f>
        <v>4336532.29</v>
      </c>
      <c r="Y36" s="2" t="str">
        <f>VLOOKUP(A36,'eslam-to-invoicing'!A:B,2,0)</f>
        <v>Aljazi Project</v>
      </c>
      <c r="Z36" s="2" t="str">
        <f t="shared" si="0"/>
        <v>Aljazi Project19</v>
      </c>
      <c r="AA36" s="2">
        <f>SUMIF('data-from-invoicing'!D:D,eslam.data!Z36,'data-from-invoicing'!H:H)</f>
        <v>0</v>
      </c>
      <c r="AH36" s="2" t="str">
        <f t="shared" si="1"/>
        <v>Al Jazi19</v>
      </c>
    </row>
    <row r="37" spans="1:34" x14ac:dyDescent="0.3">
      <c r="A37" s="6" t="s">
        <v>19</v>
      </c>
      <c r="B37" s="6">
        <v>20</v>
      </c>
      <c r="C37" s="1">
        <v>43738</v>
      </c>
      <c r="D37" s="1">
        <v>43738</v>
      </c>
      <c r="E37" s="1">
        <v>43745</v>
      </c>
      <c r="F37">
        <v>15</v>
      </c>
      <c r="G37" s="1">
        <v>43760</v>
      </c>
      <c r="H37" s="1">
        <v>43772</v>
      </c>
      <c r="I37" s="2">
        <v>8799095.4900000095</v>
      </c>
      <c r="J37" s="2">
        <v>2000000</v>
      </c>
      <c r="K37" s="2">
        <f>SUMIF('collection only'!D:D,eslam.data!AH37,'collection only'!E:E)</f>
        <v>371543.5</v>
      </c>
      <c r="L37" s="2">
        <v>173195834.75</v>
      </c>
      <c r="U37" s="2">
        <v>80216713.090000004</v>
      </c>
      <c r="V37" s="14">
        <f>SUMIF('consultant-gross'!D:D,eslam.data!AH37,'consultant-gross'!F:F)</f>
        <v>8799095.4900000095</v>
      </c>
      <c r="W37" s="14">
        <f>SUMIF('consultant-gross'!D:D,eslam.data!AH37,'consultant-gross'!G:G)</f>
        <v>173195834.75</v>
      </c>
      <c r="X37" s="14">
        <f>SUMIF('consultant-net'!D:D,eslam.data!AH37,'consultant-net'!F:F)</f>
        <v>2000000</v>
      </c>
      <c r="Y37" s="2" t="str">
        <f>VLOOKUP(A37,'eslam-to-invoicing'!A:B,2,0)</f>
        <v>Aljazi Project</v>
      </c>
      <c r="Z37" s="2" t="str">
        <f t="shared" si="0"/>
        <v>Aljazi Project20</v>
      </c>
      <c r="AA37" s="2">
        <f>SUMIF('data-from-invoicing'!D:D,eslam.data!Z37,'data-from-invoicing'!H:H)</f>
        <v>0</v>
      </c>
      <c r="AH37" s="2" t="str">
        <f t="shared" si="1"/>
        <v>Al Jazi20</v>
      </c>
    </row>
    <row r="38" spans="1:34" x14ac:dyDescent="0.3">
      <c r="A38" s="6" t="s">
        <v>19</v>
      </c>
      <c r="B38" s="6">
        <v>21</v>
      </c>
      <c r="C38" s="1">
        <v>43861</v>
      </c>
      <c r="D38" s="1">
        <v>43873</v>
      </c>
      <c r="E38" s="1">
        <v>43873</v>
      </c>
      <c r="F38">
        <v>15</v>
      </c>
      <c r="G38" s="1">
        <v>43888</v>
      </c>
      <c r="H38" s="1">
        <v>43914</v>
      </c>
      <c r="I38" s="2">
        <v>33097306.620499909</v>
      </c>
      <c r="J38" s="2">
        <v>5243962.1948168874</v>
      </c>
      <c r="K38" s="2">
        <f>SUMIF('collection only'!D:D,eslam.data!AH38,'collection only'!E:E)</f>
        <v>1E-4</v>
      </c>
      <c r="L38" s="2">
        <v>206293141.37049991</v>
      </c>
      <c r="U38" s="2">
        <v>93639432.282000005</v>
      </c>
      <c r="V38" s="14">
        <f>SUMIF('consultant-gross'!D:D,eslam.data!AH38,'consultant-gross'!F:F)</f>
        <v>33097306.620499909</v>
      </c>
      <c r="W38" s="14">
        <f>SUMIF('consultant-gross'!D:D,eslam.data!AH38,'consultant-gross'!G:G)</f>
        <v>206293141.37049991</v>
      </c>
      <c r="X38" s="14">
        <f>SUMIF('consultant-net'!D:D,eslam.data!AH38,'consultant-net'!F:F)</f>
        <v>5243962.1948168874</v>
      </c>
      <c r="Y38" s="2" t="str">
        <f>VLOOKUP(A38,'eslam-to-invoicing'!A:B,2,0)</f>
        <v>Aljazi Project</v>
      </c>
      <c r="Z38" s="2" t="str">
        <f t="shared" si="0"/>
        <v>Aljazi Project21</v>
      </c>
      <c r="AA38" s="2">
        <f>SUMIF('data-from-invoicing'!D:D,eslam.data!Z38,'data-from-invoicing'!H:H)</f>
        <v>0</v>
      </c>
      <c r="AH38" s="2" t="str">
        <f t="shared" si="1"/>
        <v>Al Jazi21</v>
      </c>
    </row>
    <row r="39" spans="1:34" x14ac:dyDescent="0.3">
      <c r="A39" s="6" t="s">
        <v>19</v>
      </c>
      <c r="B39" s="6">
        <v>22</v>
      </c>
      <c r="C39" s="1">
        <v>43951</v>
      </c>
      <c r="D39" s="1">
        <v>43942</v>
      </c>
      <c r="E39" s="1">
        <v>44563</v>
      </c>
      <c r="F39">
        <v>15</v>
      </c>
      <c r="G39" s="1">
        <v>44925</v>
      </c>
      <c r="H39" s="1">
        <v>44585</v>
      </c>
      <c r="I39" s="2">
        <v>4356240.1195001006</v>
      </c>
      <c r="J39" s="2">
        <v>8742870.7200000007</v>
      </c>
      <c r="K39" s="2">
        <f>SUMIF('collection only'!D:D,eslam.data!AH39,'collection only'!E:E)</f>
        <v>8591440.4900000002</v>
      </c>
      <c r="L39" s="2">
        <v>210649381.49000001</v>
      </c>
      <c r="V39" s="14">
        <f>SUMIF('consultant-gross'!D:D,eslam.data!AH39,'consultant-gross'!F:F)</f>
        <v>0</v>
      </c>
      <c r="W39" s="14">
        <f>SUMIF('consultant-gross'!D:D,eslam.data!AH39,'consultant-gross'!G:G)</f>
        <v>0</v>
      </c>
      <c r="X39" s="14">
        <f>SUMIF('consultant-net'!D:D,eslam.data!AH39,'consultant-net'!F:F)</f>
        <v>0</v>
      </c>
      <c r="Y39" s="2" t="str">
        <f>VLOOKUP(A39,'eslam-to-invoicing'!A:B,2,0)</f>
        <v>Aljazi Project</v>
      </c>
      <c r="Z39" s="2" t="str">
        <f t="shared" si="0"/>
        <v>Aljazi Project22</v>
      </c>
      <c r="AA39" s="2">
        <f>SUMIF('data-from-invoicing'!D:D,eslam.data!Z39,'data-from-invoicing'!H:H)</f>
        <v>0</v>
      </c>
      <c r="AH39" s="2" t="str">
        <f t="shared" si="1"/>
        <v>Al Jazi22</v>
      </c>
    </row>
    <row r="40" spans="1:34" x14ac:dyDescent="0.3">
      <c r="A40" s="6" t="s">
        <v>35</v>
      </c>
      <c r="B40" s="6">
        <v>1</v>
      </c>
      <c r="C40" s="1">
        <v>43555</v>
      </c>
      <c r="D40" s="1">
        <v>43544</v>
      </c>
      <c r="E40" s="1">
        <v>43545</v>
      </c>
      <c r="F40">
        <v>15</v>
      </c>
      <c r="G40" s="1">
        <v>43560</v>
      </c>
      <c r="H40" s="1">
        <v>43579</v>
      </c>
      <c r="I40" s="2">
        <v>2348807.6</v>
      </c>
      <c r="J40" s="2">
        <v>90608.89</v>
      </c>
      <c r="K40" s="2">
        <f>SUMIF('collection only'!D:D,eslam.data!AH40,'collection only'!E:E)</f>
        <v>14757189.01</v>
      </c>
      <c r="L40" s="2">
        <v>2348807.6</v>
      </c>
      <c r="M40" s="2">
        <v>14666580.119999999</v>
      </c>
      <c r="U40" s="2">
        <v>1554730.83</v>
      </c>
      <c r="V40" s="14">
        <f>SUMIF('consultant-gross'!D:D,eslam.data!AH40,'consultant-gross'!F:F)</f>
        <v>2377467.23</v>
      </c>
      <c r="W40" s="14">
        <f>SUMIF('consultant-gross'!D:D,eslam.data!AH40,'consultant-gross'!G:G)</f>
        <v>2377467.23</v>
      </c>
      <c r="X40" s="14">
        <f>SUMIF('consultant-net'!D:D,eslam.data!AH40,'consultant-net'!F:F)</f>
        <v>909309.25</v>
      </c>
      <c r="Y40" s="2" t="str">
        <f>VLOOKUP(A40,'eslam-to-invoicing'!A:B,2,0)</f>
        <v>Aljazi Project</v>
      </c>
      <c r="Z40" s="2" t="str">
        <f t="shared" si="0"/>
        <v>Aljazi Project1</v>
      </c>
      <c r="AA40" s="2">
        <f>SUMIF('data-from-invoicing'!D:D,eslam.data!Z40,'data-from-invoicing'!H:H)</f>
        <v>230795</v>
      </c>
      <c r="AH40" s="2" t="str">
        <f t="shared" si="1"/>
        <v>Al Jazi - Center Zone1</v>
      </c>
    </row>
    <row r="41" spans="1:34" x14ac:dyDescent="0.3">
      <c r="A41" s="6" t="s">
        <v>35</v>
      </c>
      <c r="B41" s="6">
        <v>2</v>
      </c>
      <c r="C41" s="1">
        <v>43585</v>
      </c>
      <c r="D41" s="1">
        <v>43594</v>
      </c>
      <c r="E41" s="1">
        <v>43597</v>
      </c>
      <c r="F41">
        <v>15</v>
      </c>
      <c r="G41" s="1">
        <v>43612</v>
      </c>
      <c r="H41" s="1">
        <v>43614</v>
      </c>
      <c r="I41" s="2">
        <v>6291718.0099999998</v>
      </c>
      <c r="J41" s="2">
        <v>2035039.03</v>
      </c>
      <c r="K41" s="2">
        <f>SUMIF('collection only'!D:D,eslam.data!AH41,'collection only'!E:E)</f>
        <v>1686320.29</v>
      </c>
      <c r="L41" s="2">
        <v>8640525.6099999994</v>
      </c>
      <c r="U41" s="2">
        <v>4268341.03</v>
      </c>
      <c r="V41" s="14">
        <f>SUMIF('consultant-gross'!D:D,eslam.data!AH41,'consultant-gross'!F:F)</f>
        <v>6291718.0099999998</v>
      </c>
      <c r="W41" s="14">
        <f>SUMIF('consultant-gross'!D:D,eslam.data!AH41,'consultant-gross'!G:G)</f>
        <v>8640525.6099999994</v>
      </c>
      <c r="X41" s="14">
        <f>SUMIF('consultant-net'!D:D,eslam.data!AH41,'consultant-net'!F:F)</f>
        <v>2035039.03</v>
      </c>
      <c r="Y41" s="2" t="str">
        <f>VLOOKUP(A41,'eslam-to-invoicing'!A:B,2,0)</f>
        <v>Aljazi Project</v>
      </c>
      <c r="Z41" s="2" t="str">
        <f t="shared" si="0"/>
        <v>Aljazi Project2</v>
      </c>
      <c r="AA41" s="2" t="e">
        <f>SUMIF('data-from-invoicing'!D:D,eslam.data!Z41,'data-from-invoicing'!H:H)</f>
        <v>#DIV/0!</v>
      </c>
      <c r="AH41" s="2" t="str">
        <f t="shared" si="1"/>
        <v>Al Jazi - Center Zone2</v>
      </c>
    </row>
    <row r="42" spans="1:34" x14ac:dyDescent="0.3">
      <c r="A42" s="6" t="s">
        <v>35</v>
      </c>
      <c r="B42" s="6">
        <v>3</v>
      </c>
      <c r="C42" s="1">
        <v>43677</v>
      </c>
      <c r="D42" s="1">
        <v>43661</v>
      </c>
      <c r="E42" s="1">
        <v>43661</v>
      </c>
      <c r="F42">
        <v>15</v>
      </c>
      <c r="G42" s="1">
        <v>43676</v>
      </c>
      <c r="H42" s="1">
        <v>43709</v>
      </c>
      <c r="I42" s="2">
        <v>12038668.84</v>
      </c>
      <c r="J42" s="2">
        <v>360179.68</v>
      </c>
      <c r="K42" s="2">
        <f>SUMIF('collection only'!D:D,eslam.data!AH42,'collection only'!E:E)</f>
        <v>360179.68</v>
      </c>
      <c r="L42" s="2">
        <v>20679194.449999999</v>
      </c>
      <c r="U42" s="2">
        <v>12373789.15</v>
      </c>
      <c r="V42" s="14">
        <f>SUMIF('consultant-gross'!D:D,eslam.data!AH42,'consultant-gross'!F:F)</f>
        <v>12038969.260000002</v>
      </c>
      <c r="W42" s="14">
        <f>SUMIF('consultant-gross'!D:D,eslam.data!AH42,'consultant-gross'!G:G)</f>
        <v>20679494.870000001</v>
      </c>
      <c r="X42" s="14">
        <f>SUMIF('consultant-net'!D:D,eslam.data!AH42,'consultant-net'!F:F)</f>
        <v>1152186.95</v>
      </c>
      <c r="Y42" s="2" t="str">
        <f>VLOOKUP(A42,'eslam-to-invoicing'!A:B,2,0)</f>
        <v>Aljazi Project</v>
      </c>
      <c r="Z42" s="2" t="str">
        <f t="shared" si="0"/>
        <v>Aljazi Project3</v>
      </c>
      <c r="AA42" s="2">
        <f>SUMIF('data-from-invoicing'!D:D,eslam.data!Z42,'data-from-invoicing'!H:H)</f>
        <v>58174.3</v>
      </c>
      <c r="AH42" s="2" t="str">
        <f t="shared" si="1"/>
        <v>Al Jazi - Center Zone3</v>
      </c>
    </row>
    <row r="43" spans="1:34" x14ac:dyDescent="0.3">
      <c r="A43" s="6" t="s">
        <v>35</v>
      </c>
      <c r="B43" s="6">
        <v>4</v>
      </c>
      <c r="C43" s="1">
        <v>43708</v>
      </c>
      <c r="D43" s="1">
        <v>43697</v>
      </c>
      <c r="E43" s="1">
        <v>43698</v>
      </c>
      <c r="F43">
        <v>15</v>
      </c>
      <c r="G43" s="1">
        <v>43713</v>
      </c>
      <c r="H43" s="1">
        <v>43718</v>
      </c>
      <c r="I43" s="2">
        <v>4840645.7400000021</v>
      </c>
      <c r="J43" s="2">
        <v>1090291.72</v>
      </c>
      <c r="K43" s="2">
        <f>SUMIF('collection only'!D:D,eslam.data!AH43,'collection only'!E:E)</f>
        <v>370581.69</v>
      </c>
      <c r="L43" s="2">
        <v>25519840.190000001</v>
      </c>
      <c r="U43" s="2">
        <v>15657190.5</v>
      </c>
      <c r="V43" s="14">
        <f>SUMIF('consultant-gross'!D:D,eslam.data!AH43,'consultant-gross'!F:F)</f>
        <v>4840645.7400000021</v>
      </c>
      <c r="W43" s="14">
        <f>SUMIF('consultant-gross'!D:D,eslam.data!AH43,'consultant-gross'!G:G)</f>
        <v>25519840.190000001</v>
      </c>
      <c r="X43" s="14">
        <f>SUMIF('consultant-net'!D:D,eslam.data!AH43,'consultant-net'!F:F)</f>
        <v>1090291.72</v>
      </c>
      <c r="Y43" s="2" t="str">
        <f>VLOOKUP(A43,'eslam-to-invoicing'!A:B,2,0)</f>
        <v>Aljazi Project</v>
      </c>
      <c r="Z43" s="2" t="str">
        <f t="shared" si="0"/>
        <v>Aljazi Project4</v>
      </c>
      <c r="AA43" s="2">
        <f>SUMIF('data-from-invoicing'!D:D,eslam.data!Z43,'data-from-invoicing'!H:H)</f>
        <v>0</v>
      </c>
      <c r="AH43" s="2" t="str">
        <f t="shared" si="1"/>
        <v>Al Jazi - Center Zone4</v>
      </c>
    </row>
    <row r="44" spans="1:34" x14ac:dyDescent="0.3">
      <c r="A44" s="6" t="s">
        <v>35</v>
      </c>
      <c r="B44" s="6">
        <v>5</v>
      </c>
      <c r="C44" s="1">
        <v>43738</v>
      </c>
      <c r="D44" s="1">
        <v>43738</v>
      </c>
      <c r="E44" s="1">
        <v>43746</v>
      </c>
      <c r="F44">
        <v>15</v>
      </c>
      <c r="G44" s="1">
        <v>43761</v>
      </c>
      <c r="H44" s="1">
        <v>43772</v>
      </c>
      <c r="I44" s="2">
        <v>7051826.3099999987</v>
      </c>
      <c r="J44" s="2">
        <v>1000000</v>
      </c>
      <c r="K44" s="2">
        <f>SUMIF('collection only'!D:D,eslam.data!AH44,'collection only'!E:E)</f>
        <v>858100</v>
      </c>
      <c r="L44" s="2">
        <v>32571666.5</v>
      </c>
      <c r="U44" s="2">
        <v>20595342.09</v>
      </c>
      <c r="V44" s="14">
        <f>SUMIF('consultant-gross'!D:D,eslam.data!AH44,'consultant-gross'!F:F)</f>
        <v>7051826.3099999987</v>
      </c>
      <c r="W44" s="14">
        <f>SUMIF('consultant-gross'!D:D,eslam.data!AH44,'consultant-gross'!G:G)</f>
        <v>32571666.5</v>
      </c>
      <c r="X44" s="14">
        <f>SUMIF('consultant-net'!D:D,eslam.data!AH44,'consultant-net'!F:F)</f>
        <v>1000000</v>
      </c>
      <c r="Y44" s="2" t="str">
        <f>VLOOKUP(A44,'eslam-to-invoicing'!A:B,2,0)</f>
        <v>Aljazi Project</v>
      </c>
      <c r="Z44" s="2" t="str">
        <f t="shared" si="0"/>
        <v>Aljazi Project5</v>
      </c>
      <c r="AA44" s="2">
        <f>SUMIF('data-from-invoicing'!D:D,eslam.data!Z44,'data-from-invoicing'!H:H)</f>
        <v>0</v>
      </c>
      <c r="AH44" s="2" t="str">
        <f t="shared" si="1"/>
        <v>Al Jazi - Center Zone5</v>
      </c>
    </row>
    <row r="45" spans="1:34" x14ac:dyDescent="0.3">
      <c r="A45" s="6" t="s">
        <v>35</v>
      </c>
      <c r="B45" s="6">
        <v>6</v>
      </c>
      <c r="C45" s="1">
        <v>43861</v>
      </c>
      <c r="D45" s="1">
        <v>43873</v>
      </c>
      <c r="E45" s="1">
        <v>43873</v>
      </c>
      <c r="F45">
        <v>15</v>
      </c>
      <c r="G45" s="1">
        <v>43888</v>
      </c>
      <c r="H45" s="1">
        <v>43914</v>
      </c>
      <c r="I45" s="2">
        <v>6082957.0300000012</v>
      </c>
      <c r="J45" s="2">
        <v>-2446690.14</v>
      </c>
      <c r="K45" s="2">
        <f>SUMIF('collection only'!D:D,eslam.data!AH45,'collection only'!E:E)</f>
        <v>-0.01</v>
      </c>
      <c r="L45" s="2">
        <v>38654623.530000001</v>
      </c>
      <c r="U45" s="2">
        <v>22479352.289999999</v>
      </c>
      <c r="V45" s="14">
        <f>SUMIF('consultant-gross'!D:D,eslam.data!AH45,'consultant-gross'!F:F)</f>
        <v>6082957.0300000012</v>
      </c>
      <c r="W45" s="14">
        <f>SUMIF('consultant-gross'!D:D,eslam.data!AH45,'consultant-gross'!G:G)</f>
        <v>38654623.530000001</v>
      </c>
      <c r="X45" s="14">
        <f>SUMIF('consultant-net'!D:D,eslam.data!AH45,'consultant-net'!F:F)</f>
        <v>-2446690.14</v>
      </c>
      <c r="Y45" s="2" t="str">
        <f>VLOOKUP(A45,'eslam-to-invoicing'!A:B,2,0)</f>
        <v>Aljazi Project</v>
      </c>
      <c r="Z45" s="2" t="str">
        <f t="shared" si="0"/>
        <v>Aljazi Project6</v>
      </c>
      <c r="AA45" s="2">
        <f>SUMIF('data-from-invoicing'!D:D,eslam.data!Z45,'data-from-invoicing'!H:H)</f>
        <v>0</v>
      </c>
      <c r="AH45" s="2" t="str">
        <f t="shared" si="1"/>
        <v>Al Jazi - Center Zone6</v>
      </c>
    </row>
    <row r="46" spans="1:34" x14ac:dyDescent="0.3">
      <c r="A46" s="6" t="s">
        <v>35</v>
      </c>
      <c r="B46" s="6">
        <v>7</v>
      </c>
      <c r="C46" s="1">
        <v>43921</v>
      </c>
      <c r="D46" s="1">
        <v>43911</v>
      </c>
      <c r="E46" s="1">
        <v>44563</v>
      </c>
      <c r="F46">
        <v>15</v>
      </c>
      <c r="G46" s="1">
        <v>44925</v>
      </c>
      <c r="H46" s="1">
        <v>44585</v>
      </c>
      <c r="I46" s="2">
        <v>966768.06485783309</v>
      </c>
      <c r="J46" s="2">
        <v>151431.31865216259</v>
      </c>
      <c r="K46" s="2">
        <f>SUMIF('collection only'!D:D,eslam.data!AH46,'collection only'!E:E)</f>
        <v>151431.32</v>
      </c>
      <c r="L46" s="2">
        <v>39621391.594857827</v>
      </c>
      <c r="V46" s="14">
        <f>SUMIF('consultant-gross'!D:D,eslam.data!AH46,'consultant-gross'!F:F)</f>
        <v>0</v>
      </c>
      <c r="W46" s="14">
        <f>SUMIF('consultant-gross'!D:D,eslam.data!AH46,'consultant-gross'!G:G)</f>
        <v>0</v>
      </c>
      <c r="X46" s="14">
        <f>SUMIF('consultant-net'!D:D,eslam.data!AH46,'consultant-net'!F:F)</f>
        <v>0</v>
      </c>
      <c r="Y46" s="2" t="str">
        <f>VLOOKUP(A46,'eslam-to-invoicing'!A:B,2,0)</f>
        <v>Aljazi Project</v>
      </c>
      <c r="Z46" s="2" t="str">
        <f t="shared" si="0"/>
        <v>Aljazi Project7</v>
      </c>
      <c r="AA46" s="2">
        <f>SUMIF('data-from-invoicing'!D:D,eslam.data!Z46,'data-from-invoicing'!H:H)</f>
        <v>0</v>
      </c>
      <c r="AH46" s="2" t="str">
        <f t="shared" si="1"/>
        <v>Al Jazi - Center Zone7</v>
      </c>
    </row>
    <row r="47" spans="1:34" x14ac:dyDescent="0.3">
      <c r="A47" s="6" t="s">
        <v>76</v>
      </c>
      <c r="B47" s="6">
        <v>1</v>
      </c>
      <c r="C47" s="1">
        <v>44500</v>
      </c>
      <c r="D47" s="1">
        <v>44500</v>
      </c>
      <c r="E47" s="1">
        <v>44535</v>
      </c>
      <c r="F47">
        <v>30</v>
      </c>
      <c r="G47" s="1">
        <v>44565</v>
      </c>
      <c r="K47" s="2">
        <f>SUMIF('collection only'!D:D,eslam.data!AH47,'collection only'!E:E)</f>
        <v>1459340</v>
      </c>
      <c r="U47" s="2">
        <v>0</v>
      </c>
      <c r="V47" s="14">
        <f>SUMIF('consultant-gross'!D:D,eslam.data!AH47,'consultant-gross'!F:F)</f>
        <v>0</v>
      </c>
      <c r="W47" s="14">
        <f>SUMIF('consultant-gross'!D:D,eslam.data!AH47,'consultant-gross'!G:G)</f>
        <v>0</v>
      </c>
      <c r="X47" s="14">
        <f>SUMIF('consultant-net'!D:D,eslam.data!AH47,'consultant-net'!F:F)</f>
        <v>0</v>
      </c>
      <c r="Y47" s="2" t="str">
        <f>VLOOKUP(A47,'eslam-to-invoicing'!A:B,2,0)</f>
        <v>Alfa New Central Labs</v>
      </c>
      <c r="Z47" s="2" t="str">
        <f t="shared" si="0"/>
        <v>Alfa New Central Labs1</v>
      </c>
      <c r="AA47" s="2">
        <f>SUMIF('data-from-invoicing'!D:D,eslam.data!Z47,'data-from-invoicing'!H:H)</f>
        <v>1459340</v>
      </c>
      <c r="AH47" s="2" t="str">
        <f t="shared" si="1"/>
        <v>Alfa Lab1</v>
      </c>
    </row>
    <row r="48" spans="1:34" x14ac:dyDescent="0.3">
      <c r="A48" s="6" t="s">
        <v>39</v>
      </c>
      <c r="B48" s="6">
        <v>1</v>
      </c>
      <c r="C48" s="1">
        <v>43646</v>
      </c>
      <c r="D48" s="1">
        <v>43648</v>
      </c>
      <c r="E48" s="1">
        <v>43699</v>
      </c>
      <c r="F48">
        <v>31</v>
      </c>
      <c r="G48" s="1">
        <v>43730</v>
      </c>
      <c r="K48" s="2">
        <f>SUMIF('collection only'!D:D,eslam.data!AH48,'collection only'!E:E)</f>
        <v>659568.19999999995</v>
      </c>
      <c r="U48" s="2">
        <v>0</v>
      </c>
      <c r="V48" s="14">
        <f>SUMIF('consultant-gross'!D:D,eslam.data!AH48,'consultant-gross'!F:F)</f>
        <v>0</v>
      </c>
      <c r="W48" s="14">
        <f>SUMIF('consultant-gross'!D:D,eslam.data!AH48,'consultant-gross'!G:G)</f>
        <v>0</v>
      </c>
      <c r="X48" s="14">
        <f>SUMIF('consultant-net'!D:D,eslam.data!AH48,'consultant-net'!F:F)</f>
        <v>0</v>
      </c>
      <c r="Y48" s="2">
        <f>VLOOKUP(A48,'eslam-to-invoicing'!A:B,2,0)</f>
        <v>0</v>
      </c>
      <c r="Z48" s="2" t="str">
        <f t="shared" si="0"/>
        <v>01</v>
      </c>
      <c r="AA48" s="2">
        <f>SUMIF('data-from-invoicing'!D:D,eslam.data!Z48,'data-from-invoicing'!H:H)</f>
        <v>0</v>
      </c>
      <c r="AH48" s="2" t="str">
        <f t="shared" si="1"/>
        <v>Allegria-New Modifications1</v>
      </c>
    </row>
    <row r="49" spans="1:34" x14ac:dyDescent="0.3">
      <c r="A49" s="6" t="s">
        <v>97</v>
      </c>
      <c r="B49" s="6">
        <v>2</v>
      </c>
      <c r="C49" s="1">
        <v>44742</v>
      </c>
      <c r="D49" s="1">
        <v>44742</v>
      </c>
      <c r="E49" s="1">
        <v>44747</v>
      </c>
      <c r="F49">
        <v>42</v>
      </c>
      <c r="G49" s="1">
        <v>44789</v>
      </c>
      <c r="H49" s="1">
        <v>44748</v>
      </c>
      <c r="I49" s="2">
        <v>1243970</v>
      </c>
      <c r="J49" s="2">
        <v>836570</v>
      </c>
      <c r="K49" s="2">
        <f>SUMIF('collection only'!D:D,eslam.data!AH49,'collection only'!E:E)</f>
        <v>837813.8</v>
      </c>
      <c r="L49" s="2">
        <v>1243970</v>
      </c>
      <c r="S49" s="2">
        <v>65308.425000000003</v>
      </c>
      <c r="T49" s="2">
        <v>65308.425000000003</v>
      </c>
      <c r="U49" s="2">
        <v>0</v>
      </c>
      <c r="V49" s="14">
        <f>SUMIF('consultant-gross'!D:D,eslam.data!AH49,'consultant-gross'!F:F)</f>
        <v>1243970</v>
      </c>
      <c r="W49" s="14">
        <f>SUMIF('consultant-gross'!D:D,eslam.data!AH49,'consultant-gross'!G:G)</f>
        <v>1243970</v>
      </c>
      <c r="X49" s="14">
        <f>SUMIF('consultant-net'!D:D,eslam.data!AH49,'consultant-net'!F:F)</f>
        <v>836570</v>
      </c>
      <c r="Y49" s="2" t="str">
        <f>VLOOKUP(A49,'eslam-to-invoicing'!A:B,2,0)</f>
        <v>Astoria Sharm elSheikh</v>
      </c>
      <c r="Z49" s="2" t="str">
        <f t="shared" si="0"/>
        <v>Astoria Sharm elSheikh2</v>
      </c>
      <c r="AA49" s="2">
        <f>SUMIF('data-from-invoicing'!D:D,eslam.data!Z49,'data-from-invoicing'!H:H)</f>
        <v>375012.2</v>
      </c>
      <c r="AH49" s="2" t="str">
        <f t="shared" si="1"/>
        <v>Astoria - Sharm2</v>
      </c>
    </row>
    <row r="50" spans="1:34" x14ac:dyDescent="0.3">
      <c r="A50" s="6" t="s">
        <v>97</v>
      </c>
      <c r="B50" s="6">
        <v>3</v>
      </c>
      <c r="C50" s="1">
        <v>44773</v>
      </c>
      <c r="D50" s="1">
        <v>44773</v>
      </c>
      <c r="E50" s="1">
        <v>44776</v>
      </c>
      <c r="F50">
        <v>42</v>
      </c>
      <c r="G50" s="1">
        <v>44818</v>
      </c>
      <c r="H50" s="1">
        <v>44782</v>
      </c>
      <c r="I50" s="2">
        <v>401082.64999999991</v>
      </c>
      <c r="J50" s="2">
        <v>269728</v>
      </c>
      <c r="K50" s="2">
        <f>SUMIF('collection only'!D:D,eslam.data!AH50,'collection only'!E:E)</f>
        <v>269728</v>
      </c>
      <c r="L50" s="2">
        <v>1645052.65</v>
      </c>
      <c r="P50" s="2">
        <v>98567.65</v>
      </c>
      <c r="S50" s="2">
        <v>21056.84</v>
      </c>
      <c r="T50" s="2">
        <v>21056.84</v>
      </c>
      <c r="U50" s="2">
        <v>0</v>
      </c>
      <c r="V50" s="14">
        <f>SUMIF('consultant-gross'!D:D,eslam.data!AH50,'consultant-gross'!F:F)</f>
        <v>401082.64999999991</v>
      </c>
      <c r="W50" s="14">
        <f>SUMIF('consultant-gross'!D:D,eslam.data!AH50,'consultant-gross'!G:G)</f>
        <v>1645052.65</v>
      </c>
      <c r="X50" s="14">
        <f>SUMIF('consultant-net'!D:D,eslam.data!AH50,'consultant-net'!F:F)</f>
        <v>269728</v>
      </c>
      <c r="Y50" s="2" t="str">
        <f>VLOOKUP(A50,'eslam-to-invoicing'!A:B,2,0)</f>
        <v>Astoria Sharm elSheikh</v>
      </c>
      <c r="Z50" s="2" t="str">
        <f t="shared" si="0"/>
        <v>Astoria Sharm elSheikh3</v>
      </c>
      <c r="AA50" s="2">
        <f>SUMIF('data-from-invoicing'!D:D,eslam.data!Z50,'data-from-invoicing'!H:H)</f>
        <v>2281689.38</v>
      </c>
      <c r="AH50" s="2" t="str">
        <f t="shared" si="1"/>
        <v>Astoria - Sharm3</v>
      </c>
    </row>
    <row r="51" spans="1:34" x14ac:dyDescent="0.3">
      <c r="A51" s="6" t="s">
        <v>97</v>
      </c>
      <c r="B51" s="6">
        <v>4</v>
      </c>
      <c r="C51" s="1">
        <v>44804</v>
      </c>
      <c r="D51" s="1">
        <v>44804</v>
      </c>
      <c r="E51" s="1">
        <v>44804</v>
      </c>
      <c r="F51">
        <v>42</v>
      </c>
      <c r="G51" s="1">
        <v>44846</v>
      </c>
      <c r="H51" s="1">
        <v>44809</v>
      </c>
      <c r="I51" s="2">
        <v>2440310</v>
      </c>
      <c r="J51" s="2">
        <v>1641108</v>
      </c>
      <c r="K51" s="2">
        <f>SUMIF('collection only'!D:D,eslam.data!AH51,'collection only'!E:E)</f>
        <v>1641108</v>
      </c>
      <c r="L51" s="2">
        <v>4085362.65</v>
      </c>
      <c r="P51" s="2">
        <v>98567.65</v>
      </c>
      <c r="S51" s="2">
        <v>128116.27499999999</v>
      </c>
      <c r="T51" s="2">
        <v>128116.27499999999</v>
      </c>
      <c r="U51" s="2">
        <v>0</v>
      </c>
      <c r="V51" s="14">
        <f>SUMIF('consultant-gross'!D:D,eslam.data!AH51,'consultant-gross'!F:F)</f>
        <v>2440310</v>
      </c>
      <c r="W51" s="14">
        <f>SUMIF('consultant-gross'!D:D,eslam.data!AH51,'consultant-gross'!G:G)</f>
        <v>4085362.65</v>
      </c>
      <c r="X51" s="14">
        <f>SUMIF('consultant-net'!D:D,eslam.data!AH51,'consultant-net'!F:F)</f>
        <v>1641108</v>
      </c>
      <c r="Y51" s="2" t="str">
        <f>VLOOKUP(A51,'eslam-to-invoicing'!A:B,2,0)</f>
        <v>Astoria Sharm elSheikh</v>
      </c>
      <c r="Z51" s="2" t="str">
        <f t="shared" si="0"/>
        <v>Astoria Sharm elSheikh4</v>
      </c>
      <c r="AA51" s="2">
        <f>SUMIF('data-from-invoicing'!D:D,eslam.data!Z51,'data-from-invoicing'!H:H)</f>
        <v>986619.1</v>
      </c>
      <c r="AH51" s="2" t="str">
        <f t="shared" si="1"/>
        <v>Astoria - Sharm4</v>
      </c>
    </row>
    <row r="52" spans="1:34" x14ac:dyDescent="0.3">
      <c r="A52" s="6" t="s">
        <v>97</v>
      </c>
      <c r="B52" s="6">
        <v>5</v>
      </c>
      <c r="C52" s="1">
        <v>44834</v>
      </c>
      <c r="D52" s="1">
        <v>44834</v>
      </c>
      <c r="E52" s="1">
        <v>44838</v>
      </c>
      <c r="F52">
        <v>42</v>
      </c>
      <c r="G52" s="1">
        <v>44880</v>
      </c>
      <c r="H52" s="1">
        <v>44840</v>
      </c>
      <c r="I52" s="2">
        <v>1055208</v>
      </c>
      <c r="J52" s="2">
        <v>709627</v>
      </c>
      <c r="K52" s="2">
        <f>SUMIF('collection only'!D:D,eslam.data!AH52,'collection only'!E:E)</f>
        <v>709627</v>
      </c>
      <c r="L52" s="2">
        <v>5140570.6500000004</v>
      </c>
      <c r="P52" s="2">
        <v>98567.65</v>
      </c>
      <c r="R52" s="2">
        <v>33170</v>
      </c>
      <c r="S52" s="2">
        <v>55398</v>
      </c>
      <c r="T52" s="2">
        <v>55398</v>
      </c>
      <c r="U52" s="2">
        <v>0</v>
      </c>
      <c r="V52" s="14">
        <f>SUMIF('consultant-gross'!D:D,eslam.data!AH52,'consultant-gross'!F:F)</f>
        <v>1055208.0000000005</v>
      </c>
      <c r="W52" s="14">
        <f>SUMIF('consultant-gross'!D:D,eslam.data!AH52,'consultant-gross'!G:G)</f>
        <v>5140570.6500000004</v>
      </c>
      <c r="X52" s="14">
        <f>SUMIF('consultant-net'!D:D,eslam.data!AH52,'consultant-net'!F:F)</f>
        <v>709627</v>
      </c>
      <c r="Y52" s="2" t="str">
        <f>VLOOKUP(A52,'eslam-to-invoicing'!A:B,2,0)</f>
        <v>Astoria Sharm elSheikh</v>
      </c>
      <c r="Z52" s="2" t="str">
        <f t="shared" si="0"/>
        <v>Astoria Sharm elSheikh5</v>
      </c>
      <c r="AA52" s="2">
        <f>SUMIF('data-from-invoicing'!D:D,eslam.data!Z52,'data-from-invoicing'!H:H)</f>
        <v>294367.44449999998</v>
      </c>
      <c r="AH52" s="2" t="str">
        <f t="shared" si="1"/>
        <v>Astoria - Sharm5</v>
      </c>
    </row>
    <row r="53" spans="1:34" x14ac:dyDescent="0.3">
      <c r="A53" s="6" t="s">
        <v>97</v>
      </c>
      <c r="B53" s="6">
        <v>6</v>
      </c>
      <c r="C53" s="1">
        <v>44865</v>
      </c>
      <c r="D53" s="1">
        <v>44865</v>
      </c>
      <c r="E53" s="1">
        <v>44862</v>
      </c>
      <c r="F53">
        <v>42</v>
      </c>
      <c r="G53" s="1">
        <v>44904</v>
      </c>
      <c r="H53" s="1">
        <v>44864</v>
      </c>
      <c r="I53" s="2">
        <v>314831.48999999929</v>
      </c>
      <c r="J53" s="2">
        <v>244817</v>
      </c>
      <c r="K53" s="2">
        <f>SUMIF('collection only'!D:D,eslam.data!AH53,'collection only'!E:E)</f>
        <v>244817</v>
      </c>
      <c r="L53" s="2">
        <v>5455402.1399999997</v>
      </c>
      <c r="P53" s="2">
        <v>98567.65</v>
      </c>
      <c r="S53" s="2">
        <v>221100</v>
      </c>
      <c r="T53" s="2">
        <v>221100</v>
      </c>
      <c r="U53" s="2">
        <v>0</v>
      </c>
      <c r="V53" s="14">
        <f>SUMIF('consultant-gross'!D:D,eslam.data!AH53,'consultant-gross'!F:F)</f>
        <v>314831.48999999929</v>
      </c>
      <c r="W53" s="14">
        <f>SUMIF('consultant-gross'!D:D,eslam.data!AH53,'consultant-gross'!G:G)</f>
        <v>5455402.1399999997</v>
      </c>
      <c r="X53" s="14">
        <f>SUMIF('consultant-net'!D:D,eslam.data!AH53,'consultant-net'!F:F)</f>
        <v>244817</v>
      </c>
      <c r="Y53" s="2" t="str">
        <f>VLOOKUP(A53,'eslam-to-invoicing'!A:B,2,0)</f>
        <v>Astoria Sharm elSheikh</v>
      </c>
      <c r="Z53" s="2" t="str">
        <f t="shared" si="0"/>
        <v>Astoria Sharm elSheikh6</v>
      </c>
      <c r="AA53" s="2">
        <f>SUMIF('data-from-invoicing'!D:D,eslam.data!Z53,'data-from-invoicing'!H:H)</f>
        <v>621397.33900000004</v>
      </c>
      <c r="AH53" s="2" t="str">
        <f t="shared" si="1"/>
        <v>Astoria - Sharm6</v>
      </c>
    </row>
    <row r="54" spans="1:34" x14ac:dyDescent="0.3">
      <c r="A54" s="6" t="s">
        <v>97</v>
      </c>
      <c r="B54" s="6">
        <v>7</v>
      </c>
      <c r="C54" s="1">
        <v>44895</v>
      </c>
      <c r="D54" s="1">
        <v>44893</v>
      </c>
      <c r="E54" s="1">
        <v>44893</v>
      </c>
      <c r="F54">
        <v>42</v>
      </c>
      <c r="G54" s="1">
        <v>44935</v>
      </c>
      <c r="K54" s="2">
        <f>SUMIF('collection only'!D:D,eslam.data!AH54,'collection only'!E:E)</f>
        <v>654151</v>
      </c>
      <c r="U54" s="2">
        <v>0</v>
      </c>
      <c r="V54" s="14">
        <f>SUMIF('consultant-gross'!D:D,eslam.data!AH54,'consultant-gross'!F:F)</f>
        <v>0</v>
      </c>
      <c r="W54" s="14">
        <f>SUMIF('consultant-gross'!D:D,eslam.data!AH54,'consultant-gross'!G:G)</f>
        <v>0</v>
      </c>
      <c r="X54" s="14">
        <f>SUMIF('consultant-net'!D:D,eslam.data!AH54,'consultant-net'!F:F)</f>
        <v>0</v>
      </c>
      <c r="Y54" s="2" t="str">
        <f>VLOOKUP(A54,'eslam-to-invoicing'!A:B,2,0)</f>
        <v>Astoria Sharm elSheikh</v>
      </c>
      <c r="Z54" s="2" t="str">
        <f t="shared" si="0"/>
        <v>Astoria Sharm elSheikh7</v>
      </c>
      <c r="AA54" s="2">
        <f>SUMIF('data-from-invoicing'!D:D,eslam.data!Z54,'data-from-invoicing'!H:H)</f>
        <v>1160163.51</v>
      </c>
      <c r="AH54" s="2" t="str">
        <f t="shared" si="1"/>
        <v>Astoria - Sharm7</v>
      </c>
    </row>
    <row r="55" spans="1:34" x14ac:dyDescent="0.3">
      <c r="A55" s="6" t="s">
        <v>97</v>
      </c>
      <c r="B55" s="6">
        <v>8</v>
      </c>
      <c r="C55" s="1">
        <v>44957</v>
      </c>
      <c r="D55" s="1">
        <v>44958</v>
      </c>
      <c r="E55" s="1">
        <v>44958</v>
      </c>
      <c r="F55">
        <v>42</v>
      </c>
      <c r="G55" s="1">
        <v>45000</v>
      </c>
      <c r="K55" s="2">
        <f>SUMIF('collection only'!D:D,eslam.data!AH55,'collection only'!E:E)</f>
        <v>1160836</v>
      </c>
      <c r="U55" s="2">
        <v>0</v>
      </c>
      <c r="V55" s="14">
        <f>SUMIF('consultant-gross'!D:D,eslam.data!AH55,'consultant-gross'!F:F)</f>
        <v>0</v>
      </c>
      <c r="W55" s="14">
        <f>SUMIF('consultant-gross'!D:D,eslam.data!AH55,'consultant-gross'!G:G)</f>
        <v>0</v>
      </c>
      <c r="X55" s="14">
        <f>SUMIF('consultant-net'!D:D,eslam.data!AH55,'consultant-net'!F:F)</f>
        <v>0</v>
      </c>
      <c r="Y55" s="2" t="str">
        <f>VLOOKUP(A55,'eslam-to-invoicing'!A:B,2,0)</f>
        <v>Astoria Sharm elSheikh</v>
      </c>
      <c r="Z55" s="2" t="str">
        <f t="shared" si="0"/>
        <v>Astoria Sharm elSheikh8</v>
      </c>
      <c r="AA55" s="2">
        <f>SUMIF('data-from-invoicing'!D:D,eslam.data!Z55,'data-from-invoicing'!H:H)</f>
        <v>0</v>
      </c>
      <c r="AH55" s="2" t="str">
        <f t="shared" si="1"/>
        <v>Astoria - Sharm8</v>
      </c>
    </row>
    <row r="56" spans="1:34" x14ac:dyDescent="0.3">
      <c r="A56" s="6" t="s">
        <v>86</v>
      </c>
      <c r="B56" s="6">
        <v>1</v>
      </c>
      <c r="C56" s="1">
        <v>44592</v>
      </c>
      <c r="D56" s="1">
        <v>44605</v>
      </c>
      <c r="E56" s="1">
        <v>44607</v>
      </c>
      <c r="F56">
        <v>42</v>
      </c>
      <c r="G56" s="1">
        <v>44649</v>
      </c>
      <c r="H56" s="1">
        <v>44620</v>
      </c>
      <c r="I56" s="2">
        <v>6707988.5199999996</v>
      </c>
      <c r="J56" s="2">
        <v>4511122</v>
      </c>
      <c r="K56" s="2">
        <f>SUMIF('collection only'!D:D,eslam.data!AH56,'collection only'!E:E)</f>
        <v>52550866.5</v>
      </c>
      <c r="L56" s="2">
        <v>6707988.5199999996</v>
      </c>
      <c r="N56" s="2">
        <v>2000000</v>
      </c>
      <c r="U56" s="2">
        <v>0</v>
      </c>
      <c r="V56" s="14">
        <f>SUMIF('consultant-gross'!D:D,eslam.data!AH56,'consultant-gross'!F:F)</f>
        <v>6707988.5199999996</v>
      </c>
      <c r="W56" s="14">
        <f>SUMIF('consultant-gross'!D:D,eslam.data!AH56,'consultant-gross'!G:G)</f>
        <v>6707988.5199999996</v>
      </c>
      <c r="X56" s="14">
        <f>SUMIF('consultant-net'!D:D,eslam.data!AH56,'consultant-net'!F:F)</f>
        <v>4511122</v>
      </c>
      <c r="Y56" s="2" t="str">
        <f>VLOOKUP(A56,'eslam-to-invoicing'!A:B,2,0)</f>
        <v>Waldorf Astoria Cairo</v>
      </c>
      <c r="Z56" s="2" t="str">
        <f t="shared" si="0"/>
        <v>Waldorf Astoria Cairo1</v>
      </c>
      <c r="AA56" s="2">
        <f>SUMIF('data-from-invoicing'!D:D,eslam.data!Z56,'data-from-invoicing'!H:H)</f>
        <v>8201915.1090000002</v>
      </c>
      <c r="AH56" s="2" t="str">
        <f t="shared" si="1"/>
        <v>Astoria Hotel1</v>
      </c>
    </row>
    <row r="57" spans="1:34" x14ac:dyDescent="0.3">
      <c r="A57" s="6" t="s">
        <v>86</v>
      </c>
      <c r="B57" s="6">
        <v>2</v>
      </c>
      <c r="C57" s="1">
        <v>44620</v>
      </c>
      <c r="D57" s="1">
        <v>44620</v>
      </c>
      <c r="E57" s="1">
        <v>44629</v>
      </c>
      <c r="F57">
        <v>42</v>
      </c>
      <c r="G57" s="1">
        <v>44671</v>
      </c>
      <c r="H57" s="1">
        <v>44643</v>
      </c>
      <c r="I57" s="2">
        <v>3507480.42</v>
      </c>
      <c r="J57" s="2">
        <v>2448868</v>
      </c>
      <c r="K57" s="2">
        <f>SUMIF('collection only'!D:D,eslam.data!AH57,'collection only'!E:E)</f>
        <v>20864765.800000001</v>
      </c>
      <c r="L57" s="2">
        <v>10215468.939999999</v>
      </c>
      <c r="O57" s="2">
        <v>140761.4</v>
      </c>
      <c r="S57" s="2">
        <v>191180.79</v>
      </c>
      <c r="T57" s="2">
        <v>191180.79</v>
      </c>
      <c r="U57" s="2">
        <v>0</v>
      </c>
      <c r="V57" s="14">
        <f>SUMIF('consultant-gross'!D:D,eslam.data!AH57,'consultant-gross'!F:F)</f>
        <v>0</v>
      </c>
      <c r="W57" s="14">
        <f>SUMIF('consultant-gross'!D:D,eslam.data!AH57,'consultant-gross'!G:G)</f>
        <v>0</v>
      </c>
      <c r="X57" s="14">
        <f>SUMIF('consultant-net'!D:D,eslam.data!AH57,'consultant-net'!F:F)</f>
        <v>0</v>
      </c>
      <c r="Y57" s="2" t="str">
        <f>VLOOKUP(A57,'eslam-to-invoicing'!A:B,2,0)</f>
        <v>Waldorf Astoria Cairo</v>
      </c>
      <c r="Z57" s="2" t="str">
        <f t="shared" si="0"/>
        <v>Waldorf Astoria Cairo2</v>
      </c>
      <c r="AA57" s="2">
        <f>SUMIF('data-from-invoicing'!D:D,eslam.data!Z57,'data-from-invoicing'!H:H)</f>
        <v>3404771.841</v>
      </c>
      <c r="AH57" s="2" t="str">
        <f t="shared" si="1"/>
        <v>Astoria Hotel2</v>
      </c>
    </row>
    <row r="58" spans="1:34" x14ac:dyDescent="0.3">
      <c r="A58" s="6" t="s">
        <v>86</v>
      </c>
      <c r="B58" s="6">
        <v>3</v>
      </c>
      <c r="C58" s="1">
        <v>44651</v>
      </c>
      <c r="D58" s="1">
        <v>44651</v>
      </c>
      <c r="E58" s="1">
        <v>44658</v>
      </c>
      <c r="F58">
        <v>42</v>
      </c>
      <c r="G58" s="1">
        <v>44700</v>
      </c>
      <c r="H58" s="1">
        <v>44672</v>
      </c>
      <c r="I58" s="2">
        <v>6522225.370000001</v>
      </c>
      <c r="J58" s="2">
        <v>5421697</v>
      </c>
      <c r="K58" s="2">
        <f>SUMIF('collection only'!D:D,eslam.data!AH58,'collection only'!E:E)</f>
        <v>14629645.9</v>
      </c>
      <c r="L58" s="2">
        <v>16737694.310000001</v>
      </c>
      <c r="O58" s="2">
        <v>3185804.68</v>
      </c>
      <c r="S58" s="2">
        <v>501707.065</v>
      </c>
      <c r="T58" s="2">
        <v>501707.065</v>
      </c>
      <c r="U58" s="2">
        <v>0</v>
      </c>
      <c r="V58" s="14">
        <f>SUMIF('consultant-gross'!D:D,eslam.data!AH58,'consultant-gross'!F:F)</f>
        <v>6522225.370000001</v>
      </c>
      <c r="W58" s="14">
        <f>SUMIF('consultant-gross'!D:D,eslam.data!AH58,'consultant-gross'!G:G)</f>
        <v>16737694.310000001</v>
      </c>
      <c r="X58" s="14">
        <f>SUMIF('consultant-net'!D:D,eslam.data!AH58,'consultant-net'!F:F)</f>
        <v>5421697</v>
      </c>
      <c r="Y58" s="2" t="str">
        <f>VLOOKUP(A58,'eslam-to-invoicing'!A:B,2,0)</f>
        <v>Waldorf Astoria Cairo</v>
      </c>
      <c r="Z58" s="2" t="str">
        <f t="shared" si="0"/>
        <v>Waldorf Astoria Cairo3</v>
      </c>
      <c r="AA58" s="2">
        <f>SUMIF('data-from-invoicing'!D:D,eslam.data!Z58,'data-from-invoicing'!H:H)</f>
        <v>8933646.8884999994</v>
      </c>
      <c r="AH58" s="2" t="str">
        <f t="shared" si="1"/>
        <v>Astoria Hotel3</v>
      </c>
    </row>
    <row r="59" spans="1:34" x14ac:dyDescent="0.3">
      <c r="A59" s="6" t="s">
        <v>86</v>
      </c>
      <c r="B59" s="6">
        <v>4</v>
      </c>
      <c r="C59" s="1">
        <v>44681</v>
      </c>
      <c r="D59" s="1">
        <v>44691</v>
      </c>
      <c r="E59" s="1">
        <v>44698</v>
      </c>
      <c r="F59">
        <v>42</v>
      </c>
      <c r="G59" s="1">
        <v>44740</v>
      </c>
      <c r="H59" s="1">
        <v>44712</v>
      </c>
      <c r="I59" s="2">
        <v>5466647.2400000002</v>
      </c>
      <c r="J59" s="2">
        <v>4634265</v>
      </c>
      <c r="K59" s="2">
        <f>SUMIF('collection only'!D:D,eslam.data!AH59,'collection only'!E:E)</f>
        <v>13842213.9</v>
      </c>
      <c r="L59" s="2">
        <v>22204341.550000001</v>
      </c>
      <c r="O59" s="2">
        <v>4790259</v>
      </c>
      <c r="P59" s="2">
        <v>987281.94</v>
      </c>
      <c r="S59" s="2">
        <v>1171022.6299999999</v>
      </c>
      <c r="T59" s="2">
        <v>1171022.6299999999</v>
      </c>
      <c r="U59" s="2">
        <v>0</v>
      </c>
      <c r="V59" s="14">
        <f>SUMIF('consultant-gross'!D:D,eslam.data!AH59,'consultant-gross'!F:F)</f>
        <v>5466647.2400000002</v>
      </c>
      <c r="W59" s="14">
        <f>SUMIF('consultant-gross'!D:D,eslam.data!AH59,'consultant-gross'!G:G)</f>
        <v>22204341.550000001</v>
      </c>
      <c r="X59" s="14">
        <f>SUMIF('consultant-net'!D:D,eslam.data!AH59,'consultant-net'!F:F)</f>
        <v>4634265</v>
      </c>
      <c r="Y59" s="2" t="str">
        <f>VLOOKUP(A59,'eslam-to-invoicing'!A:B,2,0)</f>
        <v>Waldorf Astoria Cairo</v>
      </c>
      <c r="Z59" s="2" t="str">
        <f t="shared" si="0"/>
        <v>Waldorf Astoria Cairo4</v>
      </c>
      <c r="AA59" s="2">
        <f>SUMIF('data-from-invoicing'!D:D,eslam.data!Z59,'data-from-invoicing'!H:H)</f>
        <v>9361305.7200000007</v>
      </c>
      <c r="AH59" s="2" t="str">
        <f t="shared" si="1"/>
        <v>Astoria Hotel4</v>
      </c>
    </row>
    <row r="60" spans="1:34" x14ac:dyDescent="0.3">
      <c r="A60" s="6" t="s">
        <v>86</v>
      </c>
      <c r="B60" s="6">
        <v>5</v>
      </c>
      <c r="C60" s="1">
        <v>44712</v>
      </c>
      <c r="D60" s="1">
        <v>44713</v>
      </c>
      <c r="E60" s="1">
        <v>44717</v>
      </c>
      <c r="F60">
        <v>42</v>
      </c>
      <c r="G60" s="1">
        <v>44759</v>
      </c>
      <c r="H60" s="1">
        <v>44740</v>
      </c>
      <c r="I60" s="2">
        <v>3030560.1014405489</v>
      </c>
      <c r="J60" s="2">
        <v>5818860</v>
      </c>
      <c r="K60" s="2">
        <f>SUMIF('collection only'!D:D,eslam.data!AH60,'collection only'!E:E)</f>
        <v>5818860</v>
      </c>
      <c r="L60" s="2">
        <v>25234901.65144055</v>
      </c>
      <c r="O60" s="2">
        <v>9900984.5197730418</v>
      </c>
      <c r="P60" s="2">
        <v>1091283.2220000001</v>
      </c>
      <c r="S60" s="2">
        <v>538643.04561475001</v>
      </c>
      <c r="T60" s="2">
        <v>538643.04561475001</v>
      </c>
      <c r="U60" s="2">
        <v>0</v>
      </c>
      <c r="V60" s="14">
        <f>SUMIF('consultant-gross'!D:D,eslam.data!AH60,'consultant-gross'!F:F)</f>
        <v>3030560.1014405489</v>
      </c>
      <c r="W60" s="14">
        <f>SUMIF('consultant-gross'!D:D,eslam.data!AH60,'consultant-gross'!G:G)</f>
        <v>25234901.65144055</v>
      </c>
      <c r="X60" s="14">
        <f>SUMIF('consultant-net'!D:D,eslam.data!AH60,'consultant-net'!F:F)</f>
        <v>5818860</v>
      </c>
      <c r="Y60" s="2" t="str">
        <f>VLOOKUP(A60,'eslam-to-invoicing'!A:B,2,0)</f>
        <v>Waldorf Astoria Cairo</v>
      </c>
      <c r="Z60" s="2" t="str">
        <f t="shared" si="0"/>
        <v>Waldorf Astoria Cairo5</v>
      </c>
      <c r="AA60" s="2">
        <f>SUMIF('data-from-invoicing'!D:D,eslam.data!Z60,'data-from-invoicing'!H:H)</f>
        <v>9589361.4949999992</v>
      </c>
      <c r="AH60" s="2" t="str">
        <f t="shared" si="1"/>
        <v>Astoria Hotel5</v>
      </c>
    </row>
    <row r="61" spans="1:34" x14ac:dyDescent="0.3">
      <c r="A61" s="6" t="s">
        <v>86</v>
      </c>
      <c r="B61" s="6">
        <v>6</v>
      </c>
      <c r="C61" s="1">
        <v>44742</v>
      </c>
      <c r="D61" s="1">
        <v>44740</v>
      </c>
      <c r="E61" s="1">
        <v>44741</v>
      </c>
      <c r="F61">
        <v>42</v>
      </c>
      <c r="G61" s="1">
        <v>44783</v>
      </c>
      <c r="H61" s="1">
        <v>44748</v>
      </c>
      <c r="I61" s="2">
        <v>14829494.34855945</v>
      </c>
      <c r="J61" s="2">
        <v>8446328.1300000008</v>
      </c>
      <c r="K61" s="2">
        <f>SUMIF('collection only'!D:D,eslam.data!AH61,'collection only'!E:E)</f>
        <v>8446328.129999999</v>
      </c>
      <c r="L61" s="2">
        <v>40064396</v>
      </c>
      <c r="O61" s="2">
        <v>11427302</v>
      </c>
      <c r="P61" s="2">
        <v>2183203.94</v>
      </c>
      <c r="S61" s="2">
        <v>2103380.5</v>
      </c>
      <c r="T61" s="2">
        <v>2103380.5</v>
      </c>
      <c r="U61" s="2">
        <v>0</v>
      </c>
      <c r="V61" s="14">
        <f>SUMIF('consultant-gross'!D:D,eslam.data!AH61,'consultant-gross'!F:F)</f>
        <v>14829494.34855945</v>
      </c>
      <c r="W61" s="14">
        <f>SUMIF('consultant-gross'!D:D,eslam.data!AH61,'consultant-gross'!G:G)</f>
        <v>40064396</v>
      </c>
      <c r="X61" s="14">
        <f>SUMIF('consultant-net'!D:D,eslam.data!AH61,'consultant-net'!F:F)</f>
        <v>8446328.1300000008</v>
      </c>
      <c r="Y61" s="2" t="str">
        <f>VLOOKUP(A61,'eslam-to-invoicing'!A:B,2,0)</f>
        <v>Waldorf Astoria Cairo</v>
      </c>
      <c r="Z61" s="2" t="str">
        <f t="shared" si="0"/>
        <v>Waldorf Astoria Cairo6</v>
      </c>
      <c r="AA61" s="2">
        <f>SUMIF('data-from-invoicing'!D:D,eslam.data!Z61,'data-from-invoicing'!H:H)</f>
        <v>11326457.1</v>
      </c>
      <c r="AH61" s="2" t="str">
        <f t="shared" si="1"/>
        <v>Astoria Hotel6</v>
      </c>
    </row>
    <row r="62" spans="1:34" x14ac:dyDescent="0.3">
      <c r="A62" s="6" t="s">
        <v>86</v>
      </c>
      <c r="B62" s="6">
        <v>7</v>
      </c>
      <c r="C62" s="1">
        <v>44773</v>
      </c>
      <c r="D62" s="1">
        <v>44776</v>
      </c>
      <c r="E62" s="1">
        <v>44777</v>
      </c>
      <c r="F62">
        <v>42</v>
      </c>
      <c r="G62" s="1">
        <v>44819</v>
      </c>
      <c r="H62" s="1">
        <v>44781</v>
      </c>
      <c r="I62" s="2">
        <v>11030217.630000001</v>
      </c>
      <c r="J62" s="2">
        <v>8710615</v>
      </c>
      <c r="K62" s="2">
        <f>SUMIF('collection only'!D:D,eslam.data!AH62,'collection only'!E:E)</f>
        <v>8710615</v>
      </c>
      <c r="L62" s="2">
        <v>51094613.630000003</v>
      </c>
      <c r="O62" s="2">
        <v>12186248.359999999</v>
      </c>
      <c r="P62" s="2">
        <v>2194500</v>
      </c>
      <c r="S62" s="2">
        <v>849101.84</v>
      </c>
      <c r="T62" s="2">
        <v>849101.84</v>
      </c>
      <c r="U62" s="2">
        <v>0</v>
      </c>
      <c r="V62" s="14">
        <f>SUMIF('consultant-gross'!D:D,eslam.data!AH62,'consultant-gross'!F:F)</f>
        <v>11030217.630000003</v>
      </c>
      <c r="W62" s="14">
        <f>SUMIF('consultant-gross'!D:D,eslam.data!AH62,'consultant-gross'!G:G)</f>
        <v>51094613.630000003</v>
      </c>
      <c r="X62" s="14">
        <f>SUMIF('consultant-net'!D:D,eslam.data!AH62,'consultant-net'!F:F)</f>
        <v>8710615</v>
      </c>
      <c r="Y62" s="2" t="str">
        <f>VLOOKUP(A62,'eslam-to-invoicing'!A:B,2,0)</f>
        <v>Waldorf Astoria Cairo</v>
      </c>
      <c r="Z62" s="2" t="str">
        <f t="shared" si="0"/>
        <v>Waldorf Astoria Cairo7</v>
      </c>
      <c r="AA62" s="2">
        <f>SUMIF('data-from-invoicing'!D:D,eslam.data!Z62,'data-from-invoicing'!H:H)</f>
        <v>14654327.7215</v>
      </c>
      <c r="AH62" s="2" t="str">
        <f t="shared" si="1"/>
        <v>Astoria Hotel7</v>
      </c>
    </row>
    <row r="63" spans="1:34" x14ac:dyDescent="0.3">
      <c r="A63" s="6" t="s">
        <v>86</v>
      </c>
      <c r="B63" s="6">
        <v>8</v>
      </c>
      <c r="C63" s="1">
        <v>44804</v>
      </c>
      <c r="D63" s="1">
        <v>44793</v>
      </c>
      <c r="E63" s="1">
        <v>44798</v>
      </c>
      <c r="F63">
        <v>42</v>
      </c>
      <c r="G63" s="1">
        <v>44840</v>
      </c>
      <c r="H63" s="1">
        <v>44812</v>
      </c>
      <c r="I63" s="2">
        <v>14516248.369999999</v>
      </c>
      <c r="J63" s="2">
        <v>2805916</v>
      </c>
      <c r="K63" s="2">
        <f>SUMIF('collection only'!D:D,eslam.data!AH63,'collection only'!E:E)</f>
        <v>2805916</v>
      </c>
      <c r="L63" s="2">
        <v>65610862</v>
      </c>
      <c r="O63" s="2">
        <v>13343046</v>
      </c>
      <c r="P63" s="2">
        <v>6856879.1299999999</v>
      </c>
      <c r="S63" s="2">
        <v>3444570.26</v>
      </c>
      <c r="T63" s="2">
        <v>3444570.26</v>
      </c>
      <c r="U63" s="2">
        <v>0</v>
      </c>
      <c r="V63" s="14">
        <f>SUMIF('consultant-gross'!D:D,eslam.data!AH63,'consultant-gross'!F:F)</f>
        <v>14516248.369999997</v>
      </c>
      <c r="W63" s="14">
        <f>SUMIF('consultant-gross'!D:D,eslam.data!AH63,'consultant-gross'!G:G)</f>
        <v>65610862</v>
      </c>
      <c r="X63" s="14">
        <f>SUMIF('consultant-net'!D:D,eslam.data!AH63,'consultant-net'!F:F)</f>
        <v>2805916</v>
      </c>
      <c r="Y63" s="2" t="str">
        <f>VLOOKUP(A63,'eslam-to-invoicing'!A:B,2,0)</f>
        <v>Waldorf Astoria Cairo</v>
      </c>
      <c r="Z63" s="2" t="str">
        <f t="shared" si="0"/>
        <v>Waldorf Astoria Cairo8</v>
      </c>
      <c r="AA63" s="2">
        <f>SUMIF('data-from-invoicing'!D:D,eslam.data!Z63,'data-from-invoicing'!H:H)</f>
        <v>5670999.3090000004</v>
      </c>
      <c r="AH63" s="2" t="str">
        <f t="shared" si="1"/>
        <v>Astoria Hotel8</v>
      </c>
    </row>
    <row r="64" spans="1:34" x14ac:dyDescent="0.3">
      <c r="A64" s="6" t="s">
        <v>86</v>
      </c>
      <c r="B64" s="6">
        <v>9</v>
      </c>
      <c r="C64" s="1">
        <v>44834</v>
      </c>
      <c r="D64" s="1">
        <v>44819</v>
      </c>
      <c r="E64" s="1">
        <v>44825</v>
      </c>
      <c r="F64">
        <v>42</v>
      </c>
      <c r="G64" s="1">
        <v>44867</v>
      </c>
      <c r="H64" s="1">
        <v>44830</v>
      </c>
      <c r="I64" s="2">
        <v>10555127.630000001</v>
      </c>
      <c r="J64" s="2">
        <v>6286403</v>
      </c>
      <c r="K64" s="2">
        <f>SUMIF('collection only'!D:D,eslam.data!AH64,'collection only'!E:E)</f>
        <v>6286403</v>
      </c>
      <c r="L64" s="2">
        <v>76165989.629999995</v>
      </c>
      <c r="O64" s="2">
        <v>6497174.9500000002</v>
      </c>
      <c r="P64" s="2">
        <v>1117474.28</v>
      </c>
      <c r="S64" s="2">
        <v>713450.5</v>
      </c>
      <c r="T64" s="2">
        <v>713450.5</v>
      </c>
      <c r="U64" s="2">
        <v>0</v>
      </c>
      <c r="V64" s="14">
        <f>SUMIF('consultant-gross'!D:D,eslam.data!AH64,'consultant-gross'!F:F)</f>
        <v>10555127.629999995</v>
      </c>
      <c r="W64" s="14">
        <f>SUMIF('consultant-gross'!D:D,eslam.data!AH64,'consultant-gross'!G:G)</f>
        <v>76165989.629999995</v>
      </c>
      <c r="X64" s="14">
        <f>SUMIF('consultant-net'!D:D,eslam.data!AH64,'consultant-net'!F:F)</f>
        <v>6286403</v>
      </c>
      <c r="Y64" s="2" t="str">
        <f>VLOOKUP(A64,'eslam-to-invoicing'!A:B,2,0)</f>
        <v>Waldorf Astoria Cairo</v>
      </c>
      <c r="Z64" s="2" t="str">
        <f t="shared" si="0"/>
        <v>Waldorf Astoria Cairo9</v>
      </c>
      <c r="AA64" s="2">
        <f>SUMIF('data-from-invoicing'!D:D,eslam.data!Z64,'data-from-invoicing'!H:H)</f>
        <v>12707461.51</v>
      </c>
      <c r="AH64" s="2" t="str">
        <f t="shared" si="1"/>
        <v>Astoria Hotel9</v>
      </c>
    </row>
    <row r="65" spans="1:34" x14ac:dyDescent="0.3">
      <c r="A65" s="6" t="s">
        <v>86</v>
      </c>
      <c r="B65" s="6">
        <v>10</v>
      </c>
      <c r="C65" s="1">
        <v>44834</v>
      </c>
      <c r="D65" s="1">
        <v>44831</v>
      </c>
      <c r="E65" s="1">
        <v>44837</v>
      </c>
      <c r="F65">
        <v>42</v>
      </c>
      <c r="G65" s="1">
        <v>44879</v>
      </c>
      <c r="H65" s="1">
        <v>44840</v>
      </c>
      <c r="I65" s="2">
        <v>9739259.1600000113</v>
      </c>
      <c r="J65" s="2">
        <v>4982321</v>
      </c>
      <c r="K65" s="2">
        <f>SUMIF('collection only'!D:D,eslam.data!AH65,'collection only'!E:E)</f>
        <v>4982321</v>
      </c>
      <c r="L65" s="2">
        <v>85905248.790000007</v>
      </c>
      <c r="O65" s="2">
        <v>7583343.2699999996</v>
      </c>
      <c r="P65" s="2">
        <v>4748282.13</v>
      </c>
      <c r="S65" s="2">
        <v>565619.52</v>
      </c>
      <c r="T65" s="2">
        <v>565619.52</v>
      </c>
      <c r="U65" s="2">
        <v>0</v>
      </c>
      <c r="V65" s="14">
        <f>SUMIF('consultant-gross'!D:D,eslam.data!AH65,'consultant-gross'!F:F)</f>
        <v>9739259.1600000113</v>
      </c>
      <c r="W65" s="14">
        <f>SUMIF('consultant-gross'!D:D,eslam.data!AH65,'consultant-gross'!G:G)</f>
        <v>85905248.790000007</v>
      </c>
      <c r="X65" s="14">
        <f>SUMIF('consultant-net'!D:D,eslam.data!AH65,'consultant-net'!F:F)</f>
        <v>4982321</v>
      </c>
      <c r="Y65" s="2" t="str">
        <f>VLOOKUP(A65,'eslam-to-invoicing'!A:B,2,0)</f>
        <v>Waldorf Astoria Cairo</v>
      </c>
      <c r="Z65" s="2" t="str">
        <f t="shared" si="0"/>
        <v>Waldorf Astoria Cairo10</v>
      </c>
      <c r="AA65" s="2">
        <f>SUMIF('data-from-invoicing'!D:D,eslam.data!Z65,'data-from-invoicing'!H:H)</f>
        <v>10072896.699999999</v>
      </c>
      <c r="AH65" s="2" t="str">
        <f t="shared" si="1"/>
        <v>Astoria Hotel10</v>
      </c>
    </row>
    <row r="66" spans="1:34" x14ac:dyDescent="0.3">
      <c r="A66" s="6" t="s">
        <v>86</v>
      </c>
      <c r="B66" s="6">
        <v>11</v>
      </c>
      <c r="C66" s="1">
        <v>44865</v>
      </c>
      <c r="D66" s="1">
        <v>44851</v>
      </c>
      <c r="E66" s="1">
        <v>44857</v>
      </c>
      <c r="F66">
        <v>42</v>
      </c>
      <c r="G66" s="1">
        <v>44899</v>
      </c>
      <c r="H66" s="1">
        <v>44865</v>
      </c>
      <c r="I66" s="2">
        <v>22454296.859999999</v>
      </c>
      <c r="J66" s="2">
        <v>10757000</v>
      </c>
      <c r="K66" s="2">
        <f>SUMIF('collection only'!D:D,eslam.data!AH66,'collection only'!E:E)</f>
        <v>10757000</v>
      </c>
      <c r="L66" s="2">
        <v>108359545.65000001</v>
      </c>
      <c r="O66" s="2">
        <v>9996725.4800000004</v>
      </c>
      <c r="P66" s="2">
        <v>8116978.46</v>
      </c>
      <c r="S66" s="2">
        <v>6188712.4199999999</v>
      </c>
      <c r="T66" s="2">
        <v>6188712.4199999999</v>
      </c>
      <c r="U66" s="2">
        <v>0</v>
      </c>
      <c r="V66" s="14">
        <f>SUMIF('consultant-gross'!D:D,eslam.data!AH66,'consultant-gross'!F:F)</f>
        <v>22454296.859999999</v>
      </c>
      <c r="W66" s="14">
        <f>SUMIF('consultant-gross'!D:D,eslam.data!AH66,'consultant-gross'!G:G)</f>
        <v>108359545.65000001</v>
      </c>
      <c r="X66" s="14">
        <f>SUMIF('consultant-net'!D:D,eslam.data!AH66,'consultant-net'!F:F)</f>
        <v>10757000</v>
      </c>
      <c r="Y66" s="2" t="str">
        <f>VLOOKUP(A66,'eslam-to-invoicing'!A:B,2,0)</f>
        <v>Waldorf Astoria Cairo</v>
      </c>
      <c r="Z66" s="2" t="str">
        <f t="shared" si="0"/>
        <v>Waldorf Astoria Cairo11</v>
      </c>
      <c r="AA66" s="2">
        <f>SUMIF('data-from-invoicing'!D:D,eslam.data!Z66,'data-from-invoicing'!H:H)</f>
        <v>22452677.260000002</v>
      </c>
      <c r="AH66" s="2" t="str">
        <f t="shared" si="1"/>
        <v>Astoria Hotel11</v>
      </c>
    </row>
    <row r="67" spans="1:34" x14ac:dyDescent="0.3">
      <c r="A67" s="6" t="s">
        <v>86</v>
      </c>
      <c r="B67" s="6">
        <v>12</v>
      </c>
      <c r="C67" s="1">
        <v>44865</v>
      </c>
      <c r="D67" s="1">
        <v>44865</v>
      </c>
      <c r="E67" s="1">
        <v>44868</v>
      </c>
      <c r="F67">
        <v>42</v>
      </c>
      <c r="G67" s="1">
        <v>44910</v>
      </c>
      <c r="H67" s="1">
        <v>44875</v>
      </c>
      <c r="I67" s="2">
        <v>7707398.9399999976</v>
      </c>
      <c r="J67" s="2">
        <v>2603000</v>
      </c>
      <c r="K67" s="2">
        <f>SUMIF('collection only'!D:D,eslam.data!AH67,'collection only'!E:E)</f>
        <v>2603000</v>
      </c>
      <c r="L67" s="2">
        <v>116066944.59</v>
      </c>
      <c r="O67" s="2">
        <v>7811106.6299999999</v>
      </c>
      <c r="P67" s="2">
        <v>9547937.3699999992</v>
      </c>
      <c r="S67" s="2">
        <v>6484069.9199999999</v>
      </c>
      <c r="T67" s="2">
        <v>6484069.9199999999</v>
      </c>
      <c r="U67" s="2">
        <v>0</v>
      </c>
      <c r="V67" s="14">
        <f>SUMIF('consultant-gross'!D:D,eslam.data!AH67,'consultant-gross'!F:F)</f>
        <v>7707398.9399999976</v>
      </c>
      <c r="W67" s="14">
        <f>SUMIF('consultant-gross'!D:D,eslam.data!AH67,'consultant-gross'!G:G)</f>
        <v>116066944.59</v>
      </c>
      <c r="X67" s="14">
        <f>SUMIF('consultant-net'!D:D,eslam.data!AH67,'consultant-net'!F:F)</f>
        <v>2603000</v>
      </c>
      <c r="Y67" s="2" t="str">
        <f>VLOOKUP(A67,'eslam-to-invoicing'!A:B,2,0)</f>
        <v>Waldorf Astoria Cairo</v>
      </c>
      <c r="Z67" s="2" t="str">
        <f t="shared" ref="Z67:Z130" si="2">Y67&amp;B67</f>
        <v>Waldorf Astoria Cairo12</v>
      </c>
      <c r="AA67" s="2">
        <f>SUMIF('data-from-invoicing'!D:D,eslam.data!Z67,'data-from-invoicing'!H:H)</f>
        <v>5261217.2264999999</v>
      </c>
      <c r="AH67" s="2" t="str">
        <f t="shared" ref="AH67:AH130" si="3">A67&amp;B67</f>
        <v>Astoria Hotel12</v>
      </c>
    </row>
    <row r="68" spans="1:34" x14ac:dyDescent="0.3">
      <c r="A68" s="6" t="s">
        <v>86</v>
      </c>
      <c r="B68" s="6">
        <v>13</v>
      </c>
      <c r="C68" s="1">
        <v>44895</v>
      </c>
      <c r="D68" s="1">
        <v>44884</v>
      </c>
      <c r="E68" s="1">
        <v>44887</v>
      </c>
      <c r="F68">
        <v>42</v>
      </c>
      <c r="G68" s="1">
        <v>44929</v>
      </c>
      <c r="H68" s="1">
        <v>44893</v>
      </c>
      <c r="I68" s="2">
        <v>11273556.70999999</v>
      </c>
      <c r="J68" s="2">
        <v>5389256</v>
      </c>
      <c r="K68" s="2">
        <f>SUMIF('collection only'!D:D,eslam.data!AH68,'collection only'!E:E)</f>
        <v>5389256</v>
      </c>
      <c r="L68" s="2">
        <v>127340501.3</v>
      </c>
      <c r="O68" s="2">
        <v>8209371.2999999998</v>
      </c>
      <c r="P68" s="2">
        <v>13101564.960000001</v>
      </c>
      <c r="S68" s="2">
        <v>7095844.8849999998</v>
      </c>
      <c r="T68" s="2">
        <v>7095844.8849999998</v>
      </c>
      <c r="U68" s="2">
        <v>0</v>
      </c>
      <c r="V68" s="14">
        <f>SUMIF('consultant-gross'!D:D,eslam.data!AH68,'consultant-gross'!F:F)</f>
        <v>11273556.709999993</v>
      </c>
      <c r="W68" s="14">
        <f>SUMIF('consultant-gross'!D:D,eslam.data!AH68,'consultant-gross'!G:G)</f>
        <v>127340501.3</v>
      </c>
      <c r="X68" s="14">
        <f>SUMIF('consultant-net'!D:D,eslam.data!AH68,'consultant-net'!F:F)</f>
        <v>5389256</v>
      </c>
      <c r="Y68" s="2" t="str">
        <f>VLOOKUP(A68,'eslam-to-invoicing'!A:B,2,0)</f>
        <v>Waldorf Astoria Cairo</v>
      </c>
      <c r="Z68" s="2" t="str">
        <f t="shared" si="2"/>
        <v>Waldorf Astoria Cairo13</v>
      </c>
      <c r="AA68" s="2">
        <f>SUMIF('data-from-invoicing'!D:D,eslam.data!Z68,'data-from-invoicing'!H:H)</f>
        <v>10895230.65</v>
      </c>
      <c r="AH68" s="2" t="str">
        <f t="shared" si="3"/>
        <v>Astoria Hotel13</v>
      </c>
    </row>
    <row r="69" spans="1:34" x14ac:dyDescent="0.3">
      <c r="A69" s="6" t="s">
        <v>86</v>
      </c>
      <c r="B69" s="6">
        <v>14</v>
      </c>
      <c r="C69" s="1">
        <v>44895</v>
      </c>
      <c r="D69" s="1">
        <v>44900</v>
      </c>
      <c r="E69" s="1">
        <v>44903</v>
      </c>
      <c r="F69">
        <v>42</v>
      </c>
      <c r="G69" s="1">
        <v>44945</v>
      </c>
      <c r="H69" s="1">
        <v>44915</v>
      </c>
      <c r="I69" s="2">
        <v>13597376.250000009</v>
      </c>
      <c r="J69" s="2">
        <v>6216098</v>
      </c>
      <c r="K69" s="2">
        <f>SUMIF('collection only'!D:D,eslam.data!AH69,'collection only'!E:E)</f>
        <v>6216098</v>
      </c>
      <c r="L69" s="2">
        <v>140937877.55000001</v>
      </c>
      <c r="O69" s="2">
        <v>8044171.1299999999</v>
      </c>
      <c r="P69" s="2">
        <v>13024305.91</v>
      </c>
      <c r="S69" s="2">
        <v>7801447.1299999999</v>
      </c>
      <c r="T69" s="2">
        <v>7801447.1299999999</v>
      </c>
      <c r="U69" s="2">
        <v>0</v>
      </c>
      <c r="V69" s="14">
        <f>SUMIF('consultant-gross'!D:D,eslam.data!AH69,'consultant-gross'!F:F)</f>
        <v>13597376.250000015</v>
      </c>
      <c r="W69" s="14">
        <f>SUMIF('consultant-gross'!D:D,eslam.data!AH69,'consultant-gross'!G:G)</f>
        <v>140937877.55000001</v>
      </c>
      <c r="X69" s="14">
        <f>SUMIF('consultant-net'!D:D,eslam.data!AH69,'consultant-net'!F:F)</f>
        <v>6216098</v>
      </c>
      <c r="Y69" s="2" t="str">
        <f>VLOOKUP(A69,'eslam-to-invoicing'!A:B,2,0)</f>
        <v>Waldorf Astoria Cairo</v>
      </c>
      <c r="Z69" s="2" t="str">
        <f t="shared" si="2"/>
        <v>Waldorf Astoria Cairo14</v>
      </c>
      <c r="AA69" s="2">
        <f>SUMIF('data-from-invoicing'!D:D,eslam.data!Z69,'data-from-invoicing'!H:H)</f>
        <v>12566518.199999999</v>
      </c>
      <c r="AH69" s="2" t="str">
        <f t="shared" si="3"/>
        <v>Astoria Hotel14</v>
      </c>
    </row>
    <row r="70" spans="1:34" x14ac:dyDescent="0.3">
      <c r="A70" s="6" t="s">
        <v>86</v>
      </c>
      <c r="B70" s="6">
        <v>15</v>
      </c>
      <c r="C70" s="1">
        <v>44926</v>
      </c>
      <c r="D70" s="1">
        <v>44926</v>
      </c>
      <c r="E70" s="1">
        <v>44921</v>
      </c>
      <c r="F70">
        <v>42</v>
      </c>
      <c r="G70" s="1">
        <v>44963</v>
      </c>
      <c r="H70" s="1">
        <v>44951</v>
      </c>
      <c r="I70" s="2">
        <v>9032753.1099999845</v>
      </c>
      <c r="J70" s="2">
        <v>4185662</v>
      </c>
      <c r="K70" s="2">
        <f>SUMIF('collection only'!D:D,eslam.data!AH70,'collection only'!E:E)</f>
        <v>4185662</v>
      </c>
      <c r="L70" s="2">
        <v>149970630.66</v>
      </c>
      <c r="O70" s="2">
        <v>8062383.0300000003</v>
      </c>
      <c r="P70" s="2">
        <v>14785109.699999999</v>
      </c>
      <c r="S70" s="2">
        <v>8276577.2599999998</v>
      </c>
      <c r="T70" s="2">
        <v>8276577.2599999998</v>
      </c>
      <c r="U70" s="2">
        <v>0</v>
      </c>
      <c r="V70" s="14">
        <f>SUMIF('consultant-gross'!D:D,eslam.data!AH70,'consultant-gross'!F:F)</f>
        <v>9032753.1099999845</v>
      </c>
      <c r="W70" s="14">
        <f>SUMIF('consultant-gross'!D:D,eslam.data!AH70,'consultant-gross'!G:G)</f>
        <v>149970630.66</v>
      </c>
      <c r="X70" s="14">
        <f>SUMIF('consultant-net'!D:D,eslam.data!AH70,'consultant-net'!F:F)</f>
        <v>4185662</v>
      </c>
      <c r="Y70" s="2" t="str">
        <f>VLOOKUP(A70,'eslam-to-invoicing'!A:B,2,0)</f>
        <v>Waldorf Astoria Cairo</v>
      </c>
      <c r="Z70" s="2" t="str">
        <f t="shared" si="2"/>
        <v>Waldorf Astoria Cairo15</v>
      </c>
      <c r="AA70" s="2">
        <f>SUMIF('data-from-invoicing'!D:D,eslam.data!Z70,'data-from-invoicing'!H:H)</f>
        <v>8461832.7349999994</v>
      </c>
      <c r="AH70" s="2" t="str">
        <f t="shared" si="3"/>
        <v>Astoria Hotel15</v>
      </c>
    </row>
    <row r="71" spans="1:34" x14ac:dyDescent="0.3">
      <c r="A71" s="6" t="s">
        <v>86</v>
      </c>
      <c r="B71" s="6">
        <v>16</v>
      </c>
      <c r="C71" s="1">
        <v>44957</v>
      </c>
      <c r="D71" s="1">
        <v>44965</v>
      </c>
      <c r="E71" s="1">
        <v>44966</v>
      </c>
      <c r="F71">
        <v>42</v>
      </c>
      <c r="G71" s="1">
        <v>45008</v>
      </c>
      <c r="H71" s="1">
        <v>44982</v>
      </c>
      <c r="I71" s="2">
        <v>9372213.8300000131</v>
      </c>
      <c r="J71" s="2">
        <v>3225683</v>
      </c>
      <c r="K71" s="2">
        <f>SUMIF('collection only'!D:D,eslam.data!AH71,'collection only'!E:E)</f>
        <v>3225683</v>
      </c>
      <c r="L71" s="2">
        <v>159342844.49000001</v>
      </c>
      <c r="O71" s="2">
        <v>5542006.2300000004</v>
      </c>
      <c r="P71" s="2">
        <v>15892420.279999999</v>
      </c>
      <c r="S71" s="2">
        <v>8642599.6449999996</v>
      </c>
      <c r="T71" s="2">
        <v>8642599.6449999996</v>
      </c>
      <c r="U71" s="2">
        <v>0</v>
      </c>
      <c r="V71" s="14">
        <f>SUMIF('consultant-gross'!D:D,eslam.data!AH71,'consultant-gross'!F:F)</f>
        <v>9372213.8300000131</v>
      </c>
      <c r="W71" s="14">
        <f>SUMIF('consultant-gross'!D:D,eslam.data!AH71,'consultant-gross'!G:G)</f>
        <v>159342844.49000001</v>
      </c>
      <c r="X71" s="14">
        <f>SUMIF('consultant-net'!D:D,eslam.data!AH71,'consultant-net'!F:F)</f>
        <v>3225683</v>
      </c>
      <c r="Y71" s="2" t="str">
        <f>VLOOKUP(A71,'eslam-to-invoicing'!A:B,2,0)</f>
        <v>Waldorf Astoria Cairo</v>
      </c>
      <c r="Z71" s="2" t="str">
        <f t="shared" si="2"/>
        <v>Waldorf Astoria Cairo16</v>
      </c>
      <c r="AA71" s="2">
        <f>SUMIF('data-from-invoicing'!D:D,eslam.data!Z71,'data-from-invoicing'!H:H)</f>
        <v>6519884.4800000004</v>
      </c>
      <c r="AH71" s="2" t="str">
        <f t="shared" si="3"/>
        <v>Astoria Hotel16</v>
      </c>
    </row>
    <row r="72" spans="1:34" x14ac:dyDescent="0.3">
      <c r="A72" s="6" t="s">
        <v>86</v>
      </c>
      <c r="B72" s="6">
        <v>17</v>
      </c>
      <c r="C72" s="1">
        <v>44985</v>
      </c>
      <c r="D72" s="1">
        <v>44994</v>
      </c>
      <c r="E72" s="1">
        <v>44998</v>
      </c>
      <c r="F72">
        <v>42</v>
      </c>
      <c r="G72" s="1">
        <v>45040</v>
      </c>
      <c r="H72" s="1">
        <v>45018</v>
      </c>
      <c r="I72" s="2">
        <v>7818140.349999994</v>
      </c>
      <c r="J72" s="2">
        <v>2804159</v>
      </c>
      <c r="K72" s="2">
        <f>SUMIF('collection only'!D:D,eslam.data!AH72,'collection only'!E:E)</f>
        <v>2804159</v>
      </c>
      <c r="L72" s="2">
        <v>167160984.84</v>
      </c>
      <c r="O72" s="2">
        <v>3697164.11</v>
      </c>
      <c r="P72" s="2">
        <v>15797479.810000001</v>
      </c>
      <c r="S72" s="2">
        <v>8960809.9100000001</v>
      </c>
      <c r="T72" s="2">
        <v>8960809.9100000001</v>
      </c>
      <c r="U72" s="2">
        <v>0</v>
      </c>
      <c r="V72" s="14">
        <f>SUMIF('consultant-gross'!D:D,eslam.data!AH72,'consultant-gross'!F:F)</f>
        <v>7818140.349999994</v>
      </c>
      <c r="W72" s="14">
        <f>SUMIF('consultant-gross'!D:D,eslam.data!AH72,'consultant-gross'!G:G)</f>
        <v>167160984.84</v>
      </c>
      <c r="X72" s="14">
        <f>SUMIF('consultant-net'!D:D,eslam.data!AH72,'consultant-net'!F:F)</f>
        <v>2804159</v>
      </c>
      <c r="Y72" s="2" t="str">
        <f>VLOOKUP(A72,'eslam-to-invoicing'!A:B,2,0)</f>
        <v>Waldorf Astoria Cairo</v>
      </c>
      <c r="Z72" s="2" t="str">
        <f t="shared" si="2"/>
        <v>Waldorf Astoria Cairo17</v>
      </c>
      <c r="AA72" s="2">
        <f>SUMIF('data-from-invoicing'!D:D,eslam.data!Z72,'data-from-invoicing'!H:H)</f>
        <v>5668051.3600000003</v>
      </c>
      <c r="AH72" s="2" t="str">
        <f t="shared" si="3"/>
        <v>Astoria Hotel17</v>
      </c>
    </row>
    <row r="73" spans="1:34" x14ac:dyDescent="0.3">
      <c r="A73" s="6" t="s">
        <v>86</v>
      </c>
      <c r="B73" s="6">
        <v>18</v>
      </c>
      <c r="C73" s="1">
        <v>45046</v>
      </c>
      <c r="D73" s="1">
        <v>45035</v>
      </c>
      <c r="E73" s="1">
        <v>45035</v>
      </c>
      <c r="F73">
        <v>42</v>
      </c>
      <c r="G73" s="1">
        <v>45077</v>
      </c>
      <c r="H73" s="1">
        <v>45056</v>
      </c>
      <c r="I73" s="2">
        <v>10420915.54999998</v>
      </c>
      <c r="J73" s="2">
        <v>4819756</v>
      </c>
      <c r="K73" s="2">
        <f>SUMIF('collection only'!D:D,eslam.data!AH73,'collection only'!E:E)</f>
        <v>4819756</v>
      </c>
      <c r="L73" s="2">
        <v>177581900.38999999</v>
      </c>
      <c r="O73" s="2">
        <v>3697164.11</v>
      </c>
      <c r="P73" s="2">
        <v>22952907.309999999</v>
      </c>
      <c r="S73" s="2">
        <v>9507907.9749999996</v>
      </c>
      <c r="T73" s="2">
        <v>9507907.9749999996</v>
      </c>
      <c r="U73" s="2">
        <v>0</v>
      </c>
      <c r="V73" s="14">
        <f>SUMIF('consultant-gross'!D:D,eslam.data!AH73,'consultant-gross'!F:F)</f>
        <v>0</v>
      </c>
      <c r="W73" s="14">
        <f>SUMIF('consultant-gross'!D:D,eslam.data!AH73,'consultant-gross'!G:G)</f>
        <v>0</v>
      </c>
      <c r="X73" s="14">
        <f>SUMIF('consultant-net'!D:D,eslam.data!AH73,'consultant-net'!F:F)</f>
        <v>0</v>
      </c>
      <c r="Y73" s="2" t="str">
        <f>VLOOKUP(A73,'eslam-to-invoicing'!A:B,2,0)</f>
        <v>Waldorf Astoria Cairo</v>
      </c>
      <c r="Z73" s="2" t="str">
        <f t="shared" si="2"/>
        <v>Waldorf Astoria Cairo18</v>
      </c>
      <c r="AA73" s="2">
        <f>SUMIF('data-from-invoicing'!D:D,eslam.data!Z73,'data-from-invoicing'!H:H)</f>
        <v>12961136.773999998</v>
      </c>
      <c r="AH73" s="2" t="str">
        <f t="shared" si="3"/>
        <v>Astoria Hotel18</v>
      </c>
    </row>
    <row r="74" spans="1:34" x14ac:dyDescent="0.3">
      <c r="A74" s="6" t="s">
        <v>86</v>
      </c>
      <c r="B74" s="6">
        <v>19</v>
      </c>
      <c r="C74" s="1">
        <v>45077</v>
      </c>
      <c r="D74" s="1">
        <v>45084</v>
      </c>
      <c r="E74" s="1">
        <v>45085</v>
      </c>
      <c r="F74">
        <v>42</v>
      </c>
      <c r="G74" s="1">
        <v>45127</v>
      </c>
      <c r="H74" s="1">
        <v>45096</v>
      </c>
      <c r="I74" s="2">
        <v>12873774.135801321</v>
      </c>
      <c r="J74" s="2">
        <v>1511334.2103860229</v>
      </c>
      <c r="K74" s="2">
        <f>SUMIF('collection only'!D:D,eslam.data!AH74,'collection only'!E:E)</f>
        <v>1511334.24</v>
      </c>
      <c r="L74" s="2">
        <v>190455674.5258013</v>
      </c>
      <c r="P74" s="2">
        <v>28856915.525801301</v>
      </c>
      <c r="S74" s="2">
        <v>10019924.470000001</v>
      </c>
      <c r="T74" s="2">
        <v>10019924.470000001</v>
      </c>
      <c r="U74" s="2">
        <v>0</v>
      </c>
      <c r="V74" s="14">
        <f>SUMIF('consultant-gross'!D:D,eslam.data!AH74,'consultant-gross'!F:F)</f>
        <v>12873774.135801315</v>
      </c>
      <c r="W74" s="14">
        <f>SUMIF('consultant-gross'!D:D,eslam.data!AH74,'consultant-gross'!G:G)</f>
        <v>190455674.5258013</v>
      </c>
      <c r="X74" s="14">
        <f>SUMIF('consultant-net'!D:D,eslam.data!AH74,'consultant-net'!F:F)</f>
        <v>1511334.2103860229</v>
      </c>
      <c r="Y74" s="2" t="str">
        <f>VLOOKUP(A74,'eslam-to-invoicing'!A:B,2,0)</f>
        <v>Waldorf Astoria Cairo</v>
      </c>
      <c r="Z74" s="2" t="str">
        <f t="shared" si="2"/>
        <v>Waldorf Astoria Cairo19</v>
      </c>
      <c r="AA74" s="2" t="e">
        <f>SUMIF('data-from-invoicing'!D:D,eslam.data!Z74,'data-from-invoicing'!H:H)</f>
        <v>#DIV/0!</v>
      </c>
      <c r="AH74" s="2" t="str">
        <f t="shared" si="3"/>
        <v>Astoria Hotel19</v>
      </c>
    </row>
    <row r="75" spans="1:34" x14ac:dyDescent="0.3">
      <c r="A75" s="6" t="s">
        <v>86</v>
      </c>
      <c r="B75" s="6">
        <v>20</v>
      </c>
      <c r="C75" s="1">
        <v>45107</v>
      </c>
      <c r="D75" s="1">
        <v>45120</v>
      </c>
      <c r="E75" s="1">
        <v>45120</v>
      </c>
      <c r="F75">
        <v>42</v>
      </c>
      <c r="G75" s="1">
        <v>45162</v>
      </c>
      <c r="H75" s="1">
        <v>45140</v>
      </c>
      <c r="I75" s="2">
        <v>3956219.0141986911</v>
      </c>
      <c r="J75" s="2">
        <v>3400772</v>
      </c>
      <c r="K75" s="2">
        <f>SUMIF('collection only'!D:D,eslam.data!AH75,'collection only'!E:E)</f>
        <v>1E-4</v>
      </c>
      <c r="L75" s="2">
        <v>194411893.53999999</v>
      </c>
      <c r="O75" s="2">
        <v>84871.19</v>
      </c>
      <c r="P75" s="2">
        <v>34031882.789999999</v>
      </c>
      <c r="S75" s="2">
        <v>10210867.970000001</v>
      </c>
      <c r="T75" s="2">
        <v>10210867.970000001</v>
      </c>
      <c r="U75" s="2">
        <v>0</v>
      </c>
      <c r="V75" s="14">
        <f>SUMIF('consultant-gross'!D:D,eslam.data!AH75,'consultant-gross'!F:F)</f>
        <v>3956219.0141986907</v>
      </c>
      <c r="W75" s="14">
        <f>SUMIF('consultant-gross'!D:D,eslam.data!AH75,'consultant-gross'!G:G)</f>
        <v>194411893.53999999</v>
      </c>
      <c r="X75" s="14">
        <f>SUMIF('consultant-net'!D:D,eslam.data!AH75,'consultant-net'!F:F)</f>
        <v>3400772</v>
      </c>
      <c r="Y75" s="2" t="str">
        <f>VLOOKUP(A75,'eslam-to-invoicing'!A:B,2,0)</f>
        <v>Waldorf Astoria Cairo</v>
      </c>
      <c r="Z75" s="2" t="str">
        <f t="shared" si="2"/>
        <v>Waldorf Astoria Cairo20</v>
      </c>
      <c r="AA75" s="2" t="e">
        <f>SUMIF('data-from-invoicing'!D:D,eslam.data!Z75,'data-from-invoicing'!H:H)</f>
        <v>#DIV/0!</v>
      </c>
      <c r="AH75" s="2" t="str">
        <f t="shared" si="3"/>
        <v>Astoria Hotel20</v>
      </c>
    </row>
    <row r="76" spans="1:34" x14ac:dyDescent="0.3">
      <c r="A76" s="6" t="s">
        <v>86</v>
      </c>
      <c r="B76" s="6">
        <v>21</v>
      </c>
      <c r="C76" s="1">
        <v>45138</v>
      </c>
      <c r="D76" s="1">
        <v>45153</v>
      </c>
      <c r="E76" s="1">
        <v>45153</v>
      </c>
      <c r="F76">
        <v>42</v>
      </c>
      <c r="G76" s="1">
        <v>45195</v>
      </c>
      <c r="H76" s="1">
        <v>45183</v>
      </c>
      <c r="I76" s="2">
        <v>1422437.2000000181</v>
      </c>
      <c r="J76" s="2">
        <v>854979</v>
      </c>
      <c r="K76" s="2">
        <f>SUMIF('collection only'!D:D,eslam.data!AH76,'collection only'!E:E)</f>
        <v>1E-4</v>
      </c>
      <c r="L76" s="2">
        <v>195834330.74000001</v>
      </c>
      <c r="O76" s="2">
        <v>84871.19</v>
      </c>
      <c r="P76" s="2">
        <v>37786420.399999999</v>
      </c>
      <c r="S76" s="2">
        <v>10285545.925000001</v>
      </c>
      <c r="T76" s="2">
        <v>10285545.925000001</v>
      </c>
      <c r="U76" s="2">
        <v>0</v>
      </c>
      <c r="V76" s="14">
        <f>SUMIF('consultant-gross'!D:D,eslam.data!AH76,'consultant-gross'!F:F)</f>
        <v>1422437.2000000179</v>
      </c>
      <c r="W76" s="14">
        <f>SUMIF('consultant-gross'!D:D,eslam.data!AH76,'consultant-gross'!G:G)</f>
        <v>195834330.74000001</v>
      </c>
      <c r="X76" s="14">
        <f>SUMIF('consultant-net'!D:D,eslam.data!AH76,'consultant-net'!F:F)</f>
        <v>854979</v>
      </c>
      <c r="Y76" s="2" t="str">
        <f>VLOOKUP(A76,'eslam-to-invoicing'!A:B,2,0)</f>
        <v>Waldorf Astoria Cairo</v>
      </c>
      <c r="Z76" s="2" t="str">
        <f t="shared" si="2"/>
        <v>Waldorf Astoria Cairo21</v>
      </c>
      <c r="AA76" s="2">
        <f>SUMIF('data-from-invoicing'!D:D,eslam.data!Z76,'data-from-invoicing'!H:H)</f>
        <v>854978.78</v>
      </c>
      <c r="AH76" s="2" t="str">
        <f t="shared" si="3"/>
        <v>Astoria Hotel21</v>
      </c>
    </row>
    <row r="77" spans="1:34" x14ac:dyDescent="0.3">
      <c r="A77" s="6" t="s">
        <v>86</v>
      </c>
      <c r="B77" s="6">
        <v>22</v>
      </c>
      <c r="C77" s="1">
        <v>45199</v>
      </c>
      <c r="D77" s="1">
        <v>45200</v>
      </c>
      <c r="E77" s="1">
        <v>45201</v>
      </c>
      <c r="F77">
        <v>42</v>
      </c>
      <c r="G77" s="1">
        <v>45243</v>
      </c>
      <c r="H77" s="1">
        <v>45213</v>
      </c>
      <c r="I77" s="2">
        <v>10800888.70999998</v>
      </c>
      <c r="J77" s="2">
        <v>9327545.5800000001</v>
      </c>
      <c r="K77" s="2">
        <f>SUMIF('collection only'!D:D,eslam.data!AH77,'collection only'!E:E)</f>
        <v>1.0000000000000001E-5</v>
      </c>
      <c r="L77" s="2">
        <v>206635219.44999999</v>
      </c>
      <c r="P77" s="2">
        <v>43324930.659999996</v>
      </c>
      <c r="S77" s="2">
        <v>10848349.02</v>
      </c>
      <c r="T77" s="2">
        <v>10848349.02</v>
      </c>
      <c r="U77" s="2">
        <v>1170750</v>
      </c>
      <c r="V77" s="14">
        <f>SUMIF('consultant-gross'!D:D,eslam.data!AH77,'consultant-gross'!F:F)</f>
        <v>13661357.25999999</v>
      </c>
      <c r="W77" s="14">
        <f>SUMIF('consultant-gross'!D:D,eslam.data!AH77,'consultant-gross'!G:G)</f>
        <v>209495688</v>
      </c>
      <c r="X77" s="14">
        <f>SUMIF('consultant-net'!D:D,eslam.data!AH77,'consultant-net'!F:F)</f>
        <v>44838437.049999997</v>
      </c>
      <c r="Y77" s="2" t="str">
        <f>VLOOKUP(A77,'eslam-to-invoicing'!A:B,2,0)</f>
        <v>Waldorf Astoria Cairo</v>
      </c>
      <c r="Z77" s="2" t="str">
        <f t="shared" si="2"/>
        <v>Waldorf Astoria Cairo22</v>
      </c>
      <c r="AA77" s="2">
        <f>SUMIF('data-from-invoicing'!D:D,eslam.data!Z77,'data-from-invoicing'!H:H)</f>
        <v>9327545.216</v>
      </c>
      <c r="AH77" s="2" t="str">
        <f t="shared" si="3"/>
        <v>Astoria Hotel22</v>
      </c>
    </row>
    <row r="78" spans="1:34" x14ac:dyDescent="0.3">
      <c r="A78" s="6" t="s">
        <v>86</v>
      </c>
      <c r="B78" s="6">
        <v>23</v>
      </c>
      <c r="C78" s="1">
        <v>45230</v>
      </c>
      <c r="D78" s="1">
        <v>45242</v>
      </c>
      <c r="E78" s="1">
        <v>45242</v>
      </c>
      <c r="F78">
        <v>42</v>
      </c>
      <c r="G78" s="1">
        <v>45284</v>
      </c>
      <c r="H78" s="1">
        <v>45253</v>
      </c>
      <c r="I78" s="2">
        <v>13277404.55000001</v>
      </c>
      <c r="J78" s="2">
        <v>17286732.59</v>
      </c>
      <c r="K78" s="2">
        <f>SUMIF('collection only'!D:D,eslam.data!AH78,'collection only'!E:E)</f>
        <v>17286732.59</v>
      </c>
      <c r="L78" s="2">
        <v>219912624</v>
      </c>
      <c r="P78" s="2">
        <v>44280344.799999997</v>
      </c>
      <c r="R78" s="2">
        <v>10667080</v>
      </c>
      <c r="S78" s="2">
        <v>10985391.039999999</v>
      </c>
      <c r="T78" s="2">
        <v>10985391.039999999</v>
      </c>
      <c r="U78" s="2">
        <v>8403824.7699999996</v>
      </c>
      <c r="V78" s="14">
        <f>SUMIF('consultant-gross'!D:D,eslam.data!AH78,'consultant-gross'!F:F)</f>
        <v>13277404.550000012</v>
      </c>
      <c r="W78" s="14">
        <f>SUMIF('consultant-gross'!D:D,eslam.data!AH78,'consultant-gross'!G:G)</f>
        <v>219912624</v>
      </c>
      <c r="X78" s="14">
        <f>SUMIF('consultant-net'!D:D,eslam.data!AH78,'consultant-net'!F:F)</f>
        <v>17286732.59</v>
      </c>
      <c r="Y78" s="2" t="str">
        <f>VLOOKUP(A78,'eslam-to-invoicing'!A:B,2,0)</f>
        <v>Waldorf Astoria Cairo</v>
      </c>
      <c r="Z78" s="2" t="str">
        <f t="shared" si="2"/>
        <v>Waldorf Astoria Cairo23</v>
      </c>
      <c r="AA78" s="2">
        <f>SUMIF('data-from-invoicing'!D:D,eslam.data!Z78,'data-from-invoicing'!H:H)</f>
        <v>20933799.870000001</v>
      </c>
      <c r="AH78" s="2" t="str">
        <f t="shared" si="3"/>
        <v>Astoria Hotel23</v>
      </c>
    </row>
    <row r="79" spans="1:34" x14ac:dyDescent="0.3">
      <c r="A79" s="6" t="s">
        <v>86</v>
      </c>
      <c r="B79" s="6">
        <v>24</v>
      </c>
      <c r="C79" s="1">
        <v>45260</v>
      </c>
      <c r="D79" s="1">
        <v>45258</v>
      </c>
      <c r="E79" s="1">
        <v>45258</v>
      </c>
      <c r="F79">
        <v>42</v>
      </c>
      <c r="G79" s="1">
        <v>45300</v>
      </c>
      <c r="K79" s="2">
        <f>SUMIF('collection only'!D:D,eslam.data!AH79,'collection only'!E:E)</f>
        <v>10400000</v>
      </c>
      <c r="U79" s="2">
        <v>0</v>
      </c>
      <c r="V79" s="14">
        <f>SUMIF('consultant-gross'!D:D,eslam.data!AH79,'consultant-gross'!F:F)</f>
        <v>0</v>
      </c>
      <c r="W79" s="14">
        <f>SUMIF('consultant-gross'!D:D,eslam.data!AH79,'consultant-gross'!G:G)</f>
        <v>0</v>
      </c>
      <c r="X79" s="14">
        <f>SUMIF('consultant-net'!D:D,eslam.data!AH79,'consultant-net'!F:F)</f>
        <v>0</v>
      </c>
      <c r="Y79" s="2" t="str">
        <f>VLOOKUP(A79,'eslam-to-invoicing'!A:B,2,0)</f>
        <v>Waldorf Astoria Cairo</v>
      </c>
      <c r="Z79" s="2" t="str">
        <f t="shared" si="2"/>
        <v>Waldorf Astoria Cairo24</v>
      </c>
      <c r="AA79" s="2">
        <f>SUMIF('data-from-invoicing'!D:D,eslam.data!Z79,'data-from-invoicing'!H:H)</f>
        <v>22455841.539999999</v>
      </c>
      <c r="AH79" s="2" t="str">
        <f t="shared" si="3"/>
        <v>Astoria Hotel24</v>
      </c>
    </row>
    <row r="80" spans="1:34" x14ac:dyDescent="0.3">
      <c r="A80" s="6" t="s">
        <v>86</v>
      </c>
      <c r="B80" s="6">
        <v>25</v>
      </c>
      <c r="C80" s="1">
        <v>45260</v>
      </c>
      <c r="D80" s="1">
        <v>45260</v>
      </c>
      <c r="E80" s="1">
        <v>45329</v>
      </c>
      <c r="F80">
        <v>42</v>
      </c>
      <c r="G80" s="1">
        <v>45371</v>
      </c>
      <c r="K80" s="2">
        <f>SUMIF('collection only'!D:D,eslam.data!AH80,'collection only'!E:E)</f>
        <v>3117985</v>
      </c>
      <c r="U80" s="2">
        <v>0</v>
      </c>
      <c r="V80" s="14">
        <f>SUMIF('consultant-gross'!D:D,eslam.data!AH80,'consultant-gross'!F:F)</f>
        <v>0</v>
      </c>
      <c r="W80" s="14">
        <f>SUMIF('consultant-gross'!D:D,eslam.data!AH80,'consultant-gross'!G:G)</f>
        <v>0</v>
      </c>
      <c r="X80" s="14">
        <f>SUMIF('consultant-net'!D:D,eslam.data!AH80,'consultant-net'!F:F)</f>
        <v>0</v>
      </c>
      <c r="Y80" s="2" t="str">
        <f>VLOOKUP(A80,'eslam-to-invoicing'!A:B,2,0)</f>
        <v>Waldorf Astoria Cairo</v>
      </c>
      <c r="Z80" s="2" t="str">
        <f t="shared" si="2"/>
        <v>Waldorf Astoria Cairo25</v>
      </c>
      <c r="AA80" s="2">
        <f>SUMIF('data-from-invoicing'!D:D,eslam.data!Z80,'data-from-invoicing'!H:H)</f>
        <v>0</v>
      </c>
      <c r="AH80" s="2" t="str">
        <f t="shared" si="3"/>
        <v>Astoria Hotel25</v>
      </c>
    </row>
    <row r="81" spans="1:34" x14ac:dyDescent="0.3">
      <c r="A81" s="6" t="s">
        <v>131</v>
      </c>
      <c r="B81" s="6">
        <v>1</v>
      </c>
      <c r="C81" s="1">
        <v>45230</v>
      </c>
      <c r="D81" s="1">
        <v>45229</v>
      </c>
      <c r="E81" s="1">
        <v>45236</v>
      </c>
      <c r="F81">
        <v>42</v>
      </c>
      <c r="G81" s="1">
        <v>45278</v>
      </c>
      <c r="H81" s="1">
        <v>45236</v>
      </c>
      <c r="I81" s="2">
        <v>3575400</v>
      </c>
      <c r="J81" s="2">
        <v>2645796</v>
      </c>
      <c r="K81" s="2">
        <f>SUMIF('collection only'!D:D,eslam.data!AH81,'collection only'!E:E)</f>
        <v>2467026</v>
      </c>
      <c r="L81" s="2">
        <v>3575400</v>
      </c>
      <c r="U81" s="2">
        <v>0</v>
      </c>
      <c r="V81" s="14">
        <f>SUMIF('consultant-gross'!D:D,eslam.data!AH81,'consultant-gross'!F:F)</f>
        <v>3575400</v>
      </c>
      <c r="W81" s="14">
        <f>SUMIF('consultant-gross'!D:D,eslam.data!AH81,'consultant-gross'!G:G)</f>
        <v>3575400</v>
      </c>
      <c r="X81" s="14">
        <f>SUMIF('consultant-net'!D:D,eslam.data!AH81,'consultant-net'!F:F)</f>
        <v>2645796</v>
      </c>
      <c r="Y81" s="2">
        <f>VLOOKUP(A81,'eslam-to-invoicing'!A:B,2,0)</f>
        <v>0</v>
      </c>
      <c r="Z81" s="2" t="str">
        <f t="shared" si="2"/>
        <v>01</v>
      </c>
      <c r="AA81" s="2">
        <f>SUMIF('data-from-invoicing'!D:D,eslam.data!Z81,'data-from-invoicing'!H:H)</f>
        <v>0</v>
      </c>
      <c r="AH81" s="2" t="str">
        <f t="shared" si="3"/>
        <v>Baraka Land Fence1</v>
      </c>
    </row>
    <row r="82" spans="1:34" x14ac:dyDescent="0.3">
      <c r="A82" s="6" t="s">
        <v>131</v>
      </c>
      <c r="B82" s="6">
        <v>2</v>
      </c>
      <c r="C82" s="1">
        <v>45260</v>
      </c>
      <c r="D82" s="1">
        <v>45260</v>
      </c>
      <c r="E82" s="1">
        <v>45264</v>
      </c>
      <c r="F82">
        <v>42</v>
      </c>
      <c r="G82" s="1">
        <v>45306</v>
      </c>
      <c r="K82" s="2">
        <f>SUMIF('collection only'!D:D,eslam.data!AH82,'collection only'!E:E)</f>
        <v>8497787.4600000009</v>
      </c>
      <c r="U82" s="2">
        <v>0</v>
      </c>
      <c r="V82" s="14">
        <f>SUMIF('consultant-gross'!D:D,eslam.data!AH82,'consultant-gross'!F:F)</f>
        <v>0</v>
      </c>
      <c r="W82" s="14">
        <f>SUMIF('consultant-gross'!D:D,eslam.data!AH82,'consultant-gross'!G:G)</f>
        <v>0</v>
      </c>
      <c r="X82" s="14">
        <f>SUMIF('consultant-net'!D:D,eslam.data!AH82,'consultant-net'!F:F)</f>
        <v>0</v>
      </c>
      <c r="Y82" s="2">
        <f>VLOOKUP(A82,'eslam-to-invoicing'!A:B,2,0)</f>
        <v>0</v>
      </c>
      <c r="Z82" s="2" t="str">
        <f t="shared" si="2"/>
        <v>02</v>
      </c>
      <c r="AA82" s="2">
        <f>SUMIF('data-from-invoicing'!D:D,eslam.data!Z82,'data-from-invoicing'!H:H)</f>
        <v>0</v>
      </c>
      <c r="AH82" s="2" t="str">
        <f t="shared" si="3"/>
        <v>Baraka Land Fence2</v>
      </c>
    </row>
    <row r="83" spans="1:34" x14ac:dyDescent="0.3">
      <c r="A83" s="6" t="s">
        <v>131</v>
      </c>
      <c r="B83" s="6">
        <v>3</v>
      </c>
      <c r="C83" s="1">
        <v>45351</v>
      </c>
      <c r="D83" s="1">
        <v>45362</v>
      </c>
      <c r="E83" s="1">
        <v>45362</v>
      </c>
      <c r="F83">
        <v>42</v>
      </c>
      <c r="G83" s="1">
        <v>45404</v>
      </c>
      <c r="H83" s="1">
        <v>45371</v>
      </c>
      <c r="I83" s="2">
        <v>23602796</v>
      </c>
      <c r="J83" s="2">
        <v>16535567.880000001</v>
      </c>
      <c r="K83" s="2">
        <f>SUMIF('collection only'!D:D,eslam.data!AH83,'collection only'!E:E)</f>
        <v>15418299.779999999</v>
      </c>
      <c r="L83" s="2">
        <v>38236396</v>
      </c>
      <c r="U83" s="2">
        <v>0</v>
      </c>
      <c r="V83" s="14">
        <f>SUMIF('consultant-gross'!D:D,eslam.data!AH83,'consultant-gross'!F:F)</f>
        <v>0</v>
      </c>
      <c r="W83" s="14">
        <f>SUMIF('consultant-gross'!D:D,eslam.data!AH83,'consultant-gross'!G:G)</f>
        <v>0</v>
      </c>
      <c r="X83" s="14">
        <f>SUMIF('consultant-net'!D:D,eslam.data!AH83,'consultant-net'!F:F)</f>
        <v>0</v>
      </c>
      <c r="Y83" s="2">
        <f>VLOOKUP(A83,'eslam-to-invoicing'!A:B,2,0)</f>
        <v>0</v>
      </c>
      <c r="Z83" s="2" t="str">
        <f t="shared" si="2"/>
        <v>03</v>
      </c>
      <c r="AA83" s="2">
        <f>SUMIF('data-from-invoicing'!D:D,eslam.data!Z83,'data-from-invoicing'!H:H)</f>
        <v>0</v>
      </c>
      <c r="AH83" s="2" t="str">
        <f t="shared" si="3"/>
        <v>Baraka Land Fence3</v>
      </c>
    </row>
    <row r="84" spans="1:34" x14ac:dyDescent="0.3">
      <c r="A84" s="6" t="s">
        <v>131</v>
      </c>
      <c r="B84" s="6">
        <v>4</v>
      </c>
      <c r="C84" s="1">
        <v>45443</v>
      </c>
      <c r="D84" s="1">
        <v>45431</v>
      </c>
      <c r="E84" s="1">
        <v>45431</v>
      </c>
      <c r="F84">
        <v>42</v>
      </c>
      <c r="G84" s="1">
        <v>45473</v>
      </c>
      <c r="H84" s="1">
        <v>45433</v>
      </c>
      <c r="I84" s="2">
        <v>11760884</v>
      </c>
      <c r="J84" s="2">
        <v>8703054.1600000001</v>
      </c>
      <c r="K84" s="2">
        <f>SUMIF('collection only'!D:D,eslam.data!AH84,'collection only'!E:E)</f>
        <v>6072172.6100000003</v>
      </c>
      <c r="L84" s="2">
        <v>49997280</v>
      </c>
      <c r="U84" s="2">
        <v>0</v>
      </c>
      <c r="V84" s="14">
        <f>SUMIF('consultant-gross'!D:D,eslam.data!AH84,'consultant-gross'!F:F)</f>
        <v>11760884</v>
      </c>
      <c r="W84" s="14">
        <f>SUMIF('consultant-gross'!D:D,eslam.data!AH84,'consultant-gross'!G:G)</f>
        <v>49997280</v>
      </c>
      <c r="X84" s="14">
        <f>SUMIF('consultant-net'!D:D,eslam.data!AH84,'consultant-net'!F:F)</f>
        <v>8703054.1600000001</v>
      </c>
      <c r="Y84" s="2">
        <f>VLOOKUP(A84,'eslam-to-invoicing'!A:B,2,0)</f>
        <v>0</v>
      </c>
      <c r="Z84" s="2" t="str">
        <f t="shared" si="2"/>
        <v>04</v>
      </c>
      <c r="AA84" s="2">
        <f>SUMIF('data-from-invoicing'!D:D,eslam.data!Z84,'data-from-invoicing'!H:H)</f>
        <v>0</v>
      </c>
      <c r="AH84" s="2" t="str">
        <f t="shared" si="3"/>
        <v>Baraka Land Fence4</v>
      </c>
    </row>
    <row r="85" spans="1:34" x14ac:dyDescent="0.3">
      <c r="A85" s="6" t="s">
        <v>131</v>
      </c>
      <c r="B85" s="6">
        <v>5</v>
      </c>
      <c r="C85" s="1">
        <v>45535</v>
      </c>
      <c r="D85" s="1">
        <v>45524</v>
      </c>
      <c r="E85" s="1">
        <v>45524</v>
      </c>
      <c r="F85">
        <v>42</v>
      </c>
      <c r="G85" s="1">
        <v>45566</v>
      </c>
      <c r="H85" s="1">
        <v>45524</v>
      </c>
      <c r="I85" s="2">
        <v>7617134</v>
      </c>
      <c r="J85" s="2">
        <v>5636679.1600000001</v>
      </c>
      <c r="K85" s="2">
        <f>SUMIF('collection only'!D:D,eslam.data!AH85,'collection only'!E:E)</f>
        <v>0</v>
      </c>
      <c r="L85" s="2">
        <v>57614414</v>
      </c>
      <c r="U85" s="2">
        <v>0</v>
      </c>
      <c r="V85" s="14">
        <f>SUMIF('consultant-gross'!D:D,eslam.data!AH85,'consultant-gross'!F:F)</f>
        <v>7617134</v>
      </c>
      <c r="W85" s="14">
        <f>SUMIF('consultant-gross'!D:D,eslam.data!AH85,'consultant-gross'!G:G)</f>
        <v>57614414</v>
      </c>
      <c r="X85" s="14">
        <f>SUMIF('consultant-net'!D:D,eslam.data!AH85,'consultant-net'!F:F)</f>
        <v>5636679.1600000001</v>
      </c>
      <c r="Y85" s="2">
        <f>VLOOKUP(A85,'eslam-to-invoicing'!A:B,2,0)</f>
        <v>0</v>
      </c>
      <c r="Z85" s="2" t="str">
        <f t="shared" si="2"/>
        <v>05</v>
      </c>
      <c r="AA85" s="2">
        <f>SUMIF('data-from-invoicing'!D:D,eslam.data!Z85,'data-from-invoicing'!H:H)</f>
        <v>0</v>
      </c>
      <c r="AH85" s="2" t="str">
        <f t="shared" si="3"/>
        <v>Baraka Land Fence5</v>
      </c>
    </row>
    <row r="86" spans="1:34" x14ac:dyDescent="0.3">
      <c r="A86" s="6" t="s">
        <v>21</v>
      </c>
      <c r="B86" s="6">
        <v>2</v>
      </c>
      <c r="C86" s="1">
        <v>43281</v>
      </c>
      <c r="D86" s="1">
        <v>43292</v>
      </c>
      <c r="E86" s="1">
        <v>43292</v>
      </c>
      <c r="F86">
        <v>60</v>
      </c>
      <c r="G86" s="1">
        <v>43352</v>
      </c>
      <c r="H86" s="1">
        <v>43307</v>
      </c>
      <c r="I86" s="2">
        <v>22287932.1928</v>
      </c>
      <c r="J86" s="2">
        <v>21953613.159363359</v>
      </c>
      <c r="K86" s="2">
        <f>SUMIF('collection only'!D:D,eslam.data!AH86,'collection only'!E:E)</f>
        <v>21842173.609999999</v>
      </c>
      <c r="L86" s="2">
        <v>22287932.1928</v>
      </c>
      <c r="O86" s="2">
        <v>0</v>
      </c>
      <c r="U86" s="2">
        <v>0</v>
      </c>
      <c r="V86" s="14">
        <f>SUMIF('consultant-gross'!D:D,eslam.data!AH86,'consultant-gross'!F:F)</f>
        <v>0</v>
      </c>
      <c r="W86" s="14">
        <f>SUMIF('consultant-gross'!D:D,eslam.data!AH86,'consultant-gross'!G:G)</f>
        <v>0</v>
      </c>
      <c r="X86" s="14">
        <f>SUMIF('consultant-net'!D:D,eslam.data!AH86,'consultant-net'!F:F)</f>
        <v>0</v>
      </c>
      <c r="Y86" s="2">
        <f>VLOOKUP(A86,'eslam-to-invoicing'!A:B,2,0)</f>
        <v>0</v>
      </c>
      <c r="Z86" s="2" t="str">
        <f t="shared" si="2"/>
        <v>02</v>
      </c>
      <c r="AA86" s="2">
        <f>SUMIF('data-from-invoicing'!D:D,eslam.data!Z86,'data-from-invoicing'!H:H)</f>
        <v>0</v>
      </c>
      <c r="AH86" s="2" t="str">
        <f t="shared" si="3"/>
        <v>Benban - Aswan2</v>
      </c>
    </row>
    <row r="87" spans="1:34" x14ac:dyDescent="0.3">
      <c r="A87" s="6" t="s">
        <v>21</v>
      </c>
      <c r="B87" s="6">
        <v>3</v>
      </c>
      <c r="C87" s="1">
        <v>43312</v>
      </c>
      <c r="D87" s="1">
        <v>43312</v>
      </c>
      <c r="E87" s="1">
        <v>43317</v>
      </c>
      <c r="F87">
        <v>60</v>
      </c>
      <c r="G87" s="1">
        <v>43377</v>
      </c>
      <c r="H87" s="1">
        <v>43354</v>
      </c>
      <c r="I87" s="2">
        <v>10786951.895621641</v>
      </c>
      <c r="J87" s="2">
        <v>10577813.157709209</v>
      </c>
      <c r="K87" s="2">
        <f>SUMIF('collection only'!D:D,eslam.data!AH87,'collection only'!E:E)</f>
        <v>10577813.02</v>
      </c>
      <c r="L87" s="2">
        <v>33074884.088421639</v>
      </c>
      <c r="O87" s="2">
        <v>0</v>
      </c>
      <c r="U87" s="2">
        <v>0</v>
      </c>
      <c r="V87" s="14">
        <f>SUMIF('consultant-gross'!D:D,eslam.data!AH87,'consultant-gross'!F:F)</f>
        <v>0</v>
      </c>
      <c r="W87" s="14">
        <f>SUMIF('consultant-gross'!D:D,eslam.data!AH87,'consultant-gross'!G:G)</f>
        <v>0</v>
      </c>
      <c r="X87" s="14">
        <f>SUMIF('consultant-net'!D:D,eslam.data!AH87,'consultant-net'!F:F)</f>
        <v>0</v>
      </c>
      <c r="Y87" s="2">
        <f>VLOOKUP(A87,'eslam-to-invoicing'!A:B,2,0)</f>
        <v>0</v>
      </c>
      <c r="Z87" s="2" t="str">
        <f t="shared" si="2"/>
        <v>03</v>
      </c>
      <c r="AA87" s="2">
        <f>SUMIF('data-from-invoicing'!D:D,eslam.data!Z87,'data-from-invoicing'!H:H)</f>
        <v>0</v>
      </c>
      <c r="AH87" s="2" t="str">
        <f t="shared" si="3"/>
        <v>Benban - Aswan3</v>
      </c>
    </row>
    <row r="88" spans="1:34" x14ac:dyDescent="0.3">
      <c r="A88" s="6" t="s">
        <v>21</v>
      </c>
      <c r="B88" s="6">
        <v>4</v>
      </c>
      <c r="C88" s="1">
        <v>43343</v>
      </c>
      <c r="D88" s="1">
        <v>43343</v>
      </c>
      <c r="E88" s="1">
        <v>43348</v>
      </c>
      <c r="F88">
        <v>60</v>
      </c>
      <c r="G88" s="1">
        <v>43408</v>
      </c>
      <c r="H88" s="1">
        <v>43363</v>
      </c>
      <c r="I88" s="2">
        <v>15307380.738</v>
      </c>
      <c r="J88" s="2">
        <v>15006351.7412</v>
      </c>
      <c r="K88" s="2">
        <f>SUMIF('collection only'!D:D,eslam.data!AH88,'collection only'!E:E)</f>
        <v>15006351.74</v>
      </c>
      <c r="L88" s="2">
        <v>48382264.826421648</v>
      </c>
      <c r="O88" s="2">
        <v>0</v>
      </c>
      <c r="U88" s="2">
        <v>0</v>
      </c>
      <c r="V88" s="14">
        <f>SUMIF('consultant-gross'!D:D,eslam.data!AH88,'consultant-gross'!F:F)</f>
        <v>0</v>
      </c>
      <c r="W88" s="14">
        <f>SUMIF('consultant-gross'!D:D,eslam.data!AH88,'consultant-gross'!G:G)</f>
        <v>0</v>
      </c>
      <c r="X88" s="14">
        <f>SUMIF('consultant-net'!D:D,eslam.data!AH88,'consultant-net'!F:F)</f>
        <v>0</v>
      </c>
      <c r="Y88" s="2">
        <f>VLOOKUP(A88,'eslam-to-invoicing'!A:B,2,0)</f>
        <v>0</v>
      </c>
      <c r="Z88" s="2" t="str">
        <f t="shared" si="2"/>
        <v>04</v>
      </c>
      <c r="AA88" s="2">
        <f>SUMIF('data-from-invoicing'!D:D,eslam.data!Z88,'data-from-invoicing'!H:H)</f>
        <v>0</v>
      </c>
      <c r="AH88" s="2" t="str">
        <f t="shared" si="3"/>
        <v>Benban - Aswan4</v>
      </c>
    </row>
    <row r="89" spans="1:34" x14ac:dyDescent="0.3">
      <c r="A89" s="6" t="s">
        <v>21</v>
      </c>
      <c r="B89" s="6">
        <v>5</v>
      </c>
      <c r="C89" s="1">
        <v>43373</v>
      </c>
      <c r="D89" s="1">
        <v>43373</v>
      </c>
      <c r="E89" s="1">
        <v>43381</v>
      </c>
      <c r="F89">
        <v>60</v>
      </c>
      <c r="G89" s="1">
        <v>43441</v>
      </c>
      <c r="H89" s="1">
        <v>43403</v>
      </c>
      <c r="I89" s="2">
        <v>36144803.344400004</v>
      </c>
      <c r="J89" s="2">
        <v>37440886.744400002</v>
      </c>
      <c r="K89" s="2">
        <f>SUMIF('collection only'!D:D,eslam.data!AH89,'collection only'!E:E)</f>
        <v>37440497.149999999</v>
      </c>
      <c r="L89" s="2">
        <v>84527068.170821652</v>
      </c>
      <c r="U89" s="2">
        <v>0</v>
      </c>
      <c r="V89" s="14">
        <f>SUMIF('consultant-gross'!D:D,eslam.data!AH89,'consultant-gross'!F:F)</f>
        <v>0</v>
      </c>
      <c r="W89" s="14">
        <f>SUMIF('consultant-gross'!D:D,eslam.data!AH89,'consultant-gross'!G:G)</f>
        <v>0</v>
      </c>
      <c r="X89" s="14">
        <f>SUMIF('consultant-net'!D:D,eslam.data!AH89,'consultant-net'!F:F)</f>
        <v>0</v>
      </c>
      <c r="Y89" s="2">
        <f>VLOOKUP(A89,'eslam-to-invoicing'!A:B,2,0)</f>
        <v>0</v>
      </c>
      <c r="Z89" s="2" t="str">
        <f t="shared" si="2"/>
        <v>05</v>
      </c>
      <c r="AA89" s="2">
        <f>SUMIF('data-from-invoicing'!D:D,eslam.data!Z89,'data-from-invoicing'!H:H)</f>
        <v>0</v>
      </c>
      <c r="AH89" s="2" t="str">
        <f t="shared" si="3"/>
        <v>Benban - Aswan5</v>
      </c>
    </row>
    <row r="90" spans="1:34" x14ac:dyDescent="0.3">
      <c r="A90" s="6" t="s">
        <v>21</v>
      </c>
      <c r="B90" s="6">
        <v>6</v>
      </c>
      <c r="C90" s="1">
        <v>43404</v>
      </c>
      <c r="D90" s="1">
        <v>43404</v>
      </c>
      <c r="E90" s="1">
        <v>43415</v>
      </c>
      <c r="F90">
        <v>60</v>
      </c>
      <c r="G90" s="1">
        <v>43475</v>
      </c>
      <c r="H90" s="1">
        <v>43432</v>
      </c>
      <c r="I90" s="2">
        <v>23770609.396400001</v>
      </c>
      <c r="J90" s="2">
        <v>23958997.044799998</v>
      </c>
      <c r="K90" s="2">
        <f>SUMIF('collection only'!D:D,eslam.data!AH90,'collection only'!E:E)</f>
        <v>23886898.777526591</v>
      </c>
      <c r="L90" s="2">
        <v>108297677.5672216</v>
      </c>
      <c r="U90" s="2">
        <v>0</v>
      </c>
      <c r="V90" s="14">
        <f>SUMIF('consultant-gross'!D:D,eslam.data!AH90,'consultant-gross'!F:F)</f>
        <v>0</v>
      </c>
      <c r="W90" s="14">
        <f>SUMIF('consultant-gross'!D:D,eslam.data!AH90,'consultant-gross'!G:G)</f>
        <v>0</v>
      </c>
      <c r="X90" s="14">
        <f>SUMIF('consultant-net'!D:D,eslam.data!AH90,'consultant-net'!F:F)</f>
        <v>0</v>
      </c>
      <c r="Y90" s="2">
        <f>VLOOKUP(A90,'eslam-to-invoicing'!A:B,2,0)</f>
        <v>0</v>
      </c>
      <c r="Z90" s="2" t="str">
        <f t="shared" si="2"/>
        <v>06</v>
      </c>
      <c r="AA90" s="2">
        <f>SUMIF('data-from-invoicing'!D:D,eslam.data!Z90,'data-from-invoicing'!H:H)</f>
        <v>0</v>
      </c>
      <c r="AH90" s="2" t="str">
        <f t="shared" si="3"/>
        <v>Benban - Aswan6</v>
      </c>
    </row>
    <row r="91" spans="1:34" x14ac:dyDescent="0.3">
      <c r="A91" s="6" t="s">
        <v>21</v>
      </c>
      <c r="B91" s="6">
        <v>7</v>
      </c>
      <c r="C91" s="1">
        <v>43434</v>
      </c>
      <c r="D91" s="1">
        <v>43439</v>
      </c>
      <c r="E91" s="1">
        <v>43439</v>
      </c>
      <c r="F91">
        <v>60</v>
      </c>
      <c r="G91" s="1">
        <v>43499</v>
      </c>
      <c r="H91" s="1">
        <v>43442</v>
      </c>
      <c r="I91" s="2">
        <v>25005235.292800002</v>
      </c>
      <c r="J91" s="2">
        <v>25352621.384399999</v>
      </c>
      <c r="K91" s="2">
        <f>SUMIF('collection only'!D:D,eslam.data!AH91,'collection only'!E:E)</f>
        <v>25237199.469354197</v>
      </c>
      <c r="L91" s="2">
        <v>133302912.8600217</v>
      </c>
      <c r="U91" s="2">
        <v>0</v>
      </c>
      <c r="V91" s="14">
        <f>SUMIF('consultant-gross'!D:D,eslam.data!AH91,'consultant-gross'!F:F)</f>
        <v>0</v>
      </c>
      <c r="W91" s="14">
        <f>SUMIF('consultant-gross'!D:D,eslam.data!AH91,'consultant-gross'!G:G)</f>
        <v>0</v>
      </c>
      <c r="X91" s="14">
        <f>SUMIF('consultant-net'!D:D,eslam.data!AH91,'consultant-net'!F:F)</f>
        <v>0</v>
      </c>
      <c r="Y91" s="2">
        <f>VLOOKUP(A91,'eslam-to-invoicing'!A:B,2,0)</f>
        <v>0</v>
      </c>
      <c r="Z91" s="2" t="str">
        <f t="shared" si="2"/>
        <v>07</v>
      </c>
      <c r="AA91" s="2">
        <f>SUMIF('data-from-invoicing'!D:D,eslam.data!Z91,'data-from-invoicing'!H:H)</f>
        <v>0</v>
      </c>
      <c r="AH91" s="2" t="str">
        <f t="shared" si="3"/>
        <v>Benban - Aswan7</v>
      </c>
    </row>
    <row r="92" spans="1:34" x14ac:dyDescent="0.3">
      <c r="A92" s="6" t="s">
        <v>21</v>
      </c>
      <c r="B92" s="6">
        <v>8</v>
      </c>
      <c r="C92" s="1">
        <v>43465</v>
      </c>
      <c r="D92" s="1">
        <v>43468</v>
      </c>
      <c r="E92" s="1">
        <v>43468</v>
      </c>
      <c r="F92">
        <v>60</v>
      </c>
      <c r="G92" s="1">
        <v>43528</v>
      </c>
      <c r="H92" s="1">
        <v>43471</v>
      </c>
      <c r="I92" s="2">
        <v>27760540.768199999</v>
      </c>
      <c r="J92" s="2">
        <v>28073115.526500002</v>
      </c>
      <c r="K92" s="2">
        <f>SUMIF('collection only'!D:D,eslam.data!AH92,'collection only'!E:E)</f>
        <v>28236383.5818539</v>
      </c>
      <c r="L92" s="2">
        <v>161063453.62822169</v>
      </c>
      <c r="U92" s="2">
        <v>0</v>
      </c>
      <c r="V92" s="14">
        <f>SUMIF('consultant-gross'!D:D,eslam.data!AH92,'consultant-gross'!F:F)</f>
        <v>0</v>
      </c>
      <c r="W92" s="14">
        <f>SUMIF('consultant-gross'!D:D,eslam.data!AH92,'consultant-gross'!G:G)</f>
        <v>0</v>
      </c>
      <c r="X92" s="14">
        <f>SUMIF('consultant-net'!D:D,eslam.data!AH92,'consultant-net'!F:F)</f>
        <v>0</v>
      </c>
      <c r="Y92" s="2">
        <f>VLOOKUP(A92,'eslam-to-invoicing'!A:B,2,0)</f>
        <v>0</v>
      </c>
      <c r="Z92" s="2" t="str">
        <f t="shared" si="2"/>
        <v>08</v>
      </c>
      <c r="AA92" s="2">
        <f>SUMIF('data-from-invoicing'!D:D,eslam.data!Z92,'data-from-invoicing'!H:H)</f>
        <v>0</v>
      </c>
      <c r="AH92" s="2" t="str">
        <f t="shared" si="3"/>
        <v>Benban - Aswan8</v>
      </c>
    </row>
    <row r="93" spans="1:34" x14ac:dyDescent="0.3">
      <c r="A93" s="6" t="s">
        <v>21</v>
      </c>
      <c r="B93" s="6">
        <v>9</v>
      </c>
      <c r="C93" s="1">
        <v>43496</v>
      </c>
      <c r="D93" s="1">
        <v>43496</v>
      </c>
      <c r="E93" s="1">
        <v>43496</v>
      </c>
      <c r="F93">
        <v>60</v>
      </c>
      <c r="G93" s="1">
        <v>43556</v>
      </c>
      <c r="H93" s="1">
        <v>43499</v>
      </c>
      <c r="I93" s="2">
        <v>31169325.993299998</v>
      </c>
      <c r="J93" s="2">
        <v>33103432.297800001</v>
      </c>
      <c r="K93" s="2">
        <f>SUMIF('collection only'!D:D,eslam.data!AH93,'collection only'!E:E)</f>
        <v>33103432.297799997</v>
      </c>
      <c r="L93" s="2">
        <v>192232779.62152171</v>
      </c>
      <c r="U93" s="2">
        <v>0</v>
      </c>
      <c r="V93" s="14">
        <f>SUMIF('consultant-gross'!D:D,eslam.data!AH93,'consultant-gross'!F:F)</f>
        <v>0</v>
      </c>
      <c r="W93" s="14">
        <f>SUMIF('consultant-gross'!D:D,eslam.data!AH93,'consultant-gross'!G:G)</f>
        <v>0</v>
      </c>
      <c r="X93" s="14">
        <f>SUMIF('consultant-net'!D:D,eslam.data!AH93,'consultant-net'!F:F)</f>
        <v>0</v>
      </c>
      <c r="Y93" s="2">
        <f>VLOOKUP(A93,'eslam-to-invoicing'!A:B,2,0)</f>
        <v>0</v>
      </c>
      <c r="Z93" s="2" t="str">
        <f t="shared" si="2"/>
        <v>09</v>
      </c>
      <c r="AA93" s="2">
        <f>SUMIF('data-from-invoicing'!D:D,eslam.data!Z93,'data-from-invoicing'!H:H)</f>
        <v>0</v>
      </c>
      <c r="AH93" s="2" t="str">
        <f t="shared" si="3"/>
        <v>Benban - Aswan9</v>
      </c>
    </row>
    <row r="94" spans="1:34" x14ac:dyDescent="0.3">
      <c r="A94" s="6" t="s">
        <v>21</v>
      </c>
      <c r="B94" s="6">
        <v>10</v>
      </c>
      <c r="C94" s="1">
        <v>43524</v>
      </c>
      <c r="D94" s="1">
        <v>43524</v>
      </c>
      <c r="E94" s="1">
        <v>43530</v>
      </c>
      <c r="F94">
        <v>60</v>
      </c>
      <c r="G94" s="1">
        <v>43590</v>
      </c>
      <c r="H94" s="1">
        <v>43534</v>
      </c>
      <c r="I94" s="2">
        <v>12107665.0539</v>
      </c>
      <c r="J94" s="2">
        <v>12014082.922499999</v>
      </c>
      <c r="K94" s="2">
        <f>SUMIF('collection only'!D:D,eslam.data!AH94,'collection only'!E:E)</f>
        <v>12102732.036000002</v>
      </c>
      <c r="L94" s="2">
        <v>204340444.67542171</v>
      </c>
      <c r="U94" s="2">
        <v>0</v>
      </c>
      <c r="V94" s="14">
        <f>SUMIF('consultant-gross'!D:D,eslam.data!AH94,'consultant-gross'!F:F)</f>
        <v>0</v>
      </c>
      <c r="W94" s="14">
        <f>SUMIF('consultant-gross'!D:D,eslam.data!AH94,'consultant-gross'!G:G)</f>
        <v>0</v>
      </c>
      <c r="X94" s="14">
        <f>SUMIF('consultant-net'!D:D,eslam.data!AH94,'consultant-net'!F:F)</f>
        <v>0</v>
      </c>
      <c r="Y94" s="2">
        <f>VLOOKUP(A94,'eslam-to-invoicing'!A:B,2,0)</f>
        <v>0</v>
      </c>
      <c r="Z94" s="2" t="str">
        <f t="shared" si="2"/>
        <v>010</v>
      </c>
      <c r="AA94" s="2">
        <f>SUMIF('data-from-invoicing'!D:D,eslam.data!Z94,'data-from-invoicing'!H:H)</f>
        <v>0</v>
      </c>
      <c r="AH94" s="2" t="str">
        <f t="shared" si="3"/>
        <v>Benban - Aswan10</v>
      </c>
    </row>
    <row r="95" spans="1:34" x14ac:dyDescent="0.3">
      <c r="A95" s="6" t="s">
        <v>21</v>
      </c>
      <c r="B95" s="6">
        <v>11</v>
      </c>
      <c r="C95" s="1">
        <v>43555</v>
      </c>
      <c r="D95" s="1">
        <v>43555</v>
      </c>
      <c r="E95" s="1">
        <v>43556</v>
      </c>
      <c r="F95">
        <v>60</v>
      </c>
      <c r="G95" s="1">
        <v>43616</v>
      </c>
      <c r="H95" s="1">
        <v>43562</v>
      </c>
      <c r="I95" s="2">
        <v>2235914.3429999999</v>
      </c>
      <c r="J95" s="2">
        <v>2314903.9752000002</v>
      </c>
      <c r="K95" s="2">
        <f>SUMIF('collection only'!D:D,eslam.data!AH95,'collection only'!E:E)</f>
        <v>2222964.1737000002</v>
      </c>
      <c r="L95" s="2">
        <v>206576359.01842159</v>
      </c>
      <c r="U95" s="2">
        <v>0</v>
      </c>
      <c r="V95" s="14">
        <f>SUMIF('consultant-gross'!D:D,eslam.data!AH95,'consultant-gross'!F:F)</f>
        <v>0</v>
      </c>
      <c r="W95" s="14">
        <f>SUMIF('consultant-gross'!D:D,eslam.data!AH95,'consultant-gross'!G:G)</f>
        <v>0</v>
      </c>
      <c r="X95" s="14">
        <f>SUMIF('consultant-net'!D:D,eslam.data!AH95,'consultant-net'!F:F)</f>
        <v>0</v>
      </c>
      <c r="Y95" s="2">
        <f>VLOOKUP(A95,'eslam-to-invoicing'!A:B,2,0)</f>
        <v>0</v>
      </c>
      <c r="Z95" s="2" t="str">
        <f t="shared" si="2"/>
        <v>011</v>
      </c>
      <c r="AA95" s="2">
        <f>SUMIF('data-from-invoicing'!D:D,eslam.data!Z95,'data-from-invoicing'!H:H)</f>
        <v>0</v>
      </c>
      <c r="AH95" s="2" t="str">
        <f t="shared" si="3"/>
        <v>Benban - Aswan11</v>
      </c>
    </row>
    <row r="96" spans="1:34" x14ac:dyDescent="0.3">
      <c r="A96" s="6" t="s">
        <v>21</v>
      </c>
      <c r="B96" s="6">
        <v>12</v>
      </c>
      <c r="C96" s="1">
        <v>43585</v>
      </c>
      <c r="D96" s="1">
        <v>43586</v>
      </c>
      <c r="E96" s="1">
        <v>43586</v>
      </c>
      <c r="F96">
        <v>60</v>
      </c>
      <c r="G96" s="1">
        <v>43646</v>
      </c>
      <c r="H96" s="1">
        <v>43594</v>
      </c>
      <c r="I96" s="2">
        <v>15216014.834799999</v>
      </c>
      <c r="J96" s="2">
        <v>16690051.145500001</v>
      </c>
      <c r="K96" s="2">
        <f>SUMIF('collection only'!D:D,eslam.data!AH96,'collection only'!E:E)</f>
        <v>16625097.353</v>
      </c>
      <c r="L96" s="2">
        <v>221792373.85322171</v>
      </c>
      <c r="U96" s="2">
        <v>0</v>
      </c>
      <c r="V96" s="14">
        <f>SUMIF('consultant-gross'!D:D,eslam.data!AH96,'consultant-gross'!F:F)</f>
        <v>0</v>
      </c>
      <c r="W96" s="14">
        <f>SUMIF('consultant-gross'!D:D,eslam.data!AH96,'consultant-gross'!G:G)</f>
        <v>0</v>
      </c>
      <c r="X96" s="14">
        <f>SUMIF('consultant-net'!D:D,eslam.data!AH96,'consultant-net'!F:F)</f>
        <v>0</v>
      </c>
      <c r="Y96" s="2">
        <f>VLOOKUP(A96,'eslam-to-invoicing'!A:B,2,0)</f>
        <v>0</v>
      </c>
      <c r="Z96" s="2" t="str">
        <f t="shared" si="2"/>
        <v>012</v>
      </c>
      <c r="AA96" s="2">
        <f>SUMIF('data-from-invoicing'!D:D,eslam.data!Z96,'data-from-invoicing'!H:H)</f>
        <v>0</v>
      </c>
      <c r="AH96" s="2" t="str">
        <f t="shared" si="3"/>
        <v>Benban - Aswan12</v>
      </c>
    </row>
    <row r="97" spans="1:34" x14ac:dyDescent="0.3">
      <c r="A97" s="6" t="s">
        <v>21</v>
      </c>
      <c r="B97" s="6">
        <v>13</v>
      </c>
      <c r="C97" s="1">
        <v>43616</v>
      </c>
      <c r="D97" s="1">
        <v>43616</v>
      </c>
      <c r="E97" s="1">
        <v>43615</v>
      </c>
      <c r="F97">
        <v>60</v>
      </c>
      <c r="G97" s="1">
        <v>43675</v>
      </c>
      <c r="H97" s="1">
        <v>43657</v>
      </c>
      <c r="I97" s="2">
        <v>1724157.1613</v>
      </c>
      <c r="J97" s="2">
        <v>36947.201200000003</v>
      </c>
      <c r="K97" s="2">
        <f>SUMIF('collection only'!D:D,eslam.data!AH97,'collection only'!E:E)</f>
        <v>36700.14</v>
      </c>
      <c r="L97" s="2">
        <v>223516531.01452169</v>
      </c>
      <c r="U97" s="2">
        <v>0</v>
      </c>
      <c r="V97" s="14">
        <f>SUMIF('consultant-gross'!D:D,eslam.data!AH97,'consultant-gross'!F:F)</f>
        <v>0</v>
      </c>
      <c r="W97" s="14">
        <f>SUMIF('consultant-gross'!D:D,eslam.data!AH97,'consultant-gross'!G:G)</f>
        <v>0</v>
      </c>
      <c r="X97" s="14">
        <f>SUMIF('consultant-net'!D:D,eslam.data!AH97,'consultant-net'!F:F)</f>
        <v>0</v>
      </c>
      <c r="Y97" s="2">
        <f>VLOOKUP(A97,'eslam-to-invoicing'!A:B,2,0)</f>
        <v>0</v>
      </c>
      <c r="Z97" s="2" t="str">
        <f t="shared" si="2"/>
        <v>013</v>
      </c>
      <c r="AA97" s="2">
        <f>SUMIF('data-from-invoicing'!D:D,eslam.data!Z97,'data-from-invoicing'!H:H)</f>
        <v>0</v>
      </c>
      <c r="AH97" s="2" t="str">
        <f t="shared" si="3"/>
        <v>Benban - Aswan13</v>
      </c>
    </row>
    <row r="98" spans="1:34" x14ac:dyDescent="0.3">
      <c r="A98" s="6" t="s">
        <v>21</v>
      </c>
      <c r="B98" s="6">
        <v>14</v>
      </c>
      <c r="C98" s="1">
        <v>43646</v>
      </c>
      <c r="D98" s="1">
        <v>43648</v>
      </c>
      <c r="E98" s="1">
        <v>43648</v>
      </c>
      <c r="F98">
        <v>60</v>
      </c>
      <c r="G98" s="1">
        <v>43708</v>
      </c>
      <c r="H98" s="1">
        <v>43657</v>
      </c>
      <c r="I98" s="2">
        <v>30114</v>
      </c>
      <c r="J98" s="2">
        <v>1206378.8855999999</v>
      </c>
      <c r="K98" s="2">
        <f>SUMIF('collection only'!D:D,eslam.data!AH98,'collection only'!E:E)</f>
        <v>1174778.08</v>
      </c>
      <c r="L98" s="2">
        <v>223546645.01452169</v>
      </c>
      <c r="U98" s="2">
        <v>0</v>
      </c>
      <c r="V98" s="14">
        <f>SUMIF('consultant-gross'!D:D,eslam.data!AH98,'consultant-gross'!F:F)</f>
        <v>0</v>
      </c>
      <c r="W98" s="14">
        <f>SUMIF('consultant-gross'!D:D,eslam.data!AH98,'consultant-gross'!G:G)</f>
        <v>0</v>
      </c>
      <c r="X98" s="14">
        <f>SUMIF('consultant-net'!D:D,eslam.data!AH98,'consultant-net'!F:F)</f>
        <v>0</v>
      </c>
      <c r="Y98" s="2">
        <f>VLOOKUP(A98,'eslam-to-invoicing'!A:B,2,0)</f>
        <v>0</v>
      </c>
      <c r="Z98" s="2" t="str">
        <f t="shared" si="2"/>
        <v>014</v>
      </c>
      <c r="AA98" s="2">
        <f>SUMIF('data-from-invoicing'!D:D,eslam.data!Z98,'data-from-invoicing'!H:H)</f>
        <v>0</v>
      </c>
      <c r="AH98" s="2" t="str">
        <f t="shared" si="3"/>
        <v>Benban - Aswan14</v>
      </c>
    </row>
    <row r="99" spans="1:34" x14ac:dyDescent="0.3">
      <c r="A99" s="6" t="s">
        <v>6</v>
      </c>
      <c r="B99" s="6">
        <v>14</v>
      </c>
      <c r="C99" s="1">
        <v>43008</v>
      </c>
      <c r="D99" s="1">
        <v>43003</v>
      </c>
      <c r="E99" s="1">
        <v>43011</v>
      </c>
      <c r="F99">
        <v>45</v>
      </c>
      <c r="G99" s="1">
        <v>43056</v>
      </c>
      <c r="H99" s="1">
        <v>43027</v>
      </c>
      <c r="I99" s="2">
        <v>6421251.8700000001</v>
      </c>
      <c r="J99" s="2">
        <v>7309725</v>
      </c>
      <c r="K99" s="2">
        <f>SUMIF('collection only'!D:D,eslam.data!AH99,'collection only'!E:E)</f>
        <v>7309725</v>
      </c>
      <c r="L99" s="2">
        <v>219688342.71000001</v>
      </c>
      <c r="U99" s="2">
        <v>0</v>
      </c>
      <c r="V99" s="14">
        <f>SUMIF('consultant-gross'!D:D,eslam.data!AH99,'consultant-gross'!F:F)</f>
        <v>0</v>
      </c>
      <c r="W99" s="14">
        <f>SUMIF('consultant-gross'!D:D,eslam.data!AH99,'consultant-gross'!G:G)</f>
        <v>0</v>
      </c>
      <c r="X99" s="14">
        <f>SUMIF('consultant-net'!D:D,eslam.data!AH99,'consultant-net'!F:F)</f>
        <v>0</v>
      </c>
      <c r="Y99" s="2" t="str">
        <f>VLOOKUP(A99,'eslam-to-invoicing'!A:B,2,0)</f>
        <v>Cement Factory-Beni Suef</v>
      </c>
      <c r="Z99" s="2" t="str">
        <f t="shared" si="2"/>
        <v>Cement Factory-Beni Suef14</v>
      </c>
      <c r="AA99" s="2">
        <f>SUMIF('data-from-invoicing'!D:D,eslam.data!Z99,'data-from-invoicing'!H:H)</f>
        <v>0</v>
      </c>
      <c r="AH99" s="2" t="str">
        <f t="shared" si="3"/>
        <v>Cement Plant14</v>
      </c>
    </row>
    <row r="100" spans="1:34" x14ac:dyDescent="0.3">
      <c r="A100" s="6" t="s">
        <v>6</v>
      </c>
      <c r="B100" s="6">
        <v>15</v>
      </c>
      <c r="C100" s="1">
        <v>43039</v>
      </c>
      <c r="D100" s="1">
        <v>43033</v>
      </c>
      <c r="E100" s="1">
        <v>43041</v>
      </c>
      <c r="F100">
        <v>45</v>
      </c>
      <c r="G100" s="1">
        <v>43086</v>
      </c>
      <c r="H100" s="1">
        <v>43054</v>
      </c>
      <c r="I100" s="2">
        <v>8583366.1930472907</v>
      </c>
      <c r="J100" s="2">
        <v>6696657.1238881946</v>
      </c>
      <c r="K100" s="2">
        <f>SUMIF('collection only'!D:D,eslam.data!AH100,'collection only'!E:E)</f>
        <v>6696657.1238881946</v>
      </c>
      <c r="L100" s="2">
        <v>228271708.90789729</v>
      </c>
      <c r="U100" s="2">
        <v>139900</v>
      </c>
      <c r="V100" s="14">
        <f>SUMIF('consultant-gross'!D:D,eslam.data!AH100,'consultant-gross'!F:F)</f>
        <v>8583366.1930472907</v>
      </c>
      <c r="W100" s="14">
        <f>SUMIF('consultant-gross'!D:D,eslam.data!AH100,'consultant-gross'!G:G)</f>
        <v>228271708.90789732</v>
      </c>
      <c r="X100" s="14">
        <f>SUMIF('consultant-net'!D:D,eslam.data!AH100,'consultant-net'!F:F)</f>
        <v>6696657.1238881946</v>
      </c>
      <c r="Y100" s="2" t="str">
        <f>VLOOKUP(A100,'eslam-to-invoicing'!A:B,2,0)</f>
        <v>Cement Factory-Beni Suef</v>
      </c>
      <c r="Z100" s="2" t="str">
        <f t="shared" si="2"/>
        <v>Cement Factory-Beni Suef15</v>
      </c>
      <c r="AA100" s="2">
        <f>SUMIF('data-from-invoicing'!D:D,eslam.data!Z100,'data-from-invoicing'!H:H)</f>
        <v>0</v>
      </c>
      <c r="AH100" s="2" t="str">
        <f t="shared" si="3"/>
        <v>Cement Plant15</v>
      </c>
    </row>
    <row r="101" spans="1:34" x14ac:dyDescent="0.3">
      <c r="A101" s="6" t="s">
        <v>6</v>
      </c>
      <c r="B101" s="6">
        <v>16</v>
      </c>
      <c r="C101" s="1">
        <v>43069</v>
      </c>
      <c r="D101" s="1">
        <v>43064</v>
      </c>
      <c r="E101" s="1">
        <v>43074</v>
      </c>
      <c r="F101">
        <v>45</v>
      </c>
      <c r="G101" s="1">
        <v>43119</v>
      </c>
      <c r="H101" s="1">
        <v>43083</v>
      </c>
      <c r="I101" s="2">
        <v>6621784.9509085976</v>
      </c>
      <c r="J101" s="2">
        <v>6990595.3607028415</v>
      </c>
      <c r="K101" s="2">
        <f>SUMIF('collection only'!D:D,eslam.data!AH101,'collection only'!E:E)</f>
        <v>6990595.3607028425</v>
      </c>
      <c r="L101" s="2">
        <v>234893493.85880589</v>
      </c>
      <c r="U101" s="2">
        <v>149900</v>
      </c>
      <c r="V101" s="14">
        <f>SUMIF('consultant-gross'!D:D,eslam.data!AH101,'consultant-gross'!F:F)</f>
        <v>0</v>
      </c>
      <c r="W101" s="14">
        <f>SUMIF('consultant-gross'!D:D,eslam.data!AH101,'consultant-gross'!G:G)</f>
        <v>0</v>
      </c>
      <c r="X101" s="14">
        <f>SUMIF('consultant-net'!D:D,eslam.data!AH101,'consultant-net'!F:F)</f>
        <v>0</v>
      </c>
      <c r="Y101" s="2" t="str">
        <f>VLOOKUP(A101,'eslam-to-invoicing'!A:B,2,0)</f>
        <v>Cement Factory-Beni Suef</v>
      </c>
      <c r="Z101" s="2" t="str">
        <f t="shared" si="2"/>
        <v>Cement Factory-Beni Suef16</v>
      </c>
      <c r="AA101" s="2">
        <f>SUMIF('data-from-invoicing'!D:D,eslam.data!Z101,'data-from-invoicing'!H:H)</f>
        <v>0</v>
      </c>
      <c r="AH101" s="2" t="str">
        <f t="shared" si="3"/>
        <v>Cement Plant16</v>
      </c>
    </row>
    <row r="102" spans="1:34" x14ac:dyDescent="0.3">
      <c r="A102" s="6" t="s">
        <v>6</v>
      </c>
      <c r="B102" s="6">
        <v>17</v>
      </c>
      <c r="C102" s="1">
        <v>43100</v>
      </c>
      <c r="D102" s="1">
        <v>43094</v>
      </c>
      <c r="E102" s="1">
        <v>43104</v>
      </c>
      <c r="F102">
        <v>45</v>
      </c>
      <c r="G102" s="1">
        <v>43149</v>
      </c>
      <c r="H102" s="1">
        <v>43115</v>
      </c>
      <c r="I102" s="2">
        <v>6642565.2352173124</v>
      </c>
      <c r="J102" s="2">
        <v>7424114.8338806629</v>
      </c>
      <c r="K102" s="2">
        <f>SUMIF('collection only'!D:D,eslam.data!AH102,'collection only'!E:E)</f>
        <v>7424114.8338806629</v>
      </c>
      <c r="L102" s="2">
        <v>241536059.0940232</v>
      </c>
      <c r="U102" s="2">
        <v>159900</v>
      </c>
      <c r="V102" s="14">
        <f>SUMIF('consultant-gross'!D:D,eslam.data!AH102,'consultant-gross'!F:F)</f>
        <v>0</v>
      </c>
      <c r="W102" s="14">
        <f>SUMIF('consultant-gross'!D:D,eslam.data!AH102,'consultant-gross'!G:G)</f>
        <v>0</v>
      </c>
      <c r="X102" s="14">
        <f>SUMIF('consultant-net'!D:D,eslam.data!AH102,'consultant-net'!F:F)</f>
        <v>0</v>
      </c>
      <c r="Y102" s="2" t="str">
        <f>VLOOKUP(A102,'eslam-to-invoicing'!A:B,2,0)</f>
        <v>Cement Factory-Beni Suef</v>
      </c>
      <c r="Z102" s="2" t="str">
        <f t="shared" si="2"/>
        <v>Cement Factory-Beni Suef17</v>
      </c>
      <c r="AA102" s="2">
        <f>SUMIF('data-from-invoicing'!D:D,eslam.data!Z102,'data-from-invoicing'!H:H)</f>
        <v>0</v>
      </c>
      <c r="AH102" s="2" t="str">
        <f t="shared" si="3"/>
        <v>Cement Plant17</v>
      </c>
    </row>
    <row r="103" spans="1:34" x14ac:dyDescent="0.3">
      <c r="A103" s="6" t="s">
        <v>6</v>
      </c>
      <c r="B103" s="6">
        <v>18</v>
      </c>
      <c r="C103" s="1">
        <v>43131</v>
      </c>
      <c r="D103" s="1">
        <v>43125</v>
      </c>
      <c r="E103" s="1">
        <v>43123</v>
      </c>
      <c r="F103">
        <v>45</v>
      </c>
      <c r="G103" s="1">
        <v>43168</v>
      </c>
      <c r="H103" s="1">
        <v>43129</v>
      </c>
      <c r="I103" s="2">
        <v>5438078.872378408</v>
      </c>
      <c r="J103" s="2">
        <v>6925479.9129486382</v>
      </c>
      <c r="K103" s="2">
        <f>SUMIF('collection only'!D:D,eslam.data!AH103,'collection only'!E:E)</f>
        <v>6925479.9129486382</v>
      </c>
      <c r="L103" s="2">
        <v>246974137.9664017</v>
      </c>
      <c r="O103" s="2">
        <v>0</v>
      </c>
      <c r="U103" s="2">
        <v>185884</v>
      </c>
      <c r="V103" s="14">
        <f>SUMIF('consultant-gross'!D:D,eslam.data!AH103,'consultant-gross'!F:F)</f>
        <v>0</v>
      </c>
      <c r="W103" s="14">
        <f>SUMIF('consultant-gross'!D:D,eslam.data!AH103,'consultant-gross'!G:G)</f>
        <v>0</v>
      </c>
      <c r="X103" s="14">
        <f>SUMIF('consultant-net'!D:D,eslam.data!AH103,'consultant-net'!F:F)</f>
        <v>0</v>
      </c>
      <c r="Y103" s="2" t="str">
        <f>VLOOKUP(A103,'eslam-to-invoicing'!A:B,2,0)</f>
        <v>Cement Factory-Beni Suef</v>
      </c>
      <c r="Z103" s="2" t="str">
        <f t="shared" si="2"/>
        <v>Cement Factory-Beni Suef18</v>
      </c>
      <c r="AA103" s="2">
        <f>SUMIF('data-from-invoicing'!D:D,eslam.data!Z103,'data-from-invoicing'!H:H)</f>
        <v>0</v>
      </c>
      <c r="AH103" s="2" t="str">
        <f t="shared" si="3"/>
        <v>Cement Plant18</v>
      </c>
    </row>
    <row r="104" spans="1:34" x14ac:dyDescent="0.3">
      <c r="A104" s="6" t="s">
        <v>6</v>
      </c>
      <c r="B104" s="6">
        <v>19</v>
      </c>
      <c r="C104" s="1">
        <v>43159</v>
      </c>
      <c r="D104" s="1">
        <v>43156</v>
      </c>
      <c r="E104" s="1">
        <v>43159</v>
      </c>
      <c r="F104">
        <v>45</v>
      </c>
      <c r="G104" s="1">
        <v>43204</v>
      </c>
      <c r="H104" s="1">
        <v>43176</v>
      </c>
      <c r="I104" s="2">
        <v>12265173.64336028</v>
      </c>
      <c r="J104" s="2">
        <v>12791498.79565936</v>
      </c>
      <c r="K104" s="2">
        <f>SUMIF('collection only'!D:D,eslam.data!AH104,'collection only'!E:E)</f>
        <v>12791497.795659401</v>
      </c>
      <c r="L104" s="2">
        <v>269687311.60976201</v>
      </c>
      <c r="O104" s="2">
        <v>0</v>
      </c>
      <c r="U104" s="2">
        <v>195884</v>
      </c>
      <c r="V104" s="14">
        <f>SUMIF('consultant-gross'!D:D,eslam.data!AH104,'consultant-gross'!F:F)</f>
        <v>0</v>
      </c>
      <c r="W104" s="14">
        <f>SUMIF('consultant-gross'!D:D,eslam.data!AH104,'consultant-gross'!G:G)</f>
        <v>0</v>
      </c>
      <c r="X104" s="14">
        <f>SUMIF('consultant-net'!D:D,eslam.data!AH104,'consultant-net'!F:F)</f>
        <v>0</v>
      </c>
      <c r="Y104" s="2" t="str">
        <f>VLOOKUP(A104,'eslam-to-invoicing'!A:B,2,0)</f>
        <v>Cement Factory-Beni Suef</v>
      </c>
      <c r="Z104" s="2" t="str">
        <f t="shared" si="2"/>
        <v>Cement Factory-Beni Suef19</v>
      </c>
      <c r="AA104" s="2">
        <f>SUMIF('data-from-invoicing'!D:D,eslam.data!Z104,'data-from-invoicing'!H:H)</f>
        <v>0</v>
      </c>
      <c r="AH104" s="2" t="str">
        <f t="shared" si="3"/>
        <v>Cement Plant19</v>
      </c>
    </row>
    <row r="105" spans="1:34" x14ac:dyDescent="0.3">
      <c r="A105" s="6" t="s">
        <v>6</v>
      </c>
      <c r="B105" s="6">
        <v>20</v>
      </c>
      <c r="C105" s="1">
        <v>43281</v>
      </c>
      <c r="D105" s="1">
        <v>43276</v>
      </c>
      <c r="E105" s="1">
        <v>43438</v>
      </c>
      <c r="G105" s="1">
        <v>43495</v>
      </c>
      <c r="H105" s="1">
        <v>43485</v>
      </c>
      <c r="I105" s="2">
        <v>4976388.8902380466</v>
      </c>
      <c r="J105" s="2">
        <v>10152661.359999999</v>
      </c>
      <c r="K105" s="2">
        <f>SUMIF('collection only'!D:D,eslam.data!AH105,'collection only'!E:E)</f>
        <v>10152661.359999999</v>
      </c>
      <c r="L105" s="2">
        <v>274663700.5</v>
      </c>
      <c r="V105" s="14">
        <f>SUMIF('consultant-gross'!D:D,eslam.data!AH105,'consultant-gross'!F:F)</f>
        <v>0</v>
      </c>
      <c r="W105" s="14">
        <f>SUMIF('consultant-gross'!D:D,eslam.data!AH105,'consultant-gross'!G:G)</f>
        <v>0</v>
      </c>
      <c r="X105" s="14">
        <f>SUMIF('consultant-net'!D:D,eslam.data!AH105,'consultant-net'!F:F)</f>
        <v>0</v>
      </c>
      <c r="Y105" s="2" t="str">
        <f>VLOOKUP(A105,'eslam-to-invoicing'!A:B,2,0)</f>
        <v>Cement Factory-Beni Suef</v>
      </c>
      <c r="Z105" s="2" t="str">
        <f t="shared" si="2"/>
        <v>Cement Factory-Beni Suef20</v>
      </c>
      <c r="AA105" s="2">
        <f>SUMIF('data-from-invoicing'!D:D,eslam.data!Z105,'data-from-invoicing'!H:H)</f>
        <v>0</v>
      </c>
      <c r="AH105" s="2" t="str">
        <f t="shared" si="3"/>
        <v>Cement Plant20</v>
      </c>
    </row>
    <row r="106" spans="1:34" x14ac:dyDescent="0.3">
      <c r="A106" s="6" t="s">
        <v>50</v>
      </c>
      <c r="B106" s="6">
        <v>1</v>
      </c>
      <c r="C106" s="1">
        <v>43799</v>
      </c>
      <c r="D106" s="1">
        <v>43794</v>
      </c>
      <c r="E106" s="1">
        <v>43809</v>
      </c>
      <c r="F106">
        <v>60</v>
      </c>
      <c r="G106" s="1">
        <v>43869</v>
      </c>
      <c r="H106" s="1">
        <v>43842</v>
      </c>
      <c r="I106" s="2">
        <v>6586123.1799999997</v>
      </c>
      <c r="J106" s="2">
        <v>6200445.3700000001</v>
      </c>
      <c r="K106" s="2">
        <f>SUMIF('collection only'!D:D,eslam.data!AH106,'collection only'!E:E)</f>
        <v>6200445.3700000001</v>
      </c>
      <c r="L106" s="2">
        <v>6586123.1799999997</v>
      </c>
      <c r="M106" s="2">
        <v>62134944.549999997</v>
      </c>
      <c r="O106" s="2">
        <v>553645.74</v>
      </c>
      <c r="U106" s="2">
        <v>0</v>
      </c>
      <c r="V106" s="14">
        <f>SUMIF('consultant-gross'!D:D,eslam.data!AH106,'consultant-gross'!F:F)</f>
        <v>6586123.1799999997</v>
      </c>
      <c r="W106" s="14">
        <f>SUMIF('consultant-gross'!D:D,eslam.data!AH106,'consultant-gross'!G:G)</f>
        <v>6586123.1799999997</v>
      </c>
      <c r="X106" s="14">
        <f>SUMIF('consultant-net'!D:D,eslam.data!AH106,'consultant-net'!F:F)</f>
        <v>6200445.3700000001</v>
      </c>
      <c r="Y106" s="2" t="str">
        <f>VLOOKUP(A106,'eslam-to-invoicing'!A:B,2,0)</f>
        <v>CFC Podium 2</v>
      </c>
      <c r="Z106" s="2" t="str">
        <f t="shared" si="2"/>
        <v>CFC Podium 21</v>
      </c>
      <c r="AA106" s="2">
        <f>SUMIF('data-from-invoicing'!D:D,eslam.data!Z106,'data-from-invoicing'!H:H)</f>
        <v>6947352.8689999999</v>
      </c>
      <c r="AB106" s="2">
        <f t="shared" ref="AB106:AB113" si="4">AA106-K106</f>
        <v>746907.49899999984</v>
      </c>
      <c r="AC106" s="2">
        <v>6586123.1799999997</v>
      </c>
      <c r="AD106" s="2">
        <f>AC106-I106</f>
        <v>0</v>
      </c>
      <c r="AF106" s="2">
        <f>I106-O106</f>
        <v>6032477.4399999995</v>
      </c>
      <c r="AG106" s="2">
        <f>AC106-AF106</f>
        <v>553645.74000000022</v>
      </c>
      <c r="AH106" s="2" t="str">
        <f t="shared" si="3"/>
        <v>CFC1</v>
      </c>
    </row>
    <row r="107" spans="1:34" x14ac:dyDescent="0.3">
      <c r="A107" s="6" t="s">
        <v>50</v>
      </c>
      <c r="B107" s="6">
        <v>2</v>
      </c>
      <c r="C107" s="1">
        <v>43830</v>
      </c>
      <c r="D107" s="1">
        <v>43824</v>
      </c>
      <c r="E107" s="1">
        <v>43839</v>
      </c>
      <c r="F107">
        <v>60</v>
      </c>
      <c r="G107" s="1">
        <v>43899</v>
      </c>
      <c r="H107" s="1">
        <v>43872</v>
      </c>
      <c r="I107" s="2">
        <v>16003200.380000001</v>
      </c>
      <c r="J107" s="2">
        <v>17323666.18</v>
      </c>
      <c r="K107" s="2">
        <f>SUMIF('collection only'!D:D,eslam.data!AH107,'collection only'!E:E)</f>
        <v>48173070.329999998</v>
      </c>
      <c r="L107" s="2">
        <v>22589323.559999999</v>
      </c>
      <c r="M107" s="2">
        <v>31067472</v>
      </c>
      <c r="O107" s="2">
        <v>4441799.42</v>
      </c>
      <c r="U107" s="2">
        <v>143549.57999999999</v>
      </c>
      <c r="V107" s="14">
        <f>SUMIF('consultant-gross'!D:D,eslam.data!AH107,'consultant-gross'!F:F)</f>
        <v>16003200.379999999</v>
      </c>
      <c r="W107" s="14">
        <f>SUMIF('consultant-gross'!D:D,eslam.data!AH107,'consultant-gross'!G:G)</f>
        <v>22589323.559999999</v>
      </c>
      <c r="X107" s="14">
        <f>SUMIF('consultant-net'!D:D,eslam.data!AH107,'consultant-net'!F:F)</f>
        <v>17323666.18</v>
      </c>
      <c r="Y107" s="2" t="str">
        <f>VLOOKUP(A107,'eslam-to-invoicing'!A:B,2,0)</f>
        <v>CFC Podium 2</v>
      </c>
      <c r="Z107" s="2" t="str">
        <f t="shared" si="2"/>
        <v>CFC Podium 22</v>
      </c>
      <c r="AA107" s="2">
        <f>SUMIF('data-from-invoicing'!D:D,eslam.data!Z107,'data-from-invoicing'!H:H)</f>
        <v>19143529.52</v>
      </c>
      <c r="AB107" s="2">
        <f t="shared" si="4"/>
        <v>-29029540.809999999</v>
      </c>
      <c r="AC107" s="2">
        <v>15707266.4</v>
      </c>
      <c r="AD107" s="2">
        <f t="shared" ref="AD107:AD112" si="5">AC107-I107</f>
        <v>-295933.98000000045</v>
      </c>
      <c r="AF107" s="2">
        <f t="shared" ref="AF107:AF133" si="6">I107-O107</f>
        <v>11561400.960000001</v>
      </c>
      <c r="AG107" s="2">
        <f t="shared" ref="AG107:AG133" si="7">AC107-AF107</f>
        <v>4145865.4399999995</v>
      </c>
      <c r="AH107" s="2" t="str">
        <f t="shared" si="3"/>
        <v>CFC2</v>
      </c>
    </row>
    <row r="108" spans="1:34" x14ac:dyDescent="0.3">
      <c r="A108" s="6" t="s">
        <v>50</v>
      </c>
      <c r="B108" s="6">
        <v>3</v>
      </c>
      <c r="C108" s="1">
        <v>43861</v>
      </c>
      <c r="D108" s="1">
        <v>43855</v>
      </c>
      <c r="E108" s="1">
        <v>43866</v>
      </c>
      <c r="F108">
        <v>60</v>
      </c>
      <c r="G108" s="1">
        <v>43926</v>
      </c>
      <c r="H108" s="1">
        <v>43901</v>
      </c>
      <c r="I108" s="2">
        <v>16743766.83</v>
      </c>
      <c r="J108" s="2">
        <v>12263695.26</v>
      </c>
      <c r="K108" s="2">
        <f>SUMIF('collection only'!D:D,eslam.data!AH108,'collection only'!E:E)</f>
        <v>12263695.26</v>
      </c>
      <c r="L108" s="2">
        <v>39333090.390000001</v>
      </c>
      <c r="O108" s="2">
        <v>3876592.5</v>
      </c>
      <c r="U108" s="2">
        <v>60000</v>
      </c>
      <c r="V108" s="14">
        <f>SUMIF('consultant-gross'!D:D,eslam.data!AH108,'consultant-gross'!F:F)</f>
        <v>16743766.830000002</v>
      </c>
      <c r="W108" s="14">
        <f>SUMIF('consultant-gross'!D:D,eslam.data!AH108,'consultant-gross'!G:G)</f>
        <v>39333090.390000001</v>
      </c>
      <c r="X108" s="14">
        <f>SUMIF('consultant-net'!D:D,eslam.data!AH108,'consultant-net'!F:F)</f>
        <v>12263695.26</v>
      </c>
      <c r="Y108" s="2" t="str">
        <f>VLOOKUP(A108,'eslam-to-invoicing'!A:B,2,0)</f>
        <v>CFC Podium 2</v>
      </c>
      <c r="Z108" s="2" t="str">
        <f t="shared" si="2"/>
        <v>CFC Podium 23</v>
      </c>
      <c r="AA108" s="2">
        <f>SUMIF('data-from-invoicing'!D:D,eslam.data!Z108,'data-from-invoicing'!H:H)</f>
        <v>16255307.450999999</v>
      </c>
      <c r="AB108" s="2">
        <f t="shared" si="4"/>
        <v>3991612.1909999996</v>
      </c>
      <c r="AC108" s="2">
        <v>17039700.420000002</v>
      </c>
      <c r="AD108" s="2">
        <f t="shared" si="5"/>
        <v>295933.59000000171</v>
      </c>
      <c r="AF108" s="2">
        <f t="shared" si="6"/>
        <v>12867174.33</v>
      </c>
      <c r="AG108" s="2">
        <f t="shared" si="7"/>
        <v>4172526.0900000017</v>
      </c>
      <c r="AH108" s="2" t="str">
        <f t="shared" si="3"/>
        <v>CFC3</v>
      </c>
    </row>
    <row r="109" spans="1:34" x14ac:dyDescent="0.3">
      <c r="A109" s="6" t="s">
        <v>50</v>
      </c>
      <c r="B109" s="6">
        <v>4</v>
      </c>
      <c r="C109" s="1">
        <v>43890</v>
      </c>
      <c r="D109" s="1">
        <v>43886</v>
      </c>
      <c r="E109" s="1">
        <v>43901</v>
      </c>
      <c r="F109">
        <v>60</v>
      </c>
      <c r="G109" s="1">
        <v>43961</v>
      </c>
      <c r="H109" s="1">
        <v>43923</v>
      </c>
      <c r="I109" s="2">
        <v>35226223.200000003</v>
      </c>
      <c r="J109" s="2">
        <v>32660833.579999998</v>
      </c>
      <c r="K109" s="2">
        <f>SUMIF('collection only'!D:D,eslam.data!AH109,'collection only'!E:E)</f>
        <v>32660833.579999998</v>
      </c>
      <c r="L109" s="2">
        <v>74559313.590000004</v>
      </c>
      <c r="O109" s="2">
        <v>8287526.25</v>
      </c>
      <c r="U109" s="2">
        <v>60000</v>
      </c>
      <c r="V109" s="14">
        <f>SUMIF('consultant-gross'!D:D,eslam.data!AH109,'consultant-gross'!F:F)</f>
        <v>35226223.200000003</v>
      </c>
      <c r="W109" s="14">
        <f>SUMIF('consultant-gross'!D:D,eslam.data!AH109,'consultant-gross'!G:G)</f>
        <v>74559313.590000004</v>
      </c>
      <c r="X109" s="14">
        <f>SUMIF('consultant-net'!D:D,eslam.data!AH109,'consultant-net'!F:F)</f>
        <v>32660833.579999998</v>
      </c>
      <c r="Y109" s="2" t="str">
        <f>VLOOKUP(A109,'eslam-to-invoicing'!A:B,2,0)</f>
        <v>CFC Podium 2</v>
      </c>
      <c r="Z109" s="2" t="str">
        <f t="shared" si="2"/>
        <v>CFC Podium 24</v>
      </c>
      <c r="AA109" s="2">
        <f>SUMIF('data-from-invoicing'!D:D,eslam.data!Z109,'data-from-invoicing'!H:H)</f>
        <v>38870602.890000001</v>
      </c>
      <c r="AB109" s="2">
        <f t="shared" si="4"/>
        <v>6209769.3100000024</v>
      </c>
      <c r="AC109" s="2">
        <v>35226223.590000004</v>
      </c>
      <c r="AD109" s="2">
        <f t="shared" si="5"/>
        <v>0.39000000059604645</v>
      </c>
      <c r="AF109" s="2">
        <f t="shared" si="6"/>
        <v>26938696.950000003</v>
      </c>
      <c r="AG109" s="2">
        <f t="shared" si="7"/>
        <v>8287526.6400000006</v>
      </c>
      <c r="AH109" s="2" t="str">
        <f t="shared" si="3"/>
        <v>CFC4</v>
      </c>
    </row>
    <row r="110" spans="1:34" x14ac:dyDescent="0.3">
      <c r="A110" s="6" t="s">
        <v>50</v>
      </c>
      <c r="B110" s="6">
        <v>5</v>
      </c>
      <c r="C110" s="1">
        <v>43921</v>
      </c>
      <c r="D110" s="1">
        <v>43907</v>
      </c>
      <c r="E110" s="1">
        <v>43911</v>
      </c>
      <c r="F110">
        <v>60</v>
      </c>
      <c r="G110" s="1">
        <v>43971</v>
      </c>
      <c r="H110" s="1">
        <v>43943</v>
      </c>
      <c r="I110" s="2">
        <v>30502560.309999999</v>
      </c>
      <c r="J110" s="2">
        <v>24749111.949999999</v>
      </c>
      <c r="K110" s="2">
        <f>SUMIF('collection only'!D:D,eslam.data!AH110,'collection only'!E:E)</f>
        <v>24749111.949999999</v>
      </c>
      <c r="L110" s="2">
        <v>105061873.90000001</v>
      </c>
      <c r="O110" s="2">
        <v>7691894.4699999997</v>
      </c>
      <c r="U110" s="2">
        <v>0</v>
      </c>
      <c r="V110" s="14">
        <f>SUMIF('consultant-gross'!D:D,eslam.data!AH110,'consultant-gross'!F:F)</f>
        <v>30502560.310000002</v>
      </c>
      <c r="W110" s="14">
        <f>SUMIF('consultant-gross'!D:D,eslam.data!AH110,'consultant-gross'!G:G)</f>
        <v>105061873.90000001</v>
      </c>
      <c r="X110" s="14">
        <f>SUMIF('consultant-net'!D:D,eslam.data!AH110,'consultant-net'!F:F)</f>
        <v>24749111.949999999</v>
      </c>
      <c r="Y110" s="2" t="str">
        <f>VLOOKUP(A110,'eslam-to-invoicing'!A:B,2,0)</f>
        <v>CFC Podium 2</v>
      </c>
      <c r="Z110" s="2" t="str">
        <f t="shared" si="2"/>
        <v>CFC Podium 25</v>
      </c>
      <c r="AA110" s="2">
        <f>SUMIF('data-from-invoicing'!D:D,eslam.data!Z110,'data-from-invoicing'!H:H)</f>
        <v>29463919.899999999</v>
      </c>
      <c r="AB110" s="2">
        <f t="shared" si="4"/>
        <v>4714807.9499999993</v>
      </c>
      <c r="AC110" s="2">
        <v>30502560</v>
      </c>
      <c r="AD110" s="2">
        <f t="shared" si="5"/>
        <v>-0.30999999865889549</v>
      </c>
      <c r="AF110" s="2">
        <f t="shared" si="6"/>
        <v>22810665.84</v>
      </c>
      <c r="AG110" s="2">
        <f t="shared" si="7"/>
        <v>7691894.1600000001</v>
      </c>
      <c r="AH110" s="2" t="str">
        <f t="shared" si="3"/>
        <v>CFC5</v>
      </c>
    </row>
    <row r="111" spans="1:34" x14ac:dyDescent="0.3">
      <c r="A111" s="6" t="s">
        <v>50</v>
      </c>
      <c r="B111" s="6">
        <v>6</v>
      </c>
      <c r="C111" s="1">
        <v>43921</v>
      </c>
      <c r="D111" s="1">
        <v>43915</v>
      </c>
      <c r="E111" s="1">
        <v>43928</v>
      </c>
      <c r="F111">
        <v>60</v>
      </c>
      <c r="G111" s="1">
        <v>43988</v>
      </c>
      <c r="H111" s="1">
        <v>43955</v>
      </c>
      <c r="I111" s="2">
        <v>42011127.985077173</v>
      </c>
      <c r="J111" s="2">
        <v>31500278.620000001</v>
      </c>
      <c r="K111" s="2">
        <f>SUMIF('collection only'!D:D,eslam.data!AH111,'collection only'!E:E)</f>
        <v>31500278.620000001</v>
      </c>
      <c r="L111" s="2">
        <v>147073001.88507721</v>
      </c>
      <c r="O111" s="2">
        <v>3638239.205515848</v>
      </c>
      <c r="U111" s="2">
        <v>60000</v>
      </c>
      <c r="V111" s="14">
        <f>SUMIF('consultant-gross'!D:D,eslam.data!AH111,'consultant-gross'!F:F)</f>
        <v>42011127.985077173</v>
      </c>
      <c r="W111" s="14">
        <f>SUMIF('consultant-gross'!D:D,eslam.data!AH111,'consultant-gross'!G:G)</f>
        <v>147073001.88507718</v>
      </c>
      <c r="X111" s="14">
        <f>SUMIF('consultant-net'!D:D,eslam.data!AH111,'consultant-net'!F:F)</f>
        <v>31500278.620000001</v>
      </c>
      <c r="Y111" s="2" t="str">
        <f>VLOOKUP(A111,'eslam-to-invoicing'!A:B,2,0)</f>
        <v>CFC Podium 2</v>
      </c>
      <c r="Z111" s="2" t="str">
        <f t="shared" si="2"/>
        <v>CFC Podium 26</v>
      </c>
      <c r="AA111" s="2">
        <f>SUMIF('data-from-invoicing'!D:D,eslam.data!Z111,'data-from-invoicing'!H:H)</f>
        <v>37508982.829999998</v>
      </c>
      <c r="AB111" s="2">
        <f t="shared" si="4"/>
        <v>6008704.2099999972</v>
      </c>
      <c r="AC111" s="2">
        <v>42011128.299999997</v>
      </c>
      <c r="AD111" s="2">
        <f t="shared" si="5"/>
        <v>0.31492282450199127</v>
      </c>
      <c r="AF111" s="2">
        <f t="shared" si="6"/>
        <v>38372888.779561326</v>
      </c>
      <c r="AG111" s="2">
        <f t="shared" si="7"/>
        <v>3638239.5204386711</v>
      </c>
      <c r="AH111" s="2" t="str">
        <f t="shared" si="3"/>
        <v>CFC6</v>
      </c>
    </row>
    <row r="112" spans="1:34" x14ac:dyDescent="0.3">
      <c r="A112" s="6" t="s">
        <v>50</v>
      </c>
      <c r="B112" s="6">
        <v>7</v>
      </c>
      <c r="C112" s="1">
        <v>43951</v>
      </c>
      <c r="D112" s="1">
        <v>43946</v>
      </c>
      <c r="E112" s="1">
        <v>43958</v>
      </c>
      <c r="F112">
        <v>60</v>
      </c>
      <c r="G112" s="1">
        <v>44018</v>
      </c>
      <c r="H112" s="1">
        <v>43986</v>
      </c>
      <c r="I112" s="2">
        <v>17879880.06492281</v>
      </c>
      <c r="J112" s="2">
        <v>19510038</v>
      </c>
      <c r="K112" s="2">
        <f>SUMIF('collection only'!D:D,eslam.data!AH112,'collection only'!E:E)</f>
        <v>19510038</v>
      </c>
      <c r="L112" s="2">
        <v>164952881.94999999</v>
      </c>
      <c r="O112" s="2">
        <v>9650322.0000000019</v>
      </c>
      <c r="U112" s="2">
        <v>0</v>
      </c>
      <c r="V112" s="14">
        <f>SUMIF('consultant-gross'!D:D,eslam.data!AH112,'consultant-gross'!F:F)</f>
        <v>17879880.06492281</v>
      </c>
      <c r="W112" s="14">
        <f>SUMIF('consultant-gross'!D:D,eslam.data!AH112,'consultant-gross'!G:G)</f>
        <v>164952881.94999999</v>
      </c>
      <c r="X112" s="14">
        <f>SUMIF('consultant-net'!D:D,eslam.data!AH112,'consultant-net'!F:F)</f>
        <v>19510038</v>
      </c>
      <c r="Y112" s="2" t="str">
        <f>VLOOKUP(A112,'eslam-to-invoicing'!A:B,2,0)</f>
        <v>CFC Podium 2</v>
      </c>
      <c r="Z112" s="2" t="str">
        <f t="shared" si="2"/>
        <v>CFC Podium 27</v>
      </c>
      <c r="AA112" s="2">
        <f>SUMIF('data-from-invoicing'!D:D,eslam.data!Z112,'data-from-invoicing'!H:H)</f>
        <v>23227933.449999999</v>
      </c>
      <c r="AB112" s="2">
        <f t="shared" si="4"/>
        <v>3717895.4499999993</v>
      </c>
      <c r="AC112" s="2">
        <v>17879880.109999999</v>
      </c>
      <c r="AD112" s="2">
        <f t="shared" si="5"/>
        <v>4.5077189803123474E-2</v>
      </c>
      <c r="AF112" s="2">
        <f t="shared" si="6"/>
        <v>8229558.0649228077</v>
      </c>
      <c r="AG112" s="2">
        <f t="shared" si="7"/>
        <v>9650322.0450771917</v>
      </c>
      <c r="AH112" s="2" t="str">
        <f t="shared" si="3"/>
        <v>CFC7</v>
      </c>
    </row>
    <row r="113" spans="1:34" x14ac:dyDescent="0.3">
      <c r="A113" s="6" t="s">
        <v>50</v>
      </c>
      <c r="B113" s="6">
        <v>8</v>
      </c>
      <c r="C113" s="1">
        <v>43982</v>
      </c>
      <c r="D113" s="1">
        <v>43976</v>
      </c>
      <c r="E113" s="1">
        <v>43990</v>
      </c>
      <c r="F113">
        <v>60</v>
      </c>
      <c r="G113" s="1">
        <v>44050</v>
      </c>
      <c r="H113" s="1">
        <v>44019</v>
      </c>
      <c r="I113" s="2">
        <v>31008098.605416421</v>
      </c>
      <c r="J113" s="2">
        <v>21459124.49704295</v>
      </c>
      <c r="K113" s="2">
        <f>SUMIF('collection only'!D:D,eslam.data!AH113,'collection only'!E:E)</f>
        <v>21459124.497042954</v>
      </c>
      <c r="L113" s="2">
        <v>195960980.55541641</v>
      </c>
      <c r="O113" s="2">
        <v>4559164.5</v>
      </c>
      <c r="U113" s="2">
        <v>0</v>
      </c>
      <c r="V113" s="14">
        <f>SUMIF('consultant-gross'!D:D,eslam.data!AH113,'consultant-gross'!F:F)</f>
        <v>31008098.605416417</v>
      </c>
      <c r="W113" s="14">
        <f>SUMIF('consultant-gross'!D:D,eslam.data!AH113,'consultant-gross'!G:G)</f>
        <v>195960980.55541641</v>
      </c>
      <c r="X113" s="14">
        <f>SUMIF('consultant-net'!D:D,eslam.data!AH113,'consultant-net'!F:F)</f>
        <v>21459124.497042954</v>
      </c>
      <c r="Y113" s="2" t="str">
        <f>VLOOKUP(A113,'eslam-to-invoicing'!A:B,2,0)</f>
        <v>CFC Podium 2</v>
      </c>
      <c r="Z113" s="2" t="str">
        <f t="shared" si="2"/>
        <v>CFC Podium 28</v>
      </c>
      <c r="AA113" s="2">
        <f>SUMIF('data-from-invoicing'!D:D,eslam.data!Z113,'data-from-invoicing'!H:H)</f>
        <v>25579225.41</v>
      </c>
      <c r="AB113" s="2">
        <f t="shared" si="4"/>
        <v>4120100.9129570462</v>
      </c>
      <c r="AC113" s="2">
        <v>31008097.600000001</v>
      </c>
      <c r="AD113" s="2">
        <f>AC113-I113</f>
        <v>-1.0054164193570614</v>
      </c>
      <c r="AF113" s="2">
        <f t="shared" si="6"/>
        <v>26448934.105416421</v>
      </c>
      <c r="AG113" s="2">
        <f t="shared" si="7"/>
        <v>4559163.4945835806</v>
      </c>
      <c r="AH113" s="2" t="str">
        <f t="shared" si="3"/>
        <v>CFC8</v>
      </c>
    </row>
    <row r="114" spans="1:34" x14ac:dyDescent="0.3">
      <c r="A114" s="6" t="s">
        <v>50</v>
      </c>
      <c r="B114" s="6">
        <v>9</v>
      </c>
      <c r="C114" s="1">
        <v>44012</v>
      </c>
      <c r="D114" s="1">
        <v>44007</v>
      </c>
      <c r="E114" s="1">
        <v>44013</v>
      </c>
      <c r="F114">
        <v>60</v>
      </c>
      <c r="G114" s="1">
        <v>44073</v>
      </c>
      <c r="H114" s="1">
        <v>44039</v>
      </c>
      <c r="I114" s="2">
        <v>29660399.8248122</v>
      </c>
      <c r="J114" s="2">
        <v>24499895.52</v>
      </c>
      <c r="K114" s="2">
        <f>SUMIF('collection only'!D:D,eslam.data!AH114,'collection only'!E:E)</f>
        <v>24499895.82</v>
      </c>
      <c r="L114" s="2">
        <v>225621380.38022861</v>
      </c>
      <c r="O114" s="2">
        <v>4522595.5867601195</v>
      </c>
      <c r="U114" s="2">
        <v>0</v>
      </c>
      <c r="V114" s="14">
        <f>SUMIF('consultant-gross'!D:D,eslam.data!AH114,'consultant-gross'!F:F)</f>
        <v>29660399.824812204</v>
      </c>
      <c r="W114" s="14">
        <f>SUMIF('consultant-gross'!D:D,eslam.data!AH114,'consultant-gross'!G:G)</f>
        <v>225621380.38022861</v>
      </c>
      <c r="X114" s="14">
        <f>SUMIF('consultant-net'!D:D,eslam.data!AH114,'consultant-net'!F:F)</f>
        <v>24499895.52</v>
      </c>
      <c r="Y114" s="2" t="str">
        <f>VLOOKUP(A114,'eslam-to-invoicing'!A:B,2,0)</f>
        <v>CFC Podium 2</v>
      </c>
      <c r="Z114" s="2" t="str">
        <f t="shared" si="2"/>
        <v>CFC Podium 29</v>
      </c>
      <c r="AA114" s="2">
        <v>38508461.519999996</v>
      </c>
      <c r="AB114" s="2">
        <f>AA114-K114</f>
        <v>14008565.699999996</v>
      </c>
      <c r="AC114" s="2">
        <v>29660400.780000001</v>
      </c>
      <c r="AD114" s="2">
        <f t="shared" ref="AD114:AD124" si="8">AC114-I114</f>
        <v>0.95518780127167702</v>
      </c>
      <c r="AF114" s="2">
        <f t="shared" si="6"/>
        <v>25137804.238052081</v>
      </c>
      <c r="AG114" s="2">
        <f t="shared" si="7"/>
        <v>4522596.5419479199</v>
      </c>
      <c r="AH114" s="2" t="str">
        <f t="shared" si="3"/>
        <v>CFC9</v>
      </c>
    </row>
    <row r="115" spans="1:34" x14ac:dyDescent="0.3">
      <c r="A115" s="6" t="s">
        <v>50</v>
      </c>
      <c r="B115" s="6">
        <v>10</v>
      </c>
      <c r="C115" s="1">
        <v>44043</v>
      </c>
      <c r="D115" s="1">
        <v>44037</v>
      </c>
      <c r="E115" s="1">
        <v>44040</v>
      </c>
      <c r="F115">
        <v>60</v>
      </c>
      <c r="G115" s="1">
        <v>44100</v>
      </c>
      <c r="H115" s="1">
        <v>44069</v>
      </c>
      <c r="I115" s="2">
        <v>46257284.426217407</v>
      </c>
      <c r="J115" s="2">
        <v>39448595.571073703</v>
      </c>
      <c r="K115" s="2">
        <f>SUMIF('collection only'!D:D,eslam.data!AH115,'collection only'!E:E)</f>
        <v>39448595.840000004</v>
      </c>
      <c r="L115" s="2">
        <v>271878664.80644602</v>
      </c>
      <c r="U115" s="2">
        <v>353049.48</v>
      </c>
      <c r="V115" s="14">
        <f>SUMIF('consultant-gross'!D:D,eslam.data!AH115,'consultant-gross'!F:F)</f>
        <v>46257284.426217407</v>
      </c>
      <c r="W115" s="14">
        <f>SUMIF('consultant-gross'!D:D,eslam.data!AH115,'consultant-gross'!G:G)</f>
        <v>271878664.80644602</v>
      </c>
      <c r="X115" s="14">
        <f>SUMIF('consultant-net'!D:D,eslam.data!AH115,'consultant-net'!F:F)</f>
        <v>39448595.571073696</v>
      </c>
      <c r="Y115" s="2" t="str">
        <f>VLOOKUP(A115,'eslam-to-invoicing'!A:B,2,0)</f>
        <v>CFC Podium 2</v>
      </c>
      <c r="Z115" s="2" t="str">
        <f t="shared" si="2"/>
        <v>CFC Podium 210</v>
      </c>
      <c r="AC115" s="2">
        <v>52098964.43</v>
      </c>
      <c r="AD115" s="2">
        <f t="shared" si="8"/>
        <v>5841680.0037825927</v>
      </c>
      <c r="AF115" s="2">
        <f t="shared" si="6"/>
        <v>46257284.426217407</v>
      </c>
      <c r="AG115" s="2">
        <f t="shared" si="7"/>
        <v>5841680.0037825927</v>
      </c>
      <c r="AH115" s="2" t="str">
        <f t="shared" si="3"/>
        <v>CFC10</v>
      </c>
    </row>
    <row r="116" spans="1:34" x14ac:dyDescent="0.3">
      <c r="A116" s="6" t="s">
        <v>50</v>
      </c>
      <c r="B116" s="6">
        <v>11</v>
      </c>
      <c r="C116" s="1">
        <v>44074</v>
      </c>
      <c r="D116" s="1">
        <v>44068</v>
      </c>
      <c r="E116" s="1">
        <v>44074</v>
      </c>
      <c r="F116">
        <v>60</v>
      </c>
      <c r="G116" s="1">
        <v>44134</v>
      </c>
      <c r="H116" s="1">
        <v>44103</v>
      </c>
      <c r="I116" s="2">
        <v>22706553.523553971</v>
      </c>
      <c r="J116" s="2">
        <v>18030565.73</v>
      </c>
      <c r="K116" s="2">
        <f>SUMIF('collection only'!D:D,eslam.data!AH116,'collection only'!E:E)</f>
        <v>18030565.73</v>
      </c>
      <c r="L116" s="2">
        <v>294585218.32999998</v>
      </c>
      <c r="O116" s="2">
        <v>5378850.75</v>
      </c>
      <c r="U116" s="2">
        <v>0</v>
      </c>
      <c r="V116" s="14">
        <f>SUMIF('consultant-gross'!D:D,eslam.data!AH116,'consultant-gross'!F:F)</f>
        <v>22706553.523553967</v>
      </c>
      <c r="W116" s="14">
        <f>SUMIF('consultant-gross'!D:D,eslam.data!AH116,'consultant-gross'!G:G)</f>
        <v>294585218.32999998</v>
      </c>
      <c r="X116" s="14">
        <f>SUMIF('consultant-net'!D:D,eslam.data!AH116,'consultant-net'!F:F)</f>
        <v>18030565.73</v>
      </c>
      <c r="Y116" s="2" t="str">
        <f>VLOOKUP(A116,'eslam-to-invoicing'!A:B,2,0)</f>
        <v>CFC Podium 2</v>
      </c>
      <c r="Z116" s="2" t="str">
        <f t="shared" si="2"/>
        <v>CFC Podium 211</v>
      </c>
      <c r="AC116" s="2">
        <v>16864873.52</v>
      </c>
      <c r="AD116" s="2">
        <f t="shared" si="8"/>
        <v>-5841680.0035539716</v>
      </c>
      <c r="AF116" s="2">
        <f t="shared" si="6"/>
        <v>17327702.773553971</v>
      </c>
      <c r="AG116" s="2">
        <f t="shared" si="7"/>
        <v>-462829.25355397165</v>
      </c>
      <c r="AH116" s="2" t="str">
        <f t="shared" si="3"/>
        <v>CFC11</v>
      </c>
    </row>
    <row r="117" spans="1:34" x14ac:dyDescent="0.3">
      <c r="A117" s="6" t="s">
        <v>50</v>
      </c>
      <c r="B117" s="6">
        <v>12</v>
      </c>
      <c r="C117" s="1">
        <v>44104</v>
      </c>
      <c r="D117" s="1">
        <v>44099</v>
      </c>
      <c r="E117" s="1">
        <v>44111</v>
      </c>
      <c r="F117">
        <v>60</v>
      </c>
      <c r="G117" s="1">
        <v>44171</v>
      </c>
      <c r="H117" s="1">
        <v>44139</v>
      </c>
      <c r="I117" s="2">
        <v>35304714.241744578</v>
      </c>
      <c r="J117" s="2">
        <v>29691194.9756785</v>
      </c>
      <c r="K117" s="2">
        <f>SUMIF('collection only'!D:D,eslam.data!AH117,'collection only'!E:E)</f>
        <v>29691194.975678496</v>
      </c>
      <c r="L117" s="2">
        <v>329889932.57174462</v>
      </c>
      <c r="O117" s="2">
        <v>5192537.25</v>
      </c>
      <c r="U117" s="2">
        <v>0</v>
      </c>
      <c r="V117" s="14">
        <f>SUMIF('consultant-gross'!D:D,eslam.data!AH117,'consultant-gross'!F:F)</f>
        <v>35304714.241744578</v>
      </c>
      <c r="W117" s="14">
        <f>SUMIF('consultant-gross'!D:D,eslam.data!AH117,'consultant-gross'!G:G)</f>
        <v>329889932.57174456</v>
      </c>
      <c r="X117" s="14">
        <f>SUMIF('consultant-net'!D:D,eslam.data!AH117,'consultant-net'!F:F)</f>
        <v>29691194.975678496</v>
      </c>
      <c r="Y117" s="2" t="str">
        <f>VLOOKUP(A117,'eslam-to-invoicing'!A:B,2,0)</f>
        <v>CFC Podium 2</v>
      </c>
      <c r="Z117" s="2" t="str">
        <f t="shared" si="2"/>
        <v>CFC Podium 212</v>
      </c>
      <c r="AC117" s="2">
        <v>34817130.719999999</v>
      </c>
      <c r="AD117" s="2">
        <f t="shared" si="8"/>
        <v>-487583.52174457908</v>
      </c>
      <c r="AF117" s="2">
        <f t="shared" si="6"/>
        <v>30112176.991744578</v>
      </c>
      <c r="AG117" s="2">
        <f t="shared" si="7"/>
        <v>4704953.7282554209</v>
      </c>
      <c r="AH117" s="2" t="str">
        <f t="shared" si="3"/>
        <v>CFC12</v>
      </c>
    </row>
    <row r="118" spans="1:34" x14ac:dyDescent="0.3">
      <c r="A118" s="6" t="s">
        <v>50</v>
      </c>
      <c r="B118" s="6">
        <v>13</v>
      </c>
      <c r="C118" s="1">
        <v>44135</v>
      </c>
      <c r="D118" s="1">
        <v>44129</v>
      </c>
      <c r="E118" s="1">
        <v>44140</v>
      </c>
      <c r="F118">
        <v>60</v>
      </c>
      <c r="G118" s="1">
        <v>44200</v>
      </c>
      <c r="H118" s="1">
        <v>44174</v>
      </c>
      <c r="I118" s="2">
        <v>13502068.44518888</v>
      </c>
      <c r="J118" s="2">
        <v>23213755.790858511</v>
      </c>
      <c r="K118" s="2">
        <f>SUMIF('collection only'!D:D,eslam.data!AH118,'collection only'!E:E)</f>
        <v>23213756.670000002</v>
      </c>
      <c r="L118" s="2">
        <v>343392001.01693338</v>
      </c>
      <c r="O118" s="2">
        <v>19923580.727419998</v>
      </c>
      <c r="U118" s="2">
        <v>0</v>
      </c>
      <c r="V118" s="14">
        <f>SUMIF('consultant-gross'!D:D,eslam.data!AH118,'consultant-gross'!F:F)</f>
        <v>13502068.44518888</v>
      </c>
      <c r="W118" s="14">
        <f>SUMIF('consultant-gross'!D:D,eslam.data!AH118,'consultant-gross'!G:G)</f>
        <v>343392001.01693344</v>
      </c>
      <c r="X118" s="14">
        <f>SUMIF('consultant-net'!D:D,eslam.data!AH118,'consultant-net'!F:F)</f>
        <v>23213755.790858507</v>
      </c>
      <c r="Y118" s="2" t="str">
        <f>VLOOKUP(A118,'eslam-to-invoicing'!A:B,2,0)</f>
        <v>CFC Podium 2</v>
      </c>
      <c r="Z118" s="2" t="str">
        <f t="shared" si="2"/>
        <v>CFC Podium 213</v>
      </c>
      <c r="AC118" s="2">
        <v>13989651.960000001</v>
      </c>
      <c r="AD118" s="2">
        <f t="shared" si="8"/>
        <v>487583.51481112093</v>
      </c>
      <c r="AF118" s="2">
        <f t="shared" si="6"/>
        <v>-6421512.2822311185</v>
      </c>
      <c r="AG118" s="2">
        <f t="shared" si="7"/>
        <v>20411164.242231119</v>
      </c>
      <c r="AH118" s="2" t="str">
        <f t="shared" si="3"/>
        <v>CFC13</v>
      </c>
    </row>
    <row r="119" spans="1:34" x14ac:dyDescent="0.3">
      <c r="A119" s="6" t="s">
        <v>50</v>
      </c>
      <c r="B119" s="6">
        <v>14</v>
      </c>
      <c r="C119" s="1">
        <v>44165</v>
      </c>
      <c r="D119" s="1">
        <v>44160</v>
      </c>
      <c r="E119" s="1">
        <v>44170</v>
      </c>
      <c r="F119">
        <v>60</v>
      </c>
      <c r="G119" s="1">
        <v>44230</v>
      </c>
      <c r="H119" s="1">
        <v>44207</v>
      </c>
      <c r="I119" s="2">
        <v>29172801.67297053</v>
      </c>
      <c r="J119" s="2">
        <v>19708944.27106005</v>
      </c>
      <c r="K119" s="2">
        <f>SUMIF('collection only'!D:D,eslam.data!AH119,'collection only'!E:E)</f>
        <v>19708943.719999999</v>
      </c>
      <c r="L119" s="2">
        <v>372564802.68990397</v>
      </c>
      <c r="O119" s="2">
        <v>14613590.852500441</v>
      </c>
      <c r="U119" s="2">
        <v>0</v>
      </c>
      <c r="V119" s="14">
        <f>SUMIF('consultant-gross'!D:D,eslam.data!AH119,'consultant-gross'!F:F)</f>
        <v>29172801.672970533</v>
      </c>
      <c r="W119" s="14">
        <f>SUMIF('consultant-gross'!D:D,eslam.data!AH119,'consultant-gross'!G:G)</f>
        <v>372564802.68990397</v>
      </c>
      <c r="X119" s="14">
        <f>SUMIF('consultant-net'!D:D,eslam.data!AH119,'consultant-net'!F:F)</f>
        <v>19708944.27106005</v>
      </c>
      <c r="Y119" s="2" t="str">
        <f>VLOOKUP(A119,'eslam-to-invoicing'!A:B,2,0)</f>
        <v>CFC Podium 2</v>
      </c>
      <c r="Z119" s="2" t="str">
        <f t="shared" si="2"/>
        <v>CFC Podium 214</v>
      </c>
      <c r="AA119" s="2">
        <v>19708943.719999999</v>
      </c>
      <c r="AB119" s="2">
        <f>AA119-K119</f>
        <v>0</v>
      </c>
      <c r="AC119" s="2">
        <v>29172801.68</v>
      </c>
      <c r="AD119" s="2">
        <f t="shared" si="8"/>
        <v>7.0294700562953949E-3</v>
      </c>
      <c r="AF119" s="2">
        <f t="shared" si="6"/>
        <v>14559210.820470089</v>
      </c>
      <c r="AG119" s="2">
        <f t="shared" si="7"/>
        <v>14613590.859529911</v>
      </c>
      <c r="AH119" s="2" t="str">
        <f t="shared" si="3"/>
        <v>CFC14</v>
      </c>
    </row>
    <row r="120" spans="1:34" x14ac:dyDescent="0.3">
      <c r="A120" s="6" t="s">
        <v>50</v>
      </c>
      <c r="B120" s="6">
        <v>15</v>
      </c>
      <c r="C120" s="1">
        <v>44196</v>
      </c>
      <c r="D120" s="1">
        <v>44190</v>
      </c>
      <c r="E120" s="1">
        <v>44202</v>
      </c>
      <c r="F120">
        <v>60</v>
      </c>
      <c r="G120" s="1">
        <v>44262</v>
      </c>
      <c r="H120" s="1">
        <v>44249</v>
      </c>
      <c r="I120" s="2">
        <v>46288367.919714808</v>
      </c>
      <c r="J120" s="2">
        <v>40379659.898477197</v>
      </c>
      <c r="K120" s="2">
        <f>SUMIF('collection only'!D:D,eslam.data!AH120,'collection only'!E:E)</f>
        <v>40379659.898477204</v>
      </c>
      <c r="L120" s="2">
        <v>418853170.60961878</v>
      </c>
      <c r="O120" s="2">
        <v>17260909.724454131</v>
      </c>
      <c r="U120" s="2">
        <v>1045046</v>
      </c>
      <c r="V120" s="14">
        <f>SUMIF('consultant-gross'!D:D,eslam.data!AH120,'consultant-gross'!F:F)</f>
        <v>46288367.919714808</v>
      </c>
      <c r="W120" s="14">
        <f>SUMIF('consultant-gross'!D:D,eslam.data!AH120,'consultant-gross'!G:G)</f>
        <v>418853170.60961878</v>
      </c>
      <c r="X120" s="14">
        <f>SUMIF('consultant-net'!D:D,eslam.data!AH120,'consultant-net'!F:F)</f>
        <v>40379659.898477204</v>
      </c>
      <c r="Y120" s="2" t="str">
        <f>VLOOKUP(A120,'eslam-to-invoicing'!A:B,2,0)</f>
        <v>CFC Podium 2</v>
      </c>
      <c r="Z120" s="2" t="str">
        <f t="shared" si="2"/>
        <v>CFC Podium 215</v>
      </c>
      <c r="AA120" s="2">
        <v>40379659.629999995</v>
      </c>
      <c r="AB120" s="2">
        <f>AA120-K120</f>
        <v>-0.26847720891237259</v>
      </c>
      <c r="AC120" s="2">
        <v>42273319.299999997</v>
      </c>
      <c r="AD120" s="2">
        <f t="shared" si="8"/>
        <v>-4015048.6197148114</v>
      </c>
      <c r="AF120" s="2">
        <f t="shared" si="6"/>
        <v>29027458.195260677</v>
      </c>
      <c r="AG120" s="2">
        <f t="shared" si="7"/>
        <v>13245861.10473932</v>
      </c>
      <c r="AH120" s="2" t="str">
        <f t="shared" si="3"/>
        <v>CFC15</v>
      </c>
    </row>
    <row r="121" spans="1:34" x14ac:dyDescent="0.3">
      <c r="A121" s="6" t="s">
        <v>50</v>
      </c>
      <c r="B121" s="6">
        <v>16</v>
      </c>
      <c r="C121" s="1">
        <v>44227</v>
      </c>
      <c r="D121" s="1">
        <v>44221</v>
      </c>
      <c r="E121" s="1">
        <v>44230</v>
      </c>
      <c r="F121">
        <v>60</v>
      </c>
      <c r="G121" s="1">
        <v>44290</v>
      </c>
      <c r="H121" s="1">
        <v>44276</v>
      </c>
      <c r="I121" s="2">
        <v>25170121.10483003</v>
      </c>
      <c r="J121" s="2">
        <v>22871121.149999999</v>
      </c>
      <c r="K121" s="2">
        <f>SUMIF('collection only'!D:D,eslam.data!AH121,'collection only'!E:E)</f>
        <v>22871121.16</v>
      </c>
      <c r="L121" s="2">
        <v>444023291.71444881</v>
      </c>
      <c r="O121" s="2">
        <v>19535751.205859251</v>
      </c>
      <c r="U121" s="2">
        <v>0</v>
      </c>
      <c r="V121" s="14">
        <f>SUMIF('consultant-gross'!D:D,eslam.data!AH121,'consultant-gross'!F:F)</f>
        <v>25170121.104830027</v>
      </c>
      <c r="W121" s="14">
        <f>SUMIF('consultant-gross'!D:D,eslam.data!AH121,'consultant-gross'!G:G)</f>
        <v>444023291.71444881</v>
      </c>
      <c r="X121" s="14">
        <f>SUMIF('consultant-net'!D:D,eslam.data!AH121,'consultant-net'!F:F)</f>
        <v>22871121.149999999</v>
      </c>
      <c r="Y121" s="2" t="str">
        <f>VLOOKUP(A121,'eslam-to-invoicing'!A:B,2,0)</f>
        <v>CFC Podium 2</v>
      </c>
      <c r="Z121" s="2" t="str">
        <f t="shared" si="2"/>
        <v>CFC Podium 216</v>
      </c>
      <c r="AC121" s="2">
        <v>29185169.719999999</v>
      </c>
      <c r="AD121" s="2">
        <f t="shared" si="8"/>
        <v>4015048.6151699685</v>
      </c>
      <c r="AF121" s="2">
        <f t="shared" si="6"/>
        <v>5634369.898970779</v>
      </c>
      <c r="AG121" s="2">
        <f t="shared" si="7"/>
        <v>23550799.82102922</v>
      </c>
      <c r="AH121" s="2" t="str">
        <f t="shared" si="3"/>
        <v>CFC16</v>
      </c>
    </row>
    <row r="122" spans="1:34" x14ac:dyDescent="0.3">
      <c r="A122" s="6" t="s">
        <v>50</v>
      </c>
      <c r="B122" s="6">
        <v>17</v>
      </c>
      <c r="C122" s="1">
        <v>44227</v>
      </c>
      <c r="D122" s="1">
        <v>44237</v>
      </c>
      <c r="E122" s="1">
        <v>44242</v>
      </c>
      <c r="F122">
        <v>60</v>
      </c>
      <c r="G122" s="1">
        <v>44302</v>
      </c>
      <c r="H122" s="1">
        <v>44280</v>
      </c>
      <c r="I122" s="2">
        <v>23196101.94555122</v>
      </c>
      <c r="J122" s="2">
        <v>15047803.359999999</v>
      </c>
      <c r="K122" s="2">
        <f>SUMIF('collection only'!D:D,eslam.data!AH122,'collection only'!E:E)</f>
        <v>15047803.35</v>
      </c>
      <c r="L122" s="2">
        <v>467219393.66000003</v>
      </c>
      <c r="O122" s="2">
        <v>14368442.92</v>
      </c>
      <c r="U122" s="2">
        <v>0</v>
      </c>
      <c r="V122" s="14">
        <f>SUMIF('consultant-gross'!D:D,eslam.data!AH122,'consultant-gross'!F:F)</f>
        <v>23196101.945551217</v>
      </c>
      <c r="W122" s="14">
        <f>SUMIF('consultant-gross'!D:D,eslam.data!AH122,'consultant-gross'!G:G)</f>
        <v>467219393.66000003</v>
      </c>
      <c r="X122" s="14">
        <f>SUMIF('consultant-net'!D:D,eslam.data!AH122,'consultant-net'!F:F)</f>
        <v>15047803.359999999</v>
      </c>
      <c r="Y122" s="2" t="str">
        <f>VLOOKUP(A122,'eslam-to-invoicing'!A:B,2,0)</f>
        <v>CFC Podium 2</v>
      </c>
      <c r="Z122" s="2" t="str">
        <f t="shared" si="2"/>
        <v>CFC Podium 217</v>
      </c>
      <c r="AC122" s="2">
        <v>23196101.949999999</v>
      </c>
      <c r="AD122" s="2">
        <f t="shared" si="8"/>
        <v>4.4487789273262024E-3</v>
      </c>
      <c r="AF122" s="2">
        <f t="shared" si="6"/>
        <v>8827659.0255512204</v>
      </c>
      <c r="AG122" s="2">
        <f t="shared" si="7"/>
        <v>14368442.924448779</v>
      </c>
      <c r="AH122" s="2" t="str">
        <f t="shared" si="3"/>
        <v>CFC17</v>
      </c>
    </row>
    <row r="123" spans="1:34" x14ac:dyDescent="0.3">
      <c r="A123" s="6" t="s">
        <v>50</v>
      </c>
      <c r="B123" s="6">
        <v>18</v>
      </c>
      <c r="C123" s="1">
        <v>44255</v>
      </c>
      <c r="D123" s="1">
        <v>44252</v>
      </c>
      <c r="E123" s="1">
        <v>44257</v>
      </c>
      <c r="F123">
        <v>60</v>
      </c>
      <c r="G123" s="1">
        <v>44317</v>
      </c>
      <c r="H123" s="1">
        <v>44292</v>
      </c>
      <c r="I123" s="2">
        <v>16880809.48999995</v>
      </c>
      <c r="J123" s="2">
        <v>12196441.109999999</v>
      </c>
      <c r="K123" s="2">
        <f>SUMIF('collection only'!D:D,eslam.data!AH123,'collection only'!E:E)</f>
        <v>12196441.119999999</v>
      </c>
      <c r="L123" s="2">
        <v>484100203.14999998</v>
      </c>
      <c r="O123" s="2">
        <v>14078602.67</v>
      </c>
      <c r="U123" s="2">
        <v>0</v>
      </c>
      <c r="V123" s="14">
        <f>SUMIF('consultant-gross'!D:D,eslam.data!AH123,'consultant-gross'!F:F)</f>
        <v>16880809.48999995</v>
      </c>
      <c r="W123" s="14">
        <f>SUMIF('consultant-gross'!D:D,eslam.data!AH123,'consultant-gross'!G:G)</f>
        <v>484100203.14999998</v>
      </c>
      <c r="X123" s="14">
        <f>SUMIF('consultant-net'!D:D,eslam.data!AH123,'consultant-net'!F:F)</f>
        <v>12196441.109999999</v>
      </c>
      <c r="Y123" s="2" t="str">
        <f>VLOOKUP(A123,'eslam-to-invoicing'!A:B,2,0)</f>
        <v>CFC Podium 2</v>
      </c>
      <c r="Z123" s="2" t="str">
        <f t="shared" si="2"/>
        <v>CFC Podium 218</v>
      </c>
      <c r="AC123" s="2">
        <v>16880809.489999998</v>
      </c>
      <c r="AD123" s="2">
        <f t="shared" si="8"/>
        <v>4.8428773880004883E-8</v>
      </c>
      <c r="AF123" s="2">
        <f t="shared" si="6"/>
        <v>2802206.81999995</v>
      </c>
      <c r="AG123" s="2">
        <f t="shared" si="7"/>
        <v>14078602.670000048</v>
      </c>
      <c r="AH123" s="2" t="str">
        <f t="shared" si="3"/>
        <v>CFC18</v>
      </c>
    </row>
    <row r="124" spans="1:34" x14ac:dyDescent="0.3">
      <c r="A124" s="6" t="s">
        <v>50</v>
      </c>
      <c r="B124" s="6">
        <v>19</v>
      </c>
      <c r="C124" s="1">
        <v>44286</v>
      </c>
      <c r="D124" s="1">
        <v>44265</v>
      </c>
      <c r="E124" s="1">
        <v>44272</v>
      </c>
      <c r="F124">
        <v>60</v>
      </c>
      <c r="G124" s="1">
        <v>44332</v>
      </c>
      <c r="H124" s="1">
        <v>44306</v>
      </c>
      <c r="I124" s="2">
        <v>20398722.16000003</v>
      </c>
      <c r="J124" s="2">
        <v>14008565.710000001</v>
      </c>
      <c r="K124" s="2">
        <f>SUMIF('collection only'!D:D,eslam.data!AH124,'collection only'!E:E)</f>
        <v>14008565.699999999</v>
      </c>
      <c r="L124" s="2">
        <v>504498925.31</v>
      </c>
      <c r="O124" s="2">
        <v>10502130.779999999</v>
      </c>
      <c r="U124" s="2">
        <v>0</v>
      </c>
      <c r="V124" s="14">
        <f>SUMIF('consultant-gross'!D:D,eslam.data!AH124,'consultant-gross'!F:F)</f>
        <v>20398722.160000026</v>
      </c>
      <c r="W124" s="14">
        <f>SUMIF('consultant-gross'!D:D,eslam.data!AH124,'consultant-gross'!G:G)</f>
        <v>504498925.31</v>
      </c>
      <c r="X124" s="14">
        <f>SUMIF('consultant-net'!D:D,eslam.data!AH124,'consultant-net'!F:F)</f>
        <v>14008565.710000001</v>
      </c>
      <c r="Y124" s="2" t="str">
        <f>VLOOKUP(A124,'eslam-to-invoicing'!A:B,2,0)</f>
        <v>CFC Podium 2</v>
      </c>
      <c r="Z124" s="2" t="str">
        <f t="shared" si="2"/>
        <v>CFC Podium 219</v>
      </c>
      <c r="AC124" s="2">
        <v>20398722.149999999</v>
      </c>
      <c r="AD124" s="2">
        <f t="shared" si="8"/>
        <v>-1.0000031441450119E-2</v>
      </c>
      <c r="AF124" s="2">
        <f t="shared" si="6"/>
        <v>9896591.3800000306</v>
      </c>
      <c r="AG124" s="2">
        <f t="shared" si="7"/>
        <v>10502130.769999968</v>
      </c>
      <c r="AH124" s="2" t="str">
        <f t="shared" si="3"/>
        <v>CFC19</v>
      </c>
    </row>
    <row r="125" spans="1:34" x14ac:dyDescent="0.3">
      <c r="A125" s="6" t="s">
        <v>50</v>
      </c>
      <c r="B125" s="6">
        <v>20</v>
      </c>
      <c r="C125" s="1">
        <v>44286</v>
      </c>
      <c r="D125" s="1">
        <v>44280</v>
      </c>
      <c r="E125" s="1">
        <v>44284</v>
      </c>
      <c r="F125">
        <v>60</v>
      </c>
      <c r="G125" s="1">
        <v>44344</v>
      </c>
      <c r="H125" s="1">
        <v>44340</v>
      </c>
      <c r="I125" s="2">
        <v>23102145.85000002</v>
      </c>
      <c r="J125" s="2">
        <v>23721354.77</v>
      </c>
      <c r="K125" s="2">
        <f>SUMIF('collection only'!D:D,eslam.data!AH125,'collection only'!E:E)</f>
        <v>23721354.77</v>
      </c>
      <c r="L125" s="2">
        <v>527601071.16000003</v>
      </c>
      <c r="O125" s="2">
        <v>16161812.220000001</v>
      </c>
      <c r="U125" s="2">
        <v>992616.34</v>
      </c>
      <c r="V125" s="14">
        <f>SUMIF('consultant-gross'!D:D,eslam.data!AH125,'consultant-gross'!F:F)</f>
        <v>23102145.850000024</v>
      </c>
      <c r="W125" s="14">
        <f>SUMIF('consultant-gross'!D:D,eslam.data!AH125,'consultant-gross'!G:G)</f>
        <v>527601071.16000003</v>
      </c>
      <c r="X125" s="14">
        <f>SUMIF('consultant-net'!D:D,eslam.data!AH125,'consultant-net'!F:F)</f>
        <v>23721354.77</v>
      </c>
      <c r="Y125" s="2" t="str">
        <f>VLOOKUP(A125,'eslam-to-invoicing'!A:B,2,0)</f>
        <v>CFC Podium 2</v>
      </c>
      <c r="Z125" s="2" t="str">
        <f t="shared" si="2"/>
        <v>CFC Podium 220</v>
      </c>
      <c r="AC125" s="2">
        <v>23105145.859999999</v>
      </c>
      <c r="AD125" s="2">
        <f t="shared" ref="AD125:AD132" si="9">AC125-I125</f>
        <v>3000.0099999792874</v>
      </c>
      <c r="AF125" s="2">
        <f t="shared" si="6"/>
        <v>6940333.6300000194</v>
      </c>
      <c r="AG125" s="2">
        <f t="shared" si="7"/>
        <v>16164812.22999998</v>
      </c>
      <c r="AH125" s="2" t="str">
        <f t="shared" si="3"/>
        <v>CFC20</v>
      </c>
    </row>
    <row r="126" spans="1:34" x14ac:dyDescent="0.3">
      <c r="A126" s="6" t="s">
        <v>50</v>
      </c>
      <c r="B126" s="6">
        <v>21</v>
      </c>
      <c r="C126" s="1">
        <v>44316</v>
      </c>
      <c r="D126" s="1">
        <v>44296</v>
      </c>
      <c r="E126" s="1">
        <v>44301</v>
      </c>
      <c r="F126">
        <v>60</v>
      </c>
      <c r="G126" s="1">
        <v>44361</v>
      </c>
      <c r="H126" s="1">
        <v>44364</v>
      </c>
      <c r="I126" s="2">
        <v>23568050.800000008</v>
      </c>
      <c r="J126" s="2">
        <v>17156225.129999999</v>
      </c>
      <c r="K126" s="2">
        <f>SUMIF('collection only'!D:D,eslam.data!AH126,'collection only'!E:E)</f>
        <v>17156725.120000001</v>
      </c>
      <c r="L126" s="2">
        <v>551169121.96000004</v>
      </c>
      <c r="O126" s="2">
        <v>15788492.26940229</v>
      </c>
      <c r="U126" s="2">
        <v>3023908.26</v>
      </c>
      <c r="V126" s="14">
        <f>SUMIF('consultant-gross'!D:D,eslam.data!AH126,'consultant-gross'!F:F)</f>
        <v>23568050.800000012</v>
      </c>
      <c r="W126" s="14">
        <f>SUMIF('consultant-gross'!D:D,eslam.data!AH126,'consultant-gross'!G:G)</f>
        <v>551169121.96000004</v>
      </c>
      <c r="X126" s="14">
        <f>SUMIF('consultant-net'!D:D,eslam.data!AH126,'consultant-net'!F:F)</f>
        <v>17156225.129999999</v>
      </c>
      <c r="Y126" s="2" t="str">
        <f>VLOOKUP(A126,'eslam-to-invoicing'!A:B,2,0)</f>
        <v>CFC Podium 2</v>
      </c>
      <c r="Z126" s="2" t="str">
        <f t="shared" si="2"/>
        <v>CFC Podium 221</v>
      </c>
      <c r="AC126" s="2">
        <v>23565050.789999999</v>
      </c>
      <c r="AD126" s="2">
        <f t="shared" si="9"/>
        <v>-3000.0100000090897</v>
      </c>
      <c r="AF126" s="2">
        <f t="shared" si="6"/>
        <v>7779558.5305977184</v>
      </c>
      <c r="AG126" s="2">
        <f t="shared" si="7"/>
        <v>15785492.259402281</v>
      </c>
      <c r="AH126" s="2" t="str">
        <f t="shared" si="3"/>
        <v>CFC21</v>
      </c>
    </row>
    <row r="127" spans="1:34" x14ac:dyDescent="0.3">
      <c r="A127" s="6" t="s">
        <v>50</v>
      </c>
      <c r="B127" s="6">
        <v>22</v>
      </c>
      <c r="C127" s="1">
        <v>44316</v>
      </c>
      <c r="D127" s="1">
        <v>44311</v>
      </c>
      <c r="E127" s="1">
        <v>44322</v>
      </c>
      <c r="F127">
        <v>60</v>
      </c>
      <c r="G127" s="1">
        <v>44382</v>
      </c>
      <c r="H127" s="1">
        <v>44376</v>
      </c>
      <c r="I127" s="2">
        <v>19833699.31999993</v>
      </c>
      <c r="J127" s="2">
        <v>13410069.82</v>
      </c>
      <c r="K127" s="2">
        <f>SUMIF('collection only'!D:D,eslam.data!AH127,'collection only'!E:E)</f>
        <v>13410069.82</v>
      </c>
      <c r="L127" s="2">
        <v>571002821.27999997</v>
      </c>
      <c r="O127" s="2">
        <v>12047992.859999999</v>
      </c>
      <c r="U127" s="2">
        <v>0</v>
      </c>
      <c r="V127" s="14">
        <f>SUMIF('consultant-gross'!D:D,eslam.data!AH127,'consultant-gross'!F:F)</f>
        <v>19833699.319999933</v>
      </c>
      <c r="W127" s="14">
        <f>SUMIF('consultant-gross'!D:D,eslam.data!AH127,'consultant-gross'!G:G)</f>
        <v>571002821.27999997</v>
      </c>
      <c r="X127" s="14">
        <f>SUMIF('consultant-net'!D:D,eslam.data!AH127,'consultant-net'!F:F)</f>
        <v>13410069.82</v>
      </c>
      <c r="Y127" s="2" t="str">
        <f>VLOOKUP(A127,'eslam-to-invoicing'!A:B,2,0)</f>
        <v>CFC Podium 2</v>
      </c>
      <c r="Z127" s="2" t="str">
        <f t="shared" si="2"/>
        <v>CFC Podium 222</v>
      </c>
      <c r="AC127" s="2">
        <v>19833699.329999998</v>
      </c>
      <c r="AD127" s="2">
        <f t="shared" si="9"/>
        <v>1.0000068694353104E-2</v>
      </c>
      <c r="AF127" s="2">
        <f t="shared" si="6"/>
        <v>7785706.4599999301</v>
      </c>
      <c r="AG127" s="2">
        <f t="shared" si="7"/>
        <v>12047992.870000068</v>
      </c>
      <c r="AH127" s="2" t="str">
        <f t="shared" si="3"/>
        <v>CFC22</v>
      </c>
    </row>
    <row r="128" spans="1:34" x14ac:dyDescent="0.3">
      <c r="A128" s="6" t="s">
        <v>50</v>
      </c>
      <c r="B128" s="6">
        <v>23</v>
      </c>
      <c r="C128" s="1">
        <v>44377</v>
      </c>
      <c r="D128" s="1">
        <v>44372</v>
      </c>
      <c r="E128" s="1">
        <v>44377</v>
      </c>
      <c r="F128">
        <v>60</v>
      </c>
      <c r="G128" s="1">
        <v>44437</v>
      </c>
      <c r="H128" s="1">
        <v>44426</v>
      </c>
      <c r="I128" s="2">
        <v>19569971.41000009</v>
      </c>
      <c r="J128" s="2">
        <v>15440458.92</v>
      </c>
      <c r="K128" s="2">
        <f>SUMIF('collection only'!D:D,eslam.data!AH128,'collection only'!E:E)</f>
        <v>15440459.23</v>
      </c>
      <c r="L128" s="2">
        <v>590572792.69000006</v>
      </c>
      <c r="O128" s="2">
        <v>9696296.6300000008</v>
      </c>
      <c r="U128" s="2">
        <v>0</v>
      </c>
      <c r="V128" s="14">
        <f>SUMIF('consultant-gross'!D:D,eslam.data!AH128,'consultant-gross'!F:F)</f>
        <v>19569971.410000086</v>
      </c>
      <c r="W128" s="14">
        <f>SUMIF('consultant-gross'!D:D,eslam.data!AH128,'consultant-gross'!G:G)</f>
        <v>590572792.69000006</v>
      </c>
      <c r="X128" s="14">
        <f>SUMIF('consultant-net'!D:D,eslam.data!AH128,'consultant-net'!F:F)</f>
        <v>15440458.92</v>
      </c>
      <c r="Y128" s="2" t="str">
        <f>VLOOKUP(A128,'eslam-to-invoicing'!A:B,2,0)</f>
        <v>CFC Podium 2</v>
      </c>
      <c r="Z128" s="2" t="str">
        <f t="shared" si="2"/>
        <v>CFC Podium 223</v>
      </c>
      <c r="AC128" s="2">
        <v>19569971.41</v>
      </c>
      <c r="AD128" s="2">
        <f t="shared" si="9"/>
        <v>-8.9406967163085938E-8</v>
      </c>
      <c r="AF128" s="2">
        <f t="shared" si="6"/>
        <v>9873674.7800000887</v>
      </c>
      <c r="AG128" s="2">
        <f t="shared" si="7"/>
        <v>9696296.6299999114</v>
      </c>
      <c r="AH128" s="2" t="str">
        <f t="shared" si="3"/>
        <v>CFC23</v>
      </c>
    </row>
    <row r="129" spans="1:34" x14ac:dyDescent="0.3">
      <c r="A129" s="6" t="s">
        <v>50</v>
      </c>
      <c r="B129" s="6">
        <v>24</v>
      </c>
      <c r="C129" s="1">
        <v>44377</v>
      </c>
      <c r="D129" s="1">
        <v>44387</v>
      </c>
      <c r="E129" s="1">
        <v>44392</v>
      </c>
      <c r="F129">
        <v>60</v>
      </c>
      <c r="G129" s="1">
        <v>44452</v>
      </c>
      <c r="H129" s="1">
        <v>44462</v>
      </c>
      <c r="I129" s="2">
        <v>14455028.519999981</v>
      </c>
      <c r="J129" s="2">
        <v>7464840.3499999996</v>
      </c>
      <c r="K129" s="2">
        <f>SUMIF('collection only'!D:D,eslam.data!AH129,'collection only'!E:E)</f>
        <v>7464480.3499999996</v>
      </c>
      <c r="L129" s="2">
        <v>605027821.21000004</v>
      </c>
      <c r="O129" s="2">
        <v>5161877.9800000004</v>
      </c>
      <c r="U129" s="2">
        <v>5612498.7199999997</v>
      </c>
      <c r="V129" s="14">
        <f>SUMIF('consultant-gross'!D:D,eslam.data!AH129,'consultant-gross'!F:F)</f>
        <v>14455028.519999981</v>
      </c>
      <c r="W129" s="14">
        <f>SUMIF('consultant-gross'!D:D,eslam.data!AH129,'consultant-gross'!G:G)</f>
        <v>605027821.21000004</v>
      </c>
      <c r="X129" s="14">
        <f>SUMIF('consultant-net'!D:D,eslam.data!AH129,'consultant-net'!F:F)</f>
        <v>7464840.3499999996</v>
      </c>
      <c r="Y129" s="2" t="str">
        <f>VLOOKUP(A129,'eslam-to-invoicing'!A:B,2,0)</f>
        <v>CFC Podium 2</v>
      </c>
      <c r="Z129" s="2" t="str">
        <f t="shared" si="2"/>
        <v>CFC Podium 224</v>
      </c>
      <c r="AC129" s="2">
        <v>14455028.51</v>
      </c>
      <c r="AD129" s="2">
        <f t="shared" si="9"/>
        <v>-9.9999811500310898E-3</v>
      </c>
      <c r="AF129" s="2">
        <f t="shared" si="6"/>
        <v>9293150.5399999805</v>
      </c>
      <c r="AG129" s="2">
        <f t="shared" si="7"/>
        <v>5161877.9700000193</v>
      </c>
      <c r="AH129" s="2" t="str">
        <f t="shared" si="3"/>
        <v>CFC24</v>
      </c>
    </row>
    <row r="130" spans="1:34" x14ac:dyDescent="0.3">
      <c r="A130" s="6" t="s">
        <v>50</v>
      </c>
      <c r="B130" s="6">
        <v>25</v>
      </c>
      <c r="C130" s="1">
        <v>44408</v>
      </c>
      <c r="D130" s="1">
        <v>44418</v>
      </c>
      <c r="E130" s="1">
        <v>44424</v>
      </c>
      <c r="F130">
        <v>60</v>
      </c>
      <c r="G130" s="1">
        <v>44484</v>
      </c>
      <c r="H130" s="1">
        <v>44494</v>
      </c>
      <c r="I130" s="2">
        <v>13190112.669999961</v>
      </c>
      <c r="J130" s="2">
        <v>9682524.4700000007</v>
      </c>
      <c r="K130" s="2">
        <f>SUMIF('collection only'!D:D,eslam.data!AH130,'collection only'!E:E)</f>
        <v>9682524.4600000009</v>
      </c>
      <c r="L130" s="2">
        <v>618217933.88</v>
      </c>
      <c r="O130" s="2">
        <v>1715079.08</v>
      </c>
      <c r="U130" s="2">
        <v>0</v>
      </c>
      <c r="V130" s="14">
        <f>SUMIF('consultant-gross'!D:D,eslam.data!AH130,'consultant-gross'!F:F)</f>
        <v>13190112.669999957</v>
      </c>
      <c r="W130" s="14">
        <f>SUMIF('consultant-gross'!D:D,eslam.data!AH130,'consultant-gross'!G:G)</f>
        <v>618217933.88</v>
      </c>
      <c r="X130" s="14">
        <f>SUMIF('consultant-net'!D:D,eslam.data!AH130,'consultant-net'!F:F)</f>
        <v>9682524.4700000007</v>
      </c>
      <c r="Y130" s="2" t="str">
        <f>VLOOKUP(A130,'eslam-to-invoicing'!A:B,2,0)</f>
        <v>CFC Podium 2</v>
      </c>
      <c r="Z130" s="2" t="str">
        <f t="shared" si="2"/>
        <v>CFC Podium 225</v>
      </c>
      <c r="AC130" s="2">
        <v>13190112.67</v>
      </c>
      <c r="AD130" s="2">
        <f t="shared" si="9"/>
        <v>3.9115548133850098E-8</v>
      </c>
      <c r="AF130" s="2">
        <f t="shared" si="6"/>
        <v>11475033.589999961</v>
      </c>
      <c r="AG130" s="2">
        <f t="shared" si="7"/>
        <v>1715079.0800000392</v>
      </c>
      <c r="AH130" s="2" t="str">
        <f t="shared" si="3"/>
        <v>CFC25</v>
      </c>
    </row>
    <row r="131" spans="1:34" x14ac:dyDescent="0.3">
      <c r="A131" s="6" t="s">
        <v>50</v>
      </c>
      <c r="B131" s="6">
        <v>26</v>
      </c>
      <c r="C131" s="1">
        <v>44439</v>
      </c>
      <c r="D131" s="1">
        <v>44433</v>
      </c>
      <c r="E131" s="1">
        <v>44441</v>
      </c>
      <c r="F131">
        <v>60</v>
      </c>
      <c r="G131" s="1">
        <v>44501</v>
      </c>
      <c r="H131" s="1">
        <v>44518</v>
      </c>
      <c r="I131" s="2">
        <v>6460765.9426511526</v>
      </c>
      <c r="J131" s="2">
        <v>2397254.3032504921</v>
      </c>
      <c r="K131" s="2">
        <f>SUMIF('collection only'!D:D,eslam.data!AH131,'collection only'!E:E)</f>
        <v>2397254.3032504916</v>
      </c>
      <c r="L131" s="2">
        <v>624678699.82265115</v>
      </c>
      <c r="O131" s="2">
        <v>200294.37215398351</v>
      </c>
      <c r="U131" s="2">
        <v>0</v>
      </c>
      <c r="V131" s="14">
        <f>SUMIF('consultant-gross'!D:D,eslam.data!AH131,'consultant-gross'!F:F)</f>
        <v>6460765.9426511526</v>
      </c>
      <c r="W131" s="14">
        <f>SUMIF('consultant-gross'!D:D,eslam.data!AH131,'consultant-gross'!G:G)</f>
        <v>624678699.82265115</v>
      </c>
      <c r="X131" s="14">
        <f>SUMIF('consultant-net'!D:D,eslam.data!AH131,'consultant-net'!F:F)</f>
        <v>2397254.3032504916</v>
      </c>
      <c r="Y131" s="2" t="str">
        <f>VLOOKUP(A131,'eslam-to-invoicing'!A:B,2,0)</f>
        <v>CFC Podium 2</v>
      </c>
      <c r="Z131" s="2" t="str">
        <f t="shared" ref="Z131:Z194" si="10">Y131&amp;B131</f>
        <v>CFC Podium 226</v>
      </c>
      <c r="AC131" s="2">
        <v>6460765.9500000002</v>
      </c>
      <c r="AD131" s="2">
        <f t="shared" si="9"/>
        <v>7.3488475754857063E-3</v>
      </c>
      <c r="AF131" s="2">
        <f t="shared" si="6"/>
        <v>6260471.5704971692</v>
      </c>
      <c r="AG131" s="2">
        <f t="shared" si="7"/>
        <v>200294.37950283103</v>
      </c>
      <c r="AH131" s="2" t="str">
        <f t="shared" ref="AH131:AH194" si="11">A131&amp;B131</f>
        <v>CFC26</v>
      </c>
    </row>
    <row r="132" spans="1:34" x14ac:dyDescent="0.3">
      <c r="A132" s="6" t="s">
        <v>50</v>
      </c>
      <c r="B132" s="6">
        <v>27</v>
      </c>
      <c r="C132" s="1">
        <v>44469</v>
      </c>
      <c r="D132" s="1">
        <v>44449</v>
      </c>
      <c r="E132" s="1">
        <v>44458</v>
      </c>
      <c r="F132">
        <v>60</v>
      </c>
      <c r="G132" s="1">
        <v>44518</v>
      </c>
      <c r="H132" s="1">
        <v>44522</v>
      </c>
      <c r="I132" s="2">
        <v>7714993.7673488855</v>
      </c>
      <c r="J132" s="2">
        <v>10793868.550000001</v>
      </c>
      <c r="K132" s="2">
        <f>SUMIF('collection only'!D:D,eslam.data!AH132,'collection only'!E:E)</f>
        <v>10793868.640000001</v>
      </c>
      <c r="L132" s="2">
        <v>632393693.59000003</v>
      </c>
      <c r="U132" s="2">
        <v>4776768.68</v>
      </c>
      <c r="V132" s="14">
        <f>SUMIF('consultant-gross'!D:D,eslam.data!AH132,'consultant-gross'!F:F)</f>
        <v>7714993.7673488855</v>
      </c>
      <c r="W132" s="14">
        <f>SUMIF('consultant-gross'!D:D,eslam.data!AH132,'consultant-gross'!G:G)</f>
        <v>632393693.59000003</v>
      </c>
      <c r="X132" s="14">
        <f>SUMIF('consultant-net'!D:D,eslam.data!AH132,'consultant-net'!F:F)</f>
        <v>10793868.550000001</v>
      </c>
      <c r="Y132" s="2" t="str">
        <f>VLOOKUP(A132,'eslam-to-invoicing'!A:B,2,0)</f>
        <v>CFC Podium 2</v>
      </c>
      <c r="Z132" s="2" t="str">
        <f t="shared" si="10"/>
        <v>CFC Podium 227</v>
      </c>
      <c r="AC132" s="2">
        <v>7714993.7599999998</v>
      </c>
      <c r="AD132" s="2">
        <f t="shared" si="9"/>
        <v>-7.3488857597112656E-3</v>
      </c>
      <c r="AF132" s="2">
        <f t="shared" si="6"/>
        <v>7714993.7673488855</v>
      </c>
      <c r="AG132" s="2">
        <f t="shared" si="7"/>
        <v>-7.3488857597112656E-3</v>
      </c>
      <c r="AH132" s="2" t="str">
        <f t="shared" si="11"/>
        <v>CFC27</v>
      </c>
    </row>
    <row r="133" spans="1:34" x14ac:dyDescent="0.3">
      <c r="A133" s="6" t="s">
        <v>50</v>
      </c>
      <c r="B133" s="6">
        <v>28</v>
      </c>
      <c r="C133" s="1">
        <v>44469</v>
      </c>
      <c r="D133" s="1">
        <v>44453</v>
      </c>
      <c r="E133" s="1">
        <v>44627</v>
      </c>
      <c r="F133">
        <v>60</v>
      </c>
      <c r="G133" s="1">
        <v>44687</v>
      </c>
      <c r="H133" s="1">
        <v>44690</v>
      </c>
      <c r="I133" s="2">
        <v>5026145.4699999094</v>
      </c>
      <c r="J133" s="2">
        <v>10367935.42</v>
      </c>
      <c r="K133" s="2">
        <f>SUMIF('collection only'!D:D,eslam.data!AH133,'collection only'!E:E)</f>
        <v>10367935.310000001</v>
      </c>
      <c r="L133" s="2">
        <v>637419839.05999994</v>
      </c>
      <c r="S133" s="2">
        <v>16732270.779999999</v>
      </c>
      <c r="T133" s="2">
        <v>16732270.779999999</v>
      </c>
      <c r="U133" s="2">
        <v>0</v>
      </c>
      <c r="V133" s="14">
        <f>SUMIF('consultant-gross'!D:D,eslam.data!AH133,'consultant-gross'!F:F)</f>
        <v>5026145.4699999094</v>
      </c>
      <c r="W133" s="14">
        <f>SUMIF('consultant-gross'!D:D,eslam.data!AH133,'consultant-gross'!G:G)</f>
        <v>637419839.05999994</v>
      </c>
      <c r="X133" s="14">
        <f>SUMIF('consultant-net'!D:D,eslam.data!AH133,'consultant-net'!F:F)</f>
        <v>10367935.42</v>
      </c>
      <c r="Y133" s="2" t="str">
        <f>VLOOKUP(A133,'eslam-to-invoicing'!A:B,2,0)</f>
        <v>CFC Podium 2</v>
      </c>
      <c r="Z133" s="2" t="str">
        <f t="shared" si="10"/>
        <v>CFC Podium 228</v>
      </c>
      <c r="AF133" s="2">
        <f t="shared" si="6"/>
        <v>5026145.4699999094</v>
      </c>
      <c r="AG133" s="2">
        <f t="shared" si="7"/>
        <v>-5026145.4699999094</v>
      </c>
      <c r="AH133" s="2" t="str">
        <f t="shared" si="11"/>
        <v>CFC28</v>
      </c>
    </row>
    <row r="134" spans="1:34" x14ac:dyDescent="0.3">
      <c r="A134" s="6" t="s">
        <v>50</v>
      </c>
      <c r="B134" s="6">
        <v>29</v>
      </c>
      <c r="C134" s="1">
        <v>44469</v>
      </c>
      <c r="D134" s="1">
        <v>44453</v>
      </c>
      <c r="E134" s="1">
        <v>44837</v>
      </c>
      <c r="F134">
        <v>60</v>
      </c>
      <c r="G134" s="1">
        <v>44897</v>
      </c>
      <c r="K134" s="2">
        <f>SUMIF('collection only'!D:D,eslam.data!AH134,'collection only'!E:E)</f>
        <v>15034318.270318339</v>
      </c>
      <c r="U134" s="2">
        <v>0</v>
      </c>
      <c r="V134" s="14">
        <f>SUMIF('consultant-gross'!D:D,eslam.data!AH134,'consultant-gross'!F:F)</f>
        <v>0</v>
      </c>
      <c r="W134" s="14">
        <f>SUMIF('consultant-gross'!D:D,eslam.data!AH134,'consultant-gross'!G:G)</f>
        <v>0</v>
      </c>
      <c r="X134" s="14">
        <f>SUMIF('consultant-net'!D:D,eslam.data!AH134,'consultant-net'!F:F)</f>
        <v>0</v>
      </c>
      <c r="Y134" s="2" t="str">
        <f>VLOOKUP(A134,'eslam-to-invoicing'!A:B,2,0)</f>
        <v>CFC Podium 2</v>
      </c>
      <c r="Z134" s="2" t="str">
        <f t="shared" si="10"/>
        <v>CFC Podium 229</v>
      </c>
      <c r="AH134" s="2" t="str">
        <f t="shared" si="11"/>
        <v>CFC29</v>
      </c>
    </row>
    <row r="135" spans="1:34" x14ac:dyDescent="0.3">
      <c r="A135" s="6" t="s">
        <v>128</v>
      </c>
      <c r="B135" s="6">
        <v>1</v>
      </c>
      <c r="C135" s="1">
        <v>44742</v>
      </c>
      <c r="D135" s="1">
        <v>44735</v>
      </c>
      <c r="E135" s="1">
        <v>44735</v>
      </c>
      <c r="F135">
        <v>45</v>
      </c>
      <c r="G135" s="1">
        <v>44780</v>
      </c>
      <c r="K135" s="2">
        <f>SUMIF('collection only'!D:D,eslam.data!AH135,'collection only'!E:E)</f>
        <v>2555388</v>
      </c>
      <c r="U135" s="2">
        <v>0</v>
      </c>
      <c r="V135" s="14">
        <f>SUMIF('consultant-gross'!D:D,eslam.data!AH135,'consultant-gross'!F:F)</f>
        <v>0</v>
      </c>
      <c r="W135" s="14">
        <f>SUMIF('consultant-gross'!D:D,eslam.data!AH135,'consultant-gross'!G:G)</f>
        <v>0</v>
      </c>
      <c r="X135" s="14">
        <f>SUMIF('consultant-net'!D:D,eslam.data!AH135,'consultant-net'!F:F)</f>
        <v>0</v>
      </c>
      <c r="Y135" s="2" t="str">
        <f>VLOOKUP(A135,'eslam-to-invoicing'!A:B,2,0)</f>
        <v>Le Galawa Hotel Resort</v>
      </c>
      <c r="Z135" s="2" t="str">
        <f t="shared" si="10"/>
        <v>Le Galawa Hotel Resort1</v>
      </c>
      <c r="AH135" s="2" t="str">
        <f t="shared" si="11"/>
        <v>Comoros - Off Shore1</v>
      </c>
    </row>
    <row r="136" spans="1:34" x14ac:dyDescent="0.3">
      <c r="A136" s="6" t="s">
        <v>128</v>
      </c>
      <c r="B136" s="6">
        <v>2</v>
      </c>
      <c r="C136" s="1">
        <v>44957</v>
      </c>
      <c r="D136" s="1">
        <v>44954</v>
      </c>
      <c r="E136" s="1">
        <v>45006</v>
      </c>
      <c r="F136">
        <v>45</v>
      </c>
      <c r="G136" s="1">
        <v>45051</v>
      </c>
      <c r="H136" s="1">
        <v>45006</v>
      </c>
      <c r="I136" s="2">
        <v>1137692.8899999999</v>
      </c>
      <c r="J136" s="2">
        <v>910154.31</v>
      </c>
      <c r="K136" s="2">
        <f>SUMIF('collection only'!D:D,eslam.data!AH136,'collection only'!E:E)</f>
        <v>910154</v>
      </c>
      <c r="L136" s="2">
        <v>4331928.01</v>
      </c>
      <c r="U136" s="2">
        <v>0</v>
      </c>
      <c r="V136" s="14">
        <f>SUMIF('consultant-gross'!D:D,eslam.data!AH136,'consultant-gross'!F:F)</f>
        <v>0</v>
      </c>
      <c r="W136" s="14">
        <f>SUMIF('consultant-gross'!D:D,eslam.data!AH136,'consultant-gross'!G:G)</f>
        <v>0</v>
      </c>
      <c r="X136" s="14">
        <f>SUMIF('consultant-net'!D:D,eslam.data!AH136,'consultant-net'!F:F)</f>
        <v>0</v>
      </c>
      <c r="Y136" s="2" t="str">
        <f>VLOOKUP(A136,'eslam-to-invoicing'!A:B,2,0)</f>
        <v>Le Galawa Hotel Resort</v>
      </c>
      <c r="Z136" s="2" t="str">
        <f t="shared" si="10"/>
        <v>Le Galawa Hotel Resort2</v>
      </c>
      <c r="AH136" s="2" t="str">
        <f t="shared" si="11"/>
        <v>Comoros - Off Shore2</v>
      </c>
    </row>
    <row r="137" spans="1:34" x14ac:dyDescent="0.3">
      <c r="A137" s="6" t="s">
        <v>128</v>
      </c>
      <c r="B137" s="6">
        <v>3</v>
      </c>
      <c r="C137" s="1">
        <v>45199</v>
      </c>
      <c r="D137" s="1">
        <v>45199</v>
      </c>
      <c r="E137" s="1">
        <v>45202</v>
      </c>
      <c r="F137">
        <v>45</v>
      </c>
      <c r="G137" s="1">
        <v>45247</v>
      </c>
      <c r="K137" s="2">
        <f>SUMIF('collection only'!D:D,eslam.data!AH137,'collection only'!E:E)</f>
        <v>0</v>
      </c>
      <c r="U137" s="2">
        <v>0</v>
      </c>
      <c r="V137" s="14">
        <f>SUMIF('consultant-gross'!D:D,eslam.data!AH137,'consultant-gross'!F:F)</f>
        <v>0</v>
      </c>
      <c r="W137" s="14">
        <f>SUMIF('consultant-gross'!D:D,eslam.data!AH137,'consultant-gross'!G:G)</f>
        <v>0</v>
      </c>
      <c r="X137" s="14">
        <f>SUMIF('consultant-net'!D:D,eslam.data!AH137,'consultant-net'!F:F)</f>
        <v>0</v>
      </c>
      <c r="Y137" s="2" t="str">
        <f>VLOOKUP(A137,'eslam-to-invoicing'!A:B,2,0)</f>
        <v>Le Galawa Hotel Resort</v>
      </c>
      <c r="Z137" s="2" t="str">
        <f t="shared" si="10"/>
        <v>Le Galawa Hotel Resort3</v>
      </c>
      <c r="AH137" s="2" t="str">
        <f t="shared" si="11"/>
        <v>Comoros - Off Shore3</v>
      </c>
    </row>
    <row r="138" spans="1:34" x14ac:dyDescent="0.3">
      <c r="A138" s="6" t="s">
        <v>129</v>
      </c>
      <c r="B138" s="6">
        <v>1</v>
      </c>
      <c r="C138" s="1">
        <v>44957</v>
      </c>
      <c r="D138" s="1">
        <v>44954</v>
      </c>
      <c r="E138" s="1">
        <v>45008</v>
      </c>
      <c r="F138">
        <v>45</v>
      </c>
      <c r="G138" s="1">
        <v>45053</v>
      </c>
      <c r="H138" s="1">
        <v>45008</v>
      </c>
      <c r="I138" s="2">
        <v>1038550.94</v>
      </c>
      <c r="J138" s="2">
        <v>830840.75</v>
      </c>
      <c r="K138" s="2">
        <f>SUMIF('collection only'!D:D,eslam.data!AH138,'collection only'!E:E)</f>
        <v>1094549.01</v>
      </c>
      <c r="L138" s="2">
        <v>1038550.94</v>
      </c>
      <c r="N138" s="2">
        <v>263708.26</v>
      </c>
      <c r="U138" s="2">
        <v>0</v>
      </c>
      <c r="V138" s="14">
        <f>SUMIF('consultant-gross'!D:D,eslam.data!AH138,'consultant-gross'!F:F)</f>
        <v>0</v>
      </c>
      <c r="W138" s="14">
        <f>SUMIF('consultant-gross'!D:D,eslam.data!AH138,'consultant-gross'!G:G)</f>
        <v>0</v>
      </c>
      <c r="X138" s="14">
        <f>SUMIF('consultant-net'!D:D,eslam.data!AH138,'consultant-net'!F:F)</f>
        <v>0</v>
      </c>
      <c r="Y138" s="2" t="str">
        <f>VLOOKUP(A138,'eslam-to-invoicing'!A:B,2,0)</f>
        <v>Le Galawa Hotel Resort</v>
      </c>
      <c r="Z138" s="2" t="str">
        <f t="shared" si="10"/>
        <v>Le Galawa Hotel Resort1</v>
      </c>
      <c r="AH138" s="2" t="str">
        <f t="shared" si="11"/>
        <v>Comoros - On Shore1</v>
      </c>
    </row>
    <row r="139" spans="1:34" x14ac:dyDescent="0.3">
      <c r="A139" s="6" t="s">
        <v>129</v>
      </c>
      <c r="B139" s="6">
        <v>2</v>
      </c>
      <c r="C139" s="1">
        <v>45199</v>
      </c>
      <c r="D139" s="1">
        <v>45199</v>
      </c>
      <c r="E139" s="1">
        <v>45202</v>
      </c>
      <c r="F139">
        <v>45</v>
      </c>
      <c r="G139" s="1">
        <v>45247</v>
      </c>
      <c r="H139" s="1">
        <v>45211</v>
      </c>
      <c r="I139" s="2">
        <v>506813.73</v>
      </c>
      <c r="J139" s="2">
        <v>405450.99</v>
      </c>
      <c r="K139" s="2">
        <f>SUMIF('collection only'!D:D,eslam.data!AH139,'collection only'!E:E)</f>
        <v>405450.99</v>
      </c>
      <c r="L139" s="2">
        <v>1545364.67</v>
      </c>
      <c r="U139" s="2">
        <v>0</v>
      </c>
      <c r="V139" s="14">
        <f>SUMIF('consultant-gross'!D:D,eslam.data!AH139,'consultant-gross'!F:F)</f>
        <v>0</v>
      </c>
      <c r="W139" s="14">
        <f>SUMIF('consultant-gross'!D:D,eslam.data!AH139,'consultant-gross'!G:G)</f>
        <v>0</v>
      </c>
      <c r="X139" s="14">
        <f>SUMIF('consultant-net'!D:D,eslam.data!AH139,'consultant-net'!F:F)</f>
        <v>0</v>
      </c>
      <c r="Y139" s="2" t="str">
        <f>VLOOKUP(A139,'eslam-to-invoicing'!A:B,2,0)</f>
        <v>Le Galawa Hotel Resort</v>
      </c>
      <c r="Z139" s="2" t="str">
        <f t="shared" si="10"/>
        <v>Le Galawa Hotel Resort2</v>
      </c>
      <c r="AH139" s="2" t="str">
        <f t="shared" si="11"/>
        <v>Comoros - On Shore2</v>
      </c>
    </row>
    <row r="140" spans="1:34" x14ac:dyDescent="0.3">
      <c r="A140" s="6" t="s">
        <v>116</v>
      </c>
      <c r="B140" s="6">
        <v>1</v>
      </c>
      <c r="C140" s="1">
        <v>45016</v>
      </c>
      <c r="D140" s="1">
        <v>45026</v>
      </c>
      <c r="E140" s="1">
        <v>45029</v>
      </c>
      <c r="F140">
        <v>54</v>
      </c>
      <c r="G140" s="1">
        <v>45083</v>
      </c>
      <c r="H140" s="1">
        <v>45063</v>
      </c>
      <c r="I140" s="2">
        <v>6070824.5199999996</v>
      </c>
      <c r="J140" s="2">
        <v>10729515.710000001</v>
      </c>
      <c r="K140" s="2">
        <f>SUMIF('collection only'!D:D,eslam.data!AH140,'collection only'!E:E)</f>
        <v>10729515</v>
      </c>
      <c r="L140" s="2">
        <v>6070824.5199999996</v>
      </c>
      <c r="M140" s="2">
        <v>25000000</v>
      </c>
      <c r="N140" s="2">
        <v>57750000</v>
      </c>
      <c r="O140" s="2">
        <v>4917870</v>
      </c>
      <c r="R140" s="2">
        <v>1412647.23</v>
      </c>
      <c r="S140" s="2">
        <v>116454.43</v>
      </c>
      <c r="T140" s="2">
        <v>116454.43</v>
      </c>
      <c r="U140" s="2">
        <v>0</v>
      </c>
      <c r="V140" s="14">
        <f>SUMIF('consultant-gross'!D:D,eslam.data!AH140,'consultant-gross'!F:F)</f>
        <v>0</v>
      </c>
      <c r="W140" s="14">
        <f>SUMIF('consultant-gross'!D:D,eslam.data!AH140,'consultant-gross'!G:G)</f>
        <v>0</v>
      </c>
      <c r="X140" s="14">
        <f>SUMIF('consultant-net'!D:D,eslam.data!AH140,'consultant-net'!F:F)</f>
        <v>0</v>
      </c>
      <c r="Y140" s="2" t="str">
        <f>VLOOKUP(A140,'eslam-to-invoicing'!A:B,2,0)</f>
        <v>Creeks URBN-K</v>
      </c>
      <c r="Z140" s="2" t="str">
        <f t="shared" si="10"/>
        <v>Creeks URBN-K1</v>
      </c>
      <c r="AA140" s="2">
        <v>10729515</v>
      </c>
      <c r="AB140" s="2">
        <f>AA140-K140</f>
        <v>0</v>
      </c>
      <c r="AC140" s="2">
        <v>10988694.51</v>
      </c>
      <c r="AD140" s="2">
        <f t="shared" ref="AD140:AD157" si="12">AC140-I140</f>
        <v>4917869.99</v>
      </c>
      <c r="AF140" s="2">
        <f t="shared" ref="AF140" si="13">I140-O140</f>
        <v>1152954.5199999996</v>
      </c>
      <c r="AG140" s="2">
        <f t="shared" ref="AG140" si="14">AC140-AF140</f>
        <v>9835739.9900000002</v>
      </c>
      <c r="AH140" s="2" t="str">
        <f t="shared" si="11"/>
        <v>Creeks - URBN K1</v>
      </c>
    </row>
    <row r="141" spans="1:34" x14ac:dyDescent="0.3">
      <c r="A141" s="6" t="s">
        <v>116</v>
      </c>
      <c r="B141" s="6">
        <v>2</v>
      </c>
      <c r="C141" s="1">
        <v>45046</v>
      </c>
      <c r="D141" s="1">
        <v>45056</v>
      </c>
      <c r="E141" s="1">
        <v>45063</v>
      </c>
      <c r="F141">
        <v>54</v>
      </c>
      <c r="G141" s="1">
        <v>45117</v>
      </c>
      <c r="H141" s="1">
        <v>45078</v>
      </c>
      <c r="I141" s="2">
        <v>24895588.199999999</v>
      </c>
      <c r="J141" s="2">
        <v>3863139.56</v>
      </c>
      <c r="K141" s="2">
        <f>SUMIF('collection only'!D:D,eslam.data!AH141,'collection only'!E:E)</f>
        <v>3863139</v>
      </c>
      <c r="L141" s="2">
        <v>30966412.719999999</v>
      </c>
      <c r="R141" s="2">
        <v>9774769.5</v>
      </c>
      <c r="S141" s="2">
        <v>529152.32499999995</v>
      </c>
      <c r="T141" s="2">
        <v>529152.32499999995</v>
      </c>
      <c r="U141" s="2">
        <v>0</v>
      </c>
      <c r="V141" s="14">
        <f>SUMIF('consultant-gross'!D:D,eslam.data!AH141,'consultant-gross'!F:F)</f>
        <v>0</v>
      </c>
      <c r="W141" s="14">
        <f>SUMIF('consultant-gross'!D:D,eslam.data!AH141,'consultant-gross'!G:G)</f>
        <v>0</v>
      </c>
      <c r="X141" s="14">
        <f>SUMIF('consultant-net'!D:D,eslam.data!AH141,'consultant-net'!F:F)</f>
        <v>0</v>
      </c>
      <c r="Y141" s="2" t="str">
        <f>VLOOKUP(A141,'eslam-to-invoicing'!A:B,2,0)</f>
        <v>Creeks URBN-K</v>
      </c>
      <c r="Z141" s="2" t="str">
        <f t="shared" si="10"/>
        <v>Creeks URBN-K2</v>
      </c>
      <c r="AA141" s="2">
        <v>3863139</v>
      </c>
      <c r="AB141" s="2">
        <f t="shared" ref="AB141:AB157" si="15">AA141-K141</f>
        <v>0</v>
      </c>
      <c r="AC141" s="2">
        <v>19977718.199999999</v>
      </c>
      <c r="AD141" s="2">
        <f t="shared" si="12"/>
        <v>-4917870</v>
      </c>
      <c r="AF141" s="2">
        <f t="shared" ref="AF141:AF157" si="16">I141-O141</f>
        <v>24895588.199999999</v>
      </c>
      <c r="AG141" s="2">
        <f t="shared" ref="AG141:AG157" si="17">AC141-AF141</f>
        <v>-4917870</v>
      </c>
      <c r="AH141" s="2" t="str">
        <f t="shared" si="11"/>
        <v>Creeks - URBN K2</v>
      </c>
    </row>
    <row r="142" spans="1:34" x14ac:dyDescent="0.3">
      <c r="A142" s="6" t="s">
        <v>116</v>
      </c>
      <c r="B142" s="6">
        <v>3</v>
      </c>
      <c r="C142" s="1">
        <v>45077</v>
      </c>
      <c r="D142" s="1">
        <v>45087</v>
      </c>
      <c r="E142" s="1">
        <v>45090</v>
      </c>
      <c r="F142">
        <v>54</v>
      </c>
      <c r="G142" s="1">
        <v>45144</v>
      </c>
      <c r="H142" s="1">
        <v>45095</v>
      </c>
      <c r="I142" s="2">
        <v>40661954.880000003</v>
      </c>
      <c r="J142" s="2">
        <v>21808950.420000002</v>
      </c>
      <c r="K142" s="2">
        <f>SUMIF('collection only'!D:D,eslam.data!AH142,'collection only'!E:E)</f>
        <v>21808950</v>
      </c>
      <c r="L142" s="2">
        <v>71628367.599999994</v>
      </c>
      <c r="R142" s="2">
        <v>10182390.98</v>
      </c>
      <c r="S142" s="2">
        <v>1536149.4350000001</v>
      </c>
      <c r="T142" s="2">
        <v>1536149.4350000001</v>
      </c>
      <c r="U142" s="2">
        <v>0</v>
      </c>
      <c r="V142" s="14">
        <f>SUMIF('consultant-gross'!D:D,eslam.data!AH142,'consultant-gross'!F:F)</f>
        <v>40661954.879999995</v>
      </c>
      <c r="W142" s="14">
        <f>SUMIF('consultant-gross'!D:D,eslam.data!AH142,'consultant-gross'!G:G)</f>
        <v>71628367.599999994</v>
      </c>
      <c r="X142" s="14">
        <f>SUMIF('consultant-net'!D:D,eslam.data!AH142,'consultant-net'!F:F)</f>
        <v>21808950.420000002</v>
      </c>
      <c r="Y142" s="2" t="str">
        <f>VLOOKUP(A142,'eslam-to-invoicing'!A:B,2,0)</f>
        <v>Creeks URBN-K</v>
      </c>
      <c r="Z142" s="2" t="str">
        <f t="shared" si="10"/>
        <v>Creeks URBN-K3</v>
      </c>
      <c r="AA142" s="2">
        <v>21808950</v>
      </c>
      <c r="AB142" s="2">
        <f t="shared" si="15"/>
        <v>0</v>
      </c>
      <c r="AC142" s="2">
        <v>40661954.890000001</v>
      </c>
      <c r="AD142" s="2">
        <f t="shared" si="12"/>
        <v>9.9999979138374329E-3</v>
      </c>
      <c r="AF142" s="2">
        <f t="shared" si="16"/>
        <v>40661954.880000003</v>
      </c>
      <c r="AG142" s="2">
        <f t="shared" si="17"/>
        <v>9.9999979138374329E-3</v>
      </c>
      <c r="AH142" s="2" t="str">
        <f t="shared" si="11"/>
        <v>Creeks - URBN K3</v>
      </c>
    </row>
    <row r="143" spans="1:34" x14ac:dyDescent="0.3">
      <c r="A143" s="6" t="s">
        <v>116</v>
      </c>
      <c r="B143" s="6">
        <v>4</v>
      </c>
      <c r="C143" s="1">
        <v>45107</v>
      </c>
      <c r="D143" s="1">
        <v>45117</v>
      </c>
      <c r="E143" s="1">
        <v>45118</v>
      </c>
      <c r="F143">
        <v>54</v>
      </c>
      <c r="G143" s="1">
        <v>45172</v>
      </c>
      <c r="H143" s="1">
        <v>45126</v>
      </c>
      <c r="I143" s="2">
        <v>25969563.120000001</v>
      </c>
      <c r="J143" s="2">
        <v>8830426.3300000001</v>
      </c>
      <c r="K143" s="2">
        <f>SUMIF('collection only'!D:D,eslam.data!AH143,'collection only'!E:E)</f>
        <v>8830426</v>
      </c>
      <c r="L143" s="2">
        <v>97597930.719999999</v>
      </c>
      <c r="R143" s="2">
        <v>11215823.74</v>
      </c>
      <c r="S143" s="2">
        <v>2159552.5</v>
      </c>
      <c r="T143" s="2">
        <v>2159552.5</v>
      </c>
      <c r="U143" s="2">
        <v>0</v>
      </c>
      <c r="V143" s="14">
        <f>SUMIF('consultant-gross'!D:D,eslam.data!AH143,'consultant-gross'!F:F)</f>
        <v>0</v>
      </c>
      <c r="W143" s="14">
        <f>SUMIF('consultant-gross'!D:D,eslam.data!AH143,'consultant-gross'!G:G)</f>
        <v>0</v>
      </c>
      <c r="X143" s="14">
        <f>SUMIF('consultant-net'!D:D,eslam.data!AH143,'consultant-net'!F:F)</f>
        <v>8830426.3300000001</v>
      </c>
      <c r="Y143" s="2" t="str">
        <f>VLOOKUP(A143,'eslam-to-invoicing'!A:B,2,0)</f>
        <v>Creeks URBN-K</v>
      </c>
      <c r="Z143" s="2" t="str">
        <f t="shared" si="10"/>
        <v>Creeks URBN-K4</v>
      </c>
      <c r="AA143" s="2">
        <v>8830426</v>
      </c>
      <c r="AB143" s="2">
        <f t="shared" si="15"/>
        <v>0</v>
      </c>
      <c r="AC143" s="2">
        <v>25969563.120000001</v>
      </c>
      <c r="AD143" s="2">
        <f t="shared" si="12"/>
        <v>0</v>
      </c>
      <c r="AF143" s="2">
        <f t="shared" si="16"/>
        <v>25969563.120000001</v>
      </c>
      <c r="AG143" s="2">
        <f t="shared" si="17"/>
        <v>0</v>
      </c>
      <c r="AH143" s="2" t="str">
        <f t="shared" si="11"/>
        <v>Creeks - URBN K4</v>
      </c>
    </row>
    <row r="144" spans="1:34" x14ac:dyDescent="0.3">
      <c r="A144" s="6" t="s">
        <v>116</v>
      </c>
      <c r="B144" s="6">
        <v>5</v>
      </c>
      <c r="C144" s="1">
        <v>45138</v>
      </c>
      <c r="D144" s="1">
        <v>45148</v>
      </c>
      <c r="E144" s="1">
        <v>45152</v>
      </c>
      <c r="F144">
        <v>54</v>
      </c>
      <c r="G144" s="1">
        <v>45206</v>
      </c>
      <c r="H144" s="1">
        <v>45161</v>
      </c>
      <c r="I144" s="2">
        <v>21068069.09999999</v>
      </c>
      <c r="J144" s="2">
        <v>13533059.960000001</v>
      </c>
      <c r="K144" s="2">
        <f>SUMIF('collection only'!D:D,eslam.data!AH144,'collection only'!E:E)</f>
        <v>13533059</v>
      </c>
      <c r="L144" s="2">
        <v>118665999.81999999</v>
      </c>
      <c r="O144" s="2">
        <v>8750053.4199999999</v>
      </c>
      <c r="R144" s="2">
        <v>12015310.550000001</v>
      </c>
      <c r="S144" s="2">
        <v>2666267.23</v>
      </c>
      <c r="T144" s="2">
        <v>2666267.23</v>
      </c>
      <c r="U144" s="2">
        <v>0</v>
      </c>
      <c r="V144" s="14">
        <f>SUMIF('consultant-gross'!D:D,eslam.data!AH144,'consultant-gross'!F:F)</f>
        <v>21068069.099999994</v>
      </c>
      <c r="W144" s="14">
        <f>SUMIF('consultant-gross'!D:D,eslam.data!AH144,'consultant-gross'!G:G)</f>
        <v>118665999.81999999</v>
      </c>
      <c r="X144" s="14">
        <f>SUMIF('consultant-net'!D:D,eslam.data!AH144,'consultant-net'!F:F)</f>
        <v>13533059.960000001</v>
      </c>
      <c r="Y144" s="2" t="str">
        <f>VLOOKUP(A144,'eslam-to-invoicing'!A:B,2,0)</f>
        <v>Creeks URBN-K</v>
      </c>
      <c r="Z144" s="2" t="str">
        <f t="shared" si="10"/>
        <v>Creeks URBN-K5</v>
      </c>
      <c r="AA144" s="2">
        <v>13533059</v>
      </c>
      <c r="AB144" s="2">
        <f t="shared" si="15"/>
        <v>0</v>
      </c>
      <c r="AC144" s="2">
        <v>29818122.52</v>
      </c>
      <c r="AD144" s="2">
        <f t="shared" si="12"/>
        <v>8750053.4200000092</v>
      </c>
      <c r="AF144" s="2">
        <f t="shared" si="16"/>
        <v>12318015.67999999</v>
      </c>
      <c r="AG144" s="2">
        <f t="shared" si="17"/>
        <v>17500106.840000011</v>
      </c>
      <c r="AH144" s="2" t="str">
        <f t="shared" si="11"/>
        <v>Creeks - URBN K5</v>
      </c>
    </row>
    <row r="145" spans="1:34" x14ac:dyDescent="0.3">
      <c r="A145" s="6" t="s">
        <v>116</v>
      </c>
      <c r="B145" s="6">
        <v>6</v>
      </c>
      <c r="C145" s="1">
        <v>45169</v>
      </c>
      <c r="D145" s="1">
        <v>45182</v>
      </c>
      <c r="E145" s="1">
        <v>45183</v>
      </c>
      <c r="F145">
        <v>54</v>
      </c>
      <c r="G145" s="1">
        <v>45237</v>
      </c>
      <c r="H145" s="1">
        <v>45196</v>
      </c>
      <c r="I145" s="2">
        <v>18829649.550000008</v>
      </c>
      <c r="J145" s="2">
        <v>19608846.960000001</v>
      </c>
      <c r="K145" s="2">
        <f>SUMIF('collection only'!D:D,eslam.data!AH145,'collection only'!E:E)</f>
        <v>19608847</v>
      </c>
      <c r="L145" s="2">
        <v>137495649.37</v>
      </c>
      <c r="O145" s="2">
        <v>11186650.810000001</v>
      </c>
      <c r="R145" s="2">
        <v>14124627.699999999</v>
      </c>
      <c r="S145" s="2">
        <v>3084275.5</v>
      </c>
      <c r="T145" s="2">
        <v>3084275.5</v>
      </c>
      <c r="U145" s="2">
        <v>0</v>
      </c>
      <c r="V145" s="14">
        <f>SUMIF('consultant-gross'!D:D,eslam.data!AH145,'consultant-gross'!F:F)</f>
        <v>18829649.550000012</v>
      </c>
      <c r="W145" s="14">
        <f>SUMIF('consultant-gross'!D:D,eslam.data!AH145,'consultant-gross'!G:G)</f>
        <v>137495649.37</v>
      </c>
      <c r="X145" s="14">
        <f>SUMIF('consultant-net'!D:D,eslam.data!AH145,'consultant-net'!F:F)</f>
        <v>19608846.960000001</v>
      </c>
      <c r="Y145" s="2" t="str">
        <f>VLOOKUP(A145,'eslam-to-invoicing'!A:B,2,0)</f>
        <v>Creeks URBN-K</v>
      </c>
      <c r="Z145" s="2" t="str">
        <f t="shared" si="10"/>
        <v>Creeks URBN-K6</v>
      </c>
      <c r="AA145" s="2">
        <v>19608847</v>
      </c>
      <c r="AB145" s="2">
        <f t="shared" si="15"/>
        <v>0</v>
      </c>
      <c r="AC145" s="2">
        <v>21266246.93</v>
      </c>
      <c r="AD145" s="2">
        <f t="shared" si="12"/>
        <v>2436597.3799999915</v>
      </c>
      <c r="AF145" s="2">
        <f t="shared" si="16"/>
        <v>7642998.7400000077</v>
      </c>
      <c r="AG145" s="2">
        <f t="shared" si="17"/>
        <v>13623248.189999992</v>
      </c>
      <c r="AH145" s="2" t="str">
        <f t="shared" si="11"/>
        <v>Creeks - URBN K6</v>
      </c>
    </row>
    <row r="146" spans="1:34" x14ac:dyDescent="0.3">
      <c r="A146" s="6" t="s">
        <v>116</v>
      </c>
      <c r="B146" s="6">
        <v>7</v>
      </c>
      <c r="C146" s="1">
        <v>45199</v>
      </c>
      <c r="D146" s="1">
        <v>45212</v>
      </c>
      <c r="E146" s="1">
        <v>45214</v>
      </c>
      <c r="F146">
        <v>54</v>
      </c>
      <c r="G146" s="1">
        <v>45268</v>
      </c>
      <c r="H146" s="1">
        <v>45232</v>
      </c>
      <c r="I146" s="2">
        <v>18845217.25</v>
      </c>
      <c r="J146" s="2">
        <v>16761479.32</v>
      </c>
      <c r="K146" s="2">
        <f>SUMIF('collection only'!D:D,eslam.data!AH146,'collection only'!E:E)</f>
        <v>16761479</v>
      </c>
      <c r="L146" s="2">
        <v>156340866.62</v>
      </c>
      <c r="O146" s="2">
        <v>10998840.9</v>
      </c>
      <c r="R146" s="2">
        <v>15355016.01</v>
      </c>
      <c r="S146" s="2">
        <v>3524646.26</v>
      </c>
      <c r="T146" s="2">
        <v>3524646.26</v>
      </c>
      <c r="U146" s="2">
        <v>0</v>
      </c>
      <c r="V146" s="14">
        <f>SUMIF('consultant-gross'!D:D,eslam.data!AH146,'consultant-gross'!F:F)</f>
        <v>0</v>
      </c>
      <c r="W146" s="14">
        <f>SUMIF('consultant-gross'!D:D,eslam.data!AH146,'consultant-gross'!G:G)</f>
        <v>0</v>
      </c>
      <c r="X146" s="14">
        <f>SUMIF('consultant-net'!D:D,eslam.data!AH146,'consultant-net'!F:F)</f>
        <v>0</v>
      </c>
      <c r="Y146" s="2" t="str">
        <f>VLOOKUP(A146,'eslam-to-invoicing'!A:B,2,0)</f>
        <v>Creeks URBN-K</v>
      </c>
      <c r="Z146" s="2" t="str">
        <f t="shared" si="10"/>
        <v>Creeks URBN-K7</v>
      </c>
      <c r="AA146" s="2">
        <v>16761479</v>
      </c>
      <c r="AB146" s="2">
        <f t="shared" si="15"/>
        <v>0</v>
      </c>
      <c r="AC146" s="2">
        <v>18657407.329999998</v>
      </c>
      <c r="AD146" s="2">
        <f t="shared" si="12"/>
        <v>-187809.92000000179</v>
      </c>
      <c r="AF146" s="2">
        <f t="shared" si="16"/>
        <v>7846376.3499999996</v>
      </c>
      <c r="AG146" s="2">
        <f t="shared" si="17"/>
        <v>10811030.979999999</v>
      </c>
      <c r="AH146" s="2" t="str">
        <f t="shared" si="11"/>
        <v>Creeks - URBN K7</v>
      </c>
    </row>
    <row r="147" spans="1:34" x14ac:dyDescent="0.3">
      <c r="A147" s="6" t="s">
        <v>116</v>
      </c>
      <c r="B147" s="6">
        <v>8</v>
      </c>
      <c r="C147" s="1">
        <v>45230</v>
      </c>
      <c r="D147" s="1">
        <v>45212</v>
      </c>
      <c r="E147" s="1">
        <v>45245</v>
      </c>
      <c r="F147">
        <v>54</v>
      </c>
      <c r="G147" s="1">
        <v>45299</v>
      </c>
      <c r="H147" s="1">
        <v>45262</v>
      </c>
      <c r="I147" s="2">
        <v>21024971.710000008</v>
      </c>
      <c r="J147" s="2">
        <v>16707965</v>
      </c>
      <c r="K147" s="2">
        <f>SUMIF('collection only'!D:D,eslam.data!AH147,'collection only'!E:E)</f>
        <v>16707965</v>
      </c>
      <c r="L147" s="2">
        <v>177365838.33000001</v>
      </c>
      <c r="O147" s="2">
        <v>8849533.1600000001</v>
      </c>
      <c r="P147" s="2">
        <v>524238</v>
      </c>
      <c r="R147" s="2">
        <v>16370912</v>
      </c>
      <c r="S147" s="2">
        <v>8023534</v>
      </c>
      <c r="U147" s="2">
        <v>0</v>
      </c>
      <c r="V147" s="14">
        <f>SUMIF('consultant-gross'!D:D,eslam.data!AH147,'consultant-gross'!F:F)</f>
        <v>0</v>
      </c>
      <c r="W147" s="14">
        <f>SUMIF('consultant-gross'!D:D,eslam.data!AH147,'consultant-gross'!G:G)</f>
        <v>0</v>
      </c>
      <c r="X147" s="14">
        <f>SUMIF('consultant-net'!D:D,eslam.data!AH147,'consultant-net'!F:F)</f>
        <v>0</v>
      </c>
      <c r="Y147" s="2" t="str">
        <f>VLOOKUP(A147,'eslam-to-invoicing'!A:B,2,0)</f>
        <v>Creeks URBN-K</v>
      </c>
      <c r="Z147" s="2" t="str">
        <f t="shared" si="10"/>
        <v>Creeks URBN-K8</v>
      </c>
      <c r="AA147" s="2">
        <v>16707965</v>
      </c>
      <c r="AB147" s="2">
        <f t="shared" si="15"/>
        <v>0</v>
      </c>
      <c r="AC147" s="2">
        <v>18875663.98</v>
      </c>
      <c r="AD147" s="2">
        <f t="shared" si="12"/>
        <v>-2149307.7300000079</v>
      </c>
      <c r="AF147" s="2">
        <f t="shared" si="16"/>
        <v>12175438.550000008</v>
      </c>
      <c r="AG147" s="2">
        <f t="shared" si="17"/>
        <v>6700225.4299999923</v>
      </c>
      <c r="AH147" s="2" t="str">
        <f t="shared" si="11"/>
        <v>Creeks - URBN K8</v>
      </c>
    </row>
    <row r="148" spans="1:34" x14ac:dyDescent="0.3">
      <c r="A148" s="6" t="s">
        <v>116</v>
      </c>
      <c r="B148" s="6">
        <v>9</v>
      </c>
      <c r="C148" s="1">
        <v>45260</v>
      </c>
      <c r="D148" s="1">
        <v>45273</v>
      </c>
      <c r="E148" s="1">
        <v>45277</v>
      </c>
      <c r="F148">
        <v>54</v>
      </c>
      <c r="G148" s="1">
        <v>45331</v>
      </c>
      <c r="H148" s="1">
        <v>45288</v>
      </c>
      <c r="I148" s="2">
        <v>18661864.219999969</v>
      </c>
      <c r="J148" s="2">
        <v>16997068.329999998</v>
      </c>
      <c r="K148" s="2">
        <f>SUMIF('collection only'!D:D,eslam.data!AH148,'collection only'!E:E)</f>
        <v>16997068</v>
      </c>
      <c r="L148" s="2">
        <v>196027702.55000001</v>
      </c>
      <c r="O148" s="2">
        <v>8808386.7400000002</v>
      </c>
      <c r="P148" s="2">
        <v>549978</v>
      </c>
      <c r="R148" s="2">
        <v>19145680.989999998</v>
      </c>
      <c r="S148" s="2">
        <v>8813027.0999999996</v>
      </c>
      <c r="U148" s="2">
        <v>0</v>
      </c>
      <c r="V148" s="14">
        <f>SUMIF('consultant-gross'!D:D,eslam.data!AH148,'consultant-gross'!F:F)</f>
        <v>0</v>
      </c>
      <c r="W148" s="14">
        <f>SUMIF('consultant-gross'!D:D,eslam.data!AH148,'consultant-gross'!G:G)</f>
        <v>0</v>
      </c>
      <c r="X148" s="14">
        <f>SUMIF('consultant-net'!D:D,eslam.data!AH148,'consultant-net'!F:F)</f>
        <v>0</v>
      </c>
      <c r="Y148" s="2" t="str">
        <f>VLOOKUP(A148,'eslam-to-invoicing'!A:B,2,0)</f>
        <v>Creeks URBN-K</v>
      </c>
      <c r="Z148" s="2" t="str">
        <f t="shared" si="10"/>
        <v>Creeks URBN-K9</v>
      </c>
      <c r="AA148" s="2">
        <v>16997068</v>
      </c>
      <c r="AB148" s="2">
        <f t="shared" si="15"/>
        <v>0</v>
      </c>
      <c r="AC148" s="2">
        <v>18620717.800000001</v>
      </c>
      <c r="AD148" s="2">
        <f t="shared" si="12"/>
        <v>-41146.419999968261</v>
      </c>
      <c r="AF148" s="2">
        <f t="shared" si="16"/>
        <v>9853477.4799999688</v>
      </c>
      <c r="AG148" s="2">
        <f t="shared" si="17"/>
        <v>8767240.320000032</v>
      </c>
      <c r="AH148" s="2" t="str">
        <f t="shared" si="11"/>
        <v>Creeks - URBN K9</v>
      </c>
    </row>
    <row r="149" spans="1:34" x14ac:dyDescent="0.3">
      <c r="A149" s="6" t="s">
        <v>116</v>
      </c>
      <c r="B149" s="6">
        <v>10</v>
      </c>
      <c r="C149" s="1">
        <v>45291</v>
      </c>
      <c r="D149" s="1">
        <v>45304</v>
      </c>
      <c r="E149" s="1">
        <v>45306</v>
      </c>
      <c r="F149">
        <v>54</v>
      </c>
      <c r="G149" s="1">
        <v>45360</v>
      </c>
      <c r="H149" s="1">
        <v>45366</v>
      </c>
      <c r="I149" s="2">
        <v>32359750.940000031</v>
      </c>
      <c r="J149" s="2">
        <v>19246723.670000002</v>
      </c>
      <c r="K149" s="2">
        <f>SUMIF('collection only'!D:D,eslam.data!AH149,'collection only'!E:E)</f>
        <v>19246723</v>
      </c>
      <c r="L149" s="2">
        <v>228387453.49000001</v>
      </c>
      <c r="O149" s="2">
        <v>16680489.26</v>
      </c>
      <c r="P149" s="2">
        <v>713540</v>
      </c>
      <c r="R149" s="2">
        <v>34117344</v>
      </c>
      <c r="S149" s="2">
        <v>9677828.4000000004</v>
      </c>
      <c r="U149" s="2">
        <v>0</v>
      </c>
      <c r="V149" s="14">
        <f>SUMIF('consultant-gross'!D:D,eslam.data!AH149,'consultant-gross'!F:F)</f>
        <v>21707049.440000027</v>
      </c>
      <c r="W149" s="14">
        <f>SUMIF('consultant-gross'!D:D,eslam.data!AH149,'consultant-gross'!G:G)</f>
        <v>217734751.99000001</v>
      </c>
      <c r="X149" s="14">
        <f>SUMIF('consultant-net'!D:D,eslam.data!AH149,'consultant-net'!F:F)</f>
        <v>18357105.309999999</v>
      </c>
      <c r="Y149" s="2" t="str">
        <f>VLOOKUP(A149,'eslam-to-invoicing'!A:B,2,0)</f>
        <v>Creeks URBN-K</v>
      </c>
      <c r="Z149" s="2" t="str">
        <f t="shared" si="10"/>
        <v>Creeks URBN-K10</v>
      </c>
      <c r="AA149" s="2">
        <v>19246723</v>
      </c>
      <c r="AB149" s="2">
        <f t="shared" si="15"/>
        <v>0</v>
      </c>
      <c r="AC149" s="2">
        <v>40231853.450000003</v>
      </c>
      <c r="AD149" s="2">
        <f t="shared" si="12"/>
        <v>7872102.5099999718</v>
      </c>
      <c r="AE149" s="15" t="s">
        <v>281</v>
      </c>
      <c r="AF149" s="2">
        <f t="shared" si="16"/>
        <v>15679261.680000031</v>
      </c>
      <c r="AG149" s="2">
        <f t="shared" si="17"/>
        <v>24552591.769999973</v>
      </c>
      <c r="AH149" s="2" t="str">
        <f t="shared" si="11"/>
        <v>Creeks - URBN K10</v>
      </c>
    </row>
    <row r="150" spans="1:34" x14ac:dyDescent="0.3">
      <c r="A150" s="6" t="s">
        <v>116</v>
      </c>
      <c r="B150" s="6">
        <v>11</v>
      </c>
      <c r="C150" s="1">
        <v>45322</v>
      </c>
      <c r="D150" s="1">
        <v>45335</v>
      </c>
      <c r="E150" s="1">
        <v>45337</v>
      </c>
      <c r="F150">
        <v>54</v>
      </c>
      <c r="G150" s="1">
        <v>45391</v>
      </c>
      <c r="H150" s="1">
        <v>45361</v>
      </c>
      <c r="I150" s="2">
        <v>19399852.91</v>
      </c>
      <c r="J150" s="2">
        <v>11569432.699999999</v>
      </c>
      <c r="K150" s="2">
        <f>SUMIF('collection only'!D:D,eslam.data!AH150,'collection only'!E:E)</f>
        <v>11569432</v>
      </c>
      <c r="L150" s="2">
        <v>247787306.40000001</v>
      </c>
      <c r="O150" s="2">
        <v>11166359.720000001</v>
      </c>
      <c r="P150" s="2">
        <v>713540</v>
      </c>
      <c r="R150" s="2">
        <v>34372400</v>
      </c>
      <c r="S150" s="2">
        <v>10635068.27</v>
      </c>
      <c r="U150" s="2">
        <v>0</v>
      </c>
      <c r="V150" s="14">
        <f>SUMIF('consultant-gross'!D:D,eslam.data!AH150,'consultant-gross'!F:F)</f>
        <v>19399852.909999996</v>
      </c>
      <c r="W150" s="14">
        <f>SUMIF('consultant-gross'!D:D,eslam.data!AH150,'consultant-gross'!G:G)</f>
        <v>247787306.40000001</v>
      </c>
      <c r="X150" s="14">
        <f>SUMIF('consultant-net'!D:D,eslam.data!AH150,'consultant-net'!F:F)</f>
        <v>11569432.699999999</v>
      </c>
      <c r="Y150" s="2" t="str">
        <f>VLOOKUP(A150,'eslam-to-invoicing'!A:B,2,0)</f>
        <v>Creeks URBN-K</v>
      </c>
      <c r="Z150" s="2" t="str">
        <f t="shared" si="10"/>
        <v>Creeks URBN-K11</v>
      </c>
      <c r="AA150" s="2">
        <v>11569432</v>
      </c>
      <c r="AB150" s="2">
        <f t="shared" si="15"/>
        <v>0</v>
      </c>
      <c r="AC150" s="2">
        <v>13885723.369999999</v>
      </c>
      <c r="AD150" s="2">
        <f t="shared" si="12"/>
        <v>-5514129.540000001</v>
      </c>
      <c r="AF150" s="2">
        <f t="shared" si="16"/>
        <v>8233493.1899999995</v>
      </c>
      <c r="AG150" s="2">
        <f t="shared" si="17"/>
        <v>5652230.1799999997</v>
      </c>
      <c r="AH150" s="2" t="str">
        <f t="shared" si="11"/>
        <v>Creeks - URBN K11</v>
      </c>
    </row>
    <row r="151" spans="1:34" x14ac:dyDescent="0.3">
      <c r="A151" s="6" t="s">
        <v>116</v>
      </c>
      <c r="B151" s="6">
        <v>12</v>
      </c>
      <c r="C151" s="1">
        <v>45351</v>
      </c>
      <c r="D151" s="1">
        <v>45364</v>
      </c>
      <c r="E151" s="1">
        <v>45367</v>
      </c>
      <c r="F151">
        <v>54</v>
      </c>
      <c r="G151" s="1">
        <v>45421</v>
      </c>
      <c r="H151" s="1">
        <v>45385</v>
      </c>
      <c r="I151" s="2">
        <v>13939506.690000029</v>
      </c>
      <c r="J151" s="2">
        <v>8618325.7400000002</v>
      </c>
      <c r="K151" s="2">
        <f>SUMIF('collection only'!D:D,eslam.data!AH151,'collection only'!E:E)</f>
        <v>8618325</v>
      </c>
      <c r="L151" s="2">
        <v>261726813.09</v>
      </c>
      <c r="O151" s="2">
        <v>7367986.2000000002</v>
      </c>
      <c r="P151" s="2">
        <v>777032.73</v>
      </c>
      <c r="R151" s="2">
        <v>35392063.880000003</v>
      </c>
      <c r="S151" s="2">
        <v>11277885.859999999</v>
      </c>
      <c r="U151" s="2">
        <v>0</v>
      </c>
      <c r="V151" s="14">
        <f>SUMIF('consultant-gross'!D:D,eslam.data!AH151,'consultant-gross'!F:F)</f>
        <v>13939506.690000027</v>
      </c>
      <c r="W151" s="14">
        <f>SUMIF('consultant-gross'!D:D,eslam.data!AH151,'consultant-gross'!G:G)</f>
        <v>261726813.09000003</v>
      </c>
      <c r="X151" s="14">
        <f>SUMIF('consultant-net'!D:D,eslam.data!AH151,'consultant-net'!F:F)</f>
        <v>8618325.7400000002</v>
      </c>
      <c r="Y151" s="2" t="str">
        <f>VLOOKUP(A151,'eslam-to-invoicing'!A:B,2,0)</f>
        <v>Creeks URBN-K</v>
      </c>
      <c r="Z151" s="2" t="str">
        <f t="shared" si="10"/>
        <v>Creeks URBN-K12</v>
      </c>
      <c r="AA151" s="2">
        <v>8618325</v>
      </c>
      <c r="AB151" s="2">
        <f t="shared" si="15"/>
        <v>0</v>
      </c>
      <c r="AC151" s="2">
        <v>10141133.17</v>
      </c>
      <c r="AD151" s="2">
        <f t="shared" si="12"/>
        <v>-3798373.5200000294</v>
      </c>
      <c r="AF151" s="2">
        <f t="shared" si="16"/>
        <v>6571520.4900000291</v>
      </c>
      <c r="AG151" s="2">
        <f t="shared" si="17"/>
        <v>3569612.6799999708</v>
      </c>
      <c r="AH151" s="2" t="str">
        <f t="shared" si="11"/>
        <v>Creeks - URBN K12</v>
      </c>
    </row>
    <row r="152" spans="1:34" x14ac:dyDescent="0.3">
      <c r="A152" s="6" t="s">
        <v>116</v>
      </c>
      <c r="B152" s="6">
        <v>13</v>
      </c>
      <c r="C152" s="1">
        <v>45382</v>
      </c>
      <c r="D152" s="1">
        <v>45364</v>
      </c>
      <c r="E152" s="1">
        <v>45399</v>
      </c>
      <c r="F152">
        <v>54</v>
      </c>
      <c r="G152" s="1">
        <v>45453</v>
      </c>
      <c r="H152" s="1">
        <v>45406</v>
      </c>
      <c r="I152" s="2">
        <v>17837569.289999962</v>
      </c>
      <c r="J152" s="2">
        <v>23221916.289999999</v>
      </c>
      <c r="K152" s="2">
        <f>SUMIF('collection only'!D:D,eslam.data!AH152,'collection only'!E:E)</f>
        <v>23221916</v>
      </c>
      <c r="L152" s="2">
        <v>279564382.38</v>
      </c>
      <c r="O152" s="2">
        <v>13337407.07</v>
      </c>
      <c r="P152" s="2">
        <v>777032</v>
      </c>
      <c r="R152" s="2">
        <v>42980609.880000003</v>
      </c>
      <c r="S152" s="2">
        <v>11790337</v>
      </c>
      <c r="U152" s="2">
        <v>0</v>
      </c>
      <c r="V152" s="14">
        <f>SUMIF('consultant-gross'!D:D,eslam.data!AH152,'consultant-gross'!F:F)</f>
        <v>0</v>
      </c>
      <c r="W152" s="14">
        <f>SUMIF('consultant-gross'!D:D,eslam.data!AH152,'consultant-gross'!G:G)</f>
        <v>0</v>
      </c>
      <c r="X152" s="14">
        <f>SUMIF('consultant-net'!D:D,eslam.data!AH152,'consultant-net'!F:F)</f>
        <v>0</v>
      </c>
      <c r="Y152" s="2" t="str">
        <f>VLOOKUP(A152,'eslam-to-invoicing'!A:B,2,0)</f>
        <v>Creeks URBN-K</v>
      </c>
      <c r="Z152" s="2" t="str">
        <f t="shared" si="10"/>
        <v>Creeks URBN-K13</v>
      </c>
      <c r="AA152" s="2">
        <v>23221916</v>
      </c>
      <c r="AB152" s="2">
        <f t="shared" si="15"/>
        <v>0</v>
      </c>
      <c r="AC152" s="2">
        <v>23806990.16</v>
      </c>
      <c r="AD152" s="2">
        <f t="shared" si="12"/>
        <v>5969420.8700000383</v>
      </c>
      <c r="AF152" s="2">
        <f t="shared" si="16"/>
        <v>4500162.2199999616</v>
      </c>
      <c r="AG152" s="2">
        <f t="shared" si="17"/>
        <v>19306827.940000039</v>
      </c>
      <c r="AH152" s="2" t="str">
        <f t="shared" si="11"/>
        <v>Creeks - URBN K13</v>
      </c>
    </row>
    <row r="153" spans="1:34" x14ac:dyDescent="0.3">
      <c r="A153" s="6" t="s">
        <v>116</v>
      </c>
      <c r="B153" s="6">
        <v>14</v>
      </c>
      <c r="C153" s="1">
        <v>45412</v>
      </c>
      <c r="D153" s="1">
        <v>45425</v>
      </c>
      <c r="E153" s="1">
        <v>45428</v>
      </c>
      <c r="F153">
        <v>54</v>
      </c>
      <c r="G153" s="1">
        <v>45482</v>
      </c>
      <c r="H153" s="1">
        <v>45434</v>
      </c>
      <c r="I153" s="2">
        <v>11923940.569999989</v>
      </c>
      <c r="J153" s="2">
        <v>6223873.1900000004</v>
      </c>
      <c r="K153" s="2">
        <f>SUMIF('collection only'!D:D,eslam.data!AH153,'collection only'!E:E)</f>
        <v>6223873.1900000004</v>
      </c>
      <c r="L153" s="2">
        <v>291488322.94999999</v>
      </c>
      <c r="O153" s="2">
        <v>9059823</v>
      </c>
      <c r="P153" s="2">
        <v>777032.73</v>
      </c>
      <c r="R153" s="2">
        <v>43382302</v>
      </c>
      <c r="S153" s="2">
        <v>12366449.189999999</v>
      </c>
      <c r="U153" s="2">
        <v>0</v>
      </c>
      <c r="V153" s="14">
        <f>SUMIF('consultant-gross'!D:D,eslam.data!AH153,'consultant-gross'!F:F)</f>
        <v>0</v>
      </c>
      <c r="W153" s="14">
        <f>SUMIF('consultant-gross'!D:D,eslam.data!AH153,'consultant-gross'!G:G)</f>
        <v>0</v>
      </c>
      <c r="X153" s="14">
        <f>SUMIF('consultant-net'!D:D,eslam.data!AH153,'consultant-net'!F:F)</f>
        <v>0</v>
      </c>
      <c r="Y153" s="2" t="str">
        <f>VLOOKUP(A153,'eslam-to-invoicing'!A:B,2,0)</f>
        <v>Creeks URBN-K</v>
      </c>
      <c r="Z153" s="2" t="str">
        <f t="shared" si="10"/>
        <v>Creeks URBN-K14</v>
      </c>
      <c r="AA153" s="2">
        <v>0</v>
      </c>
      <c r="AB153" s="2">
        <f t="shared" si="15"/>
        <v>-6223873.1900000004</v>
      </c>
      <c r="AC153" s="2">
        <v>7646354.5</v>
      </c>
      <c r="AD153" s="2">
        <f t="shared" si="12"/>
        <v>-4277586.0699999891</v>
      </c>
      <c r="AE153" s="15" t="s">
        <v>282</v>
      </c>
      <c r="AF153" s="2">
        <f t="shared" si="16"/>
        <v>2864117.5699999891</v>
      </c>
      <c r="AG153" s="2">
        <f t="shared" si="17"/>
        <v>4782236.9300000109</v>
      </c>
      <c r="AH153" s="2" t="str">
        <f t="shared" si="11"/>
        <v>Creeks - URBN K14</v>
      </c>
    </row>
    <row r="154" spans="1:34" x14ac:dyDescent="0.3">
      <c r="A154" s="6" t="s">
        <v>116</v>
      </c>
      <c r="B154" s="6">
        <v>15</v>
      </c>
      <c r="C154" s="1">
        <v>45443</v>
      </c>
      <c r="D154" s="1">
        <v>45456</v>
      </c>
      <c r="E154" s="1">
        <v>45454</v>
      </c>
      <c r="F154">
        <v>54</v>
      </c>
      <c r="G154" s="1">
        <v>45508</v>
      </c>
      <c r="H154" s="1">
        <v>45455</v>
      </c>
      <c r="I154" s="2">
        <v>15151516.49000001</v>
      </c>
      <c r="J154" s="2">
        <v>10206848.68</v>
      </c>
      <c r="K154" s="2">
        <f>SUMIF('collection only'!D:D,eslam.data!AH154,'collection only'!E:E)</f>
        <v>10206848</v>
      </c>
      <c r="L154" s="2">
        <v>306639839.44</v>
      </c>
      <c r="O154" s="2">
        <v>4679535.5599999996</v>
      </c>
      <c r="P154" s="2">
        <v>777032</v>
      </c>
      <c r="R154" s="2">
        <v>43540689</v>
      </c>
      <c r="S154" s="2">
        <v>13094578</v>
      </c>
      <c r="U154" s="2">
        <v>0</v>
      </c>
      <c r="V154" s="14">
        <f>SUMIF('consultant-gross'!D:D,eslam.data!AH154,'consultant-gross'!F:F)</f>
        <v>15151516.49000001</v>
      </c>
      <c r="W154" s="14">
        <f>SUMIF('consultant-gross'!D:D,eslam.data!AH154,'consultant-gross'!G:G)</f>
        <v>306639839.44</v>
      </c>
      <c r="X154" s="14">
        <f>SUMIF('consultant-net'!D:D,eslam.data!AH154,'consultant-net'!F:F)</f>
        <v>10206848.68</v>
      </c>
      <c r="Y154" s="2" t="str">
        <f>VLOOKUP(A154,'eslam-to-invoicing'!A:B,2,0)</f>
        <v>Creeks URBN-K</v>
      </c>
      <c r="Z154" s="2" t="str">
        <f t="shared" si="10"/>
        <v>Creeks URBN-K15</v>
      </c>
      <c r="AA154" s="2">
        <v>10206848</v>
      </c>
      <c r="AB154" s="2">
        <f t="shared" si="15"/>
        <v>0</v>
      </c>
      <c r="AC154" s="2">
        <v>10771231.15</v>
      </c>
      <c r="AD154" s="2">
        <f t="shared" si="12"/>
        <v>-4380285.3400000092</v>
      </c>
      <c r="AF154" s="2">
        <f t="shared" si="16"/>
        <v>10471980.930000011</v>
      </c>
      <c r="AG154" s="2">
        <f t="shared" si="17"/>
        <v>299250.21999998949</v>
      </c>
      <c r="AH154" s="2" t="str">
        <f t="shared" si="11"/>
        <v>Creeks - URBN K15</v>
      </c>
    </row>
    <row r="155" spans="1:34" x14ac:dyDescent="0.3">
      <c r="A155" s="6" t="s">
        <v>116</v>
      </c>
      <c r="B155" s="6">
        <v>16</v>
      </c>
      <c r="C155" s="1">
        <v>45473</v>
      </c>
      <c r="D155" s="1">
        <v>45486</v>
      </c>
      <c r="E155" s="1">
        <v>45488</v>
      </c>
      <c r="F155">
        <v>54</v>
      </c>
      <c r="G155" s="1">
        <v>45542</v>
      </c>
      <c r="H155" s="1">
        <v>45502</v>
      </c>
      <c r="I155" s="2">
        <v>8934038.5200000405</v>
      </c>
      <c r="J155" s="2">
        <v>6345313.6699999999</v>
      </c>
      <c r="K155" s="2">
        <f>SUMIF('collection only'!D:D,eslam.data!AH155,'collection only'!E:E)</f>
        <v>6345314</v>
      </c>
      <c r="L155" s="2">
        <v>315573877.95999998</v>
      </c>
      <c r="O155" s="2">
        <v>2261543.7599999998</v>
      </c>
      <c r="P155" s="2">
        <v>777032.73</v>
      </c>
      <c r="R155" s="2">
        <v>44277783.170513503</v>
      </c>
      <c r="S155" s="2">
        <v>13525953</v>
      </c>
      <c r="U155" s="2">
        <v>0</v>
      </c>
      <c r="V155" s="14">
        <f>SUMIF('consultant-gross'!D:D,eslam.data!AH155,'consultant-gross'!F:F)</f>
        <v>8934038.5200000405</v>
      </c>
      <c r="W155" s="14">
        <f>SUMIF('consultant-gross'!D:D,eslam.data!AH155,'consultant-gross'!G:G)</f>
        <v>315573877.96000004</v>
      </c>
      <c r="X155" s="14">
        <f>SUMIF('consultant-net'!D:D,eslam.data!AH155,'consultant-net'!F:F)</f>
        <v>6345313.6699999999</v>
      </c>
      <c r="Y155" s="2" t="str">
        <f>VLOOKUP(A155,'eslam-to-invoicing'!A:B,2,0)</f>
        <v>Creeks URBN-K</v>
      </c>
      <c r="Z155" s="2" t="str">
        <f t="shared" si="10"/>
        <v>Creeks URBN-K16</v>
      </c>
      <c r="AA155" s="2">
        <v>6345314</v>
      </c>
      <c r="AB155" s="2">
        <f t="shared" si="15"/>
        <v>0</v>
      </c>
      <c r="AC155" s="2">
        <v>6516046.6100000003</v>
      </c>
      <c r="AD155" s="2">
        <f t="shared" si="12"/>
        <v>-2417991.9100000402</v>
      </c>
      <c r="AF155" s="2">
        <f t="shared" si="16"/>
        <v>6672494.7600000408</v>
      </c>
      <c r="AG155" s="2">
        <f t="shared" si="17"/>
        <v>-156448.15000004042</v>
      </c>
      <c r="AH155" s="2" t="str">
        <f t="shared" si="11"/>
        <v>Creeks - URBN K16</v>
      </c>
    </row>
    <row r="156" spans="1:34" x14ac:dyDescent="0.3">
      <c r="A156" s="6" t="s">
        <v>116</v>
      </c>
      <c r="B156" s="6">
        <v>17</v>
      </c>
      <c r="C156" s="1">
        <v>45504</v>
      </c>
      <c r="D156" s="1">
        <v>45517</v>
      </c>
      <c r="E156" s="1">
        <v>45519</v>
      </c>
      <c r="F156">
        <v>54</v>
      </c>
      <c r="G156" s="1">
        <v>45573</v>
      </c>
      <c r="H156" s="1">
        <v>45540</v>
      </c>
      <c r="I156" s="2">
        <v>8615746.6599999666</v>
      </c>
      <c r="J156" s="2">
        <v>8554807.4499999993</v>
      </c>
      <c r="K156" s="2">
        <f>SUMIF('collection only'!D:D,eslam.data!AH156,'collection only'!E:E)</f>
        <v>8554807</v>
      </c>
      <c r="L156" s="2">
        <v>324189624.62</v>
      </c>
      <c r="O156" s="2">
        <v>2200139</v>
      </c>
      <c r="P156" s="2">
        <v>777032</v>
      </c>
      <c r="R156" s="2">
        <v>46059367</v>
      </c>
      <c r="S156" s="2">
        <v>13867661</v>
      </c>
      <c r="U156" s="2">
        <v>0</v>
      </c>
      <c r="V156" s="14">
        <f>SUMIF('consultant-gross'!D:D,eslam.data!AH156,'consultant-gross'!F:F)</f>
        <v>8615746.6599999666</v>
      </c>
      <c r="W156" s="14">
        <f>SUMIF('consultant-gross'!D:D,eslam.data!AH156,'consultant-gross'!G:G)</f>
        <v>324189624.62</v>
      </c>
      <c r="X156" s="14">
        <f>SUMIF('consultant-net'!D:D,eslam.data!AH156,'consultant-net'!F:F)</f>
        <v>8554807.4499999993</v>
      </c>
      <c r="Y156" s="2" t="str">
        <f>VLOOKUP(A156,'eslam-to-invoicing'!A:B,2,0)</f>
        <v>Creeks URBN-K</v>
      </c>
      <c r="Z156" s="2" t="str">
        <f t="shared" si="10"/>
        <v>Creeks URBN-K17</v>
      </c>
      <c r="AA156" s="2">
        <v>17918257</v>
      </c>
      <c r="AB156" s="2">
        <f t="shared" si="15"/>
        <v>9363450</v>
      </c>
      <c r="AC156" s="2">
        <v>8554341.9000000004</v>
      </c>
      <c r="AD156" s="2">
        <f t="shared" si="12"/>
        <v>-61404.759999966249</v>
      </c>
      <c r="AE156" s="15" t="s">
        <v>283</v>
      </c>
      <c r="AF156" s="2">
        <f t="shared" si="16"/>
        <v>6415607.6599999666</v>
      </c>
      <c r="AG156" s="2">
        <f t="shared" si="17"/>
        <v>2138734.2400000338</v>
      </c>
      <c r="AH156" s="2" t="str">
        <f t="shared" si="11"/>
        <v>Creeks - URBN K17</v>
      </c>
    </row>
    <row r="157" spans="1:34" x14ac:dyDescent="0.3">
      <c r="A157" s="6" t="s">
        <v>116</v>
      </c>
      <c r="B157" s="6">
        <v>18</v>
      </c>
      <c r="C157" s="1">
        <v>45535</v>
      </c>
      <c r="D157" s="1">
        <v>45548</v>
      </c>
      <c r="E157" s="1">
        <v>45550</v>
      </c>
      <c r="F157">
        <v>54</v>
      </c>
      <c r="G157" s="1">
        <v>45604</v>
      </c>
      <c r="H157" s="1">
        <v>45560</v>
      </c>
      <c r="I157" s="2">
        <v>9557078</v>
      </c>
      <c r="J157" s="2">
        <v>9363449.6199999992</v>
      </c>
      <c r="K157" s="2">
        <f>SUMIF('collection only'!D:D,eslam.data!AH157,'collection only'!E:E)</f>
        <v>9363450</v>
      </c>
      <c r="L157" s="2">
        <v>333746702.62</v>
      </c>
      <c r="O157" s="2">
        <v>2027936.1</v>
      </c>
      <c r="P157" s="2">
        <v>777032</v>
      </c>
      <c r="R157" s="2">
        <v>47680035</v>
      </c>
      <c r="S157" s="2">
        <v>7132240.5</v>
      </c>
      <c r="T157" s="2">
        <v>7132240.5</v>
      </c>
      <c r="U157" s="2">
        <v>0</v>
      </c>
      <c r="V157" s="14">
        <f>SUMIF('consultant-gross'!D:D,eslam.data!AH157,'consultant-gross'!F:F)</f>
        <v>9557078</v>
      </c>
      <c r="W157" s="14">
        <f>SUMIF('consultant-gross'!D:D,eslam.data!AH157,'consultant-gross'!G:G)</f>
        <v>333746702.62</v>
      </c>
      <c r="X157" s="14">
        <f>SUMIF('consultant-net'!D:D,eslam.data!AH157,'consultant-net'!F:F)</f>
        <v>9363449.6199999992</v>
      </c>
      <c r="Y157" s="2" t="str">
        <f>VLOOKUP(A157,'eslam-to-invoicing'!A:B,2,0)</f>
        <v>Creeks URBN-K</v>
      </c>
      <c r="Z157" s="2" t="str">
        <f t="shared" si="10"/>
        <v>Creeks URBN-K18</v>
      </c>
      <c r="AA157" s="2">
        <v>0</v>
      </c>
      <c r="AB157" s="2">
        <f t="shared" si="15"/>
        <v>-9363450</v>
      </c>
      <c r="AC157" s="2">
        <v>9384875.0999999996</v>
      </c>
      <c r="AD157" s="2">
        <f t="shared" si="12"/>
        <v>-172202.90000000037</v>
      </c>
      <c r="AF157" s="2">
        <f t="shared" si="16"/>
        <v>7529141.9000000004</v>
      </c>
      <c r="AG157" s="2">
        <f t="shared" si="17"/>
        <v>1855733.1999999993</v>
      </c>
      <c r="AH157" s="2" t="str">
        <f t="shared" si="11"/>
        <v>Creeks - URBN K18</v>
      </c>
    </row>
    <row r="158" spans="1:34" x14ac:dyDescent="0.3">
      <c r="A158" s="6" t="s">
        <v>116</v>
      </c>
      <c r="B158" s="6">
        <v>19</v>
      </c>
      <c r="C158" s="1">
        <v>45596</v>
      </c>
      <c r="D158" s="1">
        <v>45578</v>
      </c>
      <c r="E158" s="1">
        <v>45580</v>
      </c>
      <c r="F158">
        <v>54</v>
      </c>
      <c r="G158" s="1">
        <v>45634</v>
      </c>
      <c r="H158" s="1">
        <v>45598</v>
      </c>
      <c r="I158" s="2">
        <v>6248543.6599999666</v>
      </c>
      <c r="J158" s="2">
        <v>6696306.5</v>
      </c>
      <c r="K158" s="2">
        <f>SUMIF('collection only'!D:D,eslam.data!AH158,'collection only'!E:E)</f>
        <v>0</v>
      </c>
      <c r="L158" s="2">
        <v>339995246.27999997</v>
      </c>
      <c r="O158" s="2">
        <v>2452144.4300000002</v>
      </c>
      <c r="P158" s="2">
        <v>777032</v>
      </c>
      <c r="R158" s="2">
        <v>49061466</v>
      </c>
      <c r="S158" s="2">
        <v>7253918.5</v>
      </c>
      <c r="T158" s="2">
        <v>7253918.5</v>
      </c>
      <c r="U158" s="2">
        <v>0</v>
      </c>
      <c r="V158" s="14">
        <f>SUMIF('consultant-gross'!D:D,eslam.data!AH158,'consultant-gross'!F:F)</f>
        <v>6248543.6599999666</v>
      </c>
      <c r="W158" s="14">
        <f>SUMIF('consultant-gross'!D:D,eslam.data!AH158,'consultant-gross'!G:G)</f>
        <v>339995246.27999997</v>
      </c>
      <c r="X158" s="14">
        <f>SUMIF('consultant-net'!D:D,eslam.data!AH158,'consultant-net'!F:F)</f>
        <v>6696306.5</v>
      </c>
      <c r="Y158" s="2" t="str">
        <f>VLOOKUP(A158,'eslam-to-invoicing'!A:B,2,0)</f>
        <v>Creeks URBN-K</v>
      </c>
      <c r="Z158" s="2" t="str">
        <f t="shared" si="10"/>
        <v>Creeks URBN-K19</v>
      </c>
      <c r="AH158" s="2" t="str">
        <f t="shared" si="11"/>
        <v>Creeks - URBN K19</v>
      </c>
    </row>
    <row r="159" spans="1:34" x14ac:dyDescent="0.3">
      <c r="A159" s="6" t="s">
        <v>116</v>
      </c>
      <c r="B159" s="6">
        <v>20</v>
      </c>
      <c r="C159" s="1">
        <v>45626</v>
      </c>
      <c r="D159" s="1">
        <v>45609</v>
      </c>
      <c r="E159" s="1">
        <v>45610</v>
      </c>
      <c r="F159">
        <v>54</v>
      </c>
      <c r="G159" s="1">
        <v>45664</v>
      </c>
      <c r="K159" s="2">
        <f>SUMIF('collection only'!D:D,eslam.data!AH159,'collection only'!E:E)</f>
        <v>0</v>
      </c>
      <c r="U159" s="2">
        <v>0</v>
      </c>
      <c r="V159" s="14">
        <f>SUMIF('consultant-gross'!D:D,eslam.data!AH159,'consultant-gross'!F:F)</f>
        <v>0</v>
      </c>
      <c r="W159" s="14">
        <f>SUMIF('consultant-gross'!D:D,eslam.data!AH159,'consultant-gross'!G:G)</f>
        <v>0</v>
      </c>
      <c r="X159" s="14">
        <f>SUMIF('consultant-net'!D:D,eslam.data!AH159,'consultant-net'!F:F)</f>
        <v>0</v>
      </c>
      <c r="Y159" s="2" t="str">
        <f>VLOOKUP(A159,'eslam-to-invoicing'!A:B,2,0)</f>
        <v>Creeks URBN-K</v>
      </c>
      <c r="Z159" s="2" t="str">
        <f t="shared" si="10"/>
        <v>Creeks URBN-K20</v>
      </c>
      <c r="AH159" s="2" t="str">
        <f t="shared" si="11"/>
        <v>Creeks - URBN K20</v>
      </c>
    </row>
    <row r="160" spans="1:34" x14ac:dyDescent="0.3">
      <c r="A160" s="6" t="s">
        <v>150</v>
      </c>
      <c r="B160" s="6">
        <v>2</v>
      </c>
      <c r="C160" s="1">
        <v>45596</v>
      </c>
      <c r="D160" s="1">
        <v>45582</v>
      </c>
      <c r="E160" s="1">
        <v>45582</v>
      </c>
      <c r="F160">
        <v>42</v>
      </c>
      <c r="G160" s="1">
        <v>45624</v>
      </c>
      <c r="K160" s="2">
        <f>SUMIF('collection only'!D:D,eslam.data!AH160,'collection only'!E:E)</f>
        <v>1520770.91</v>
      </c>
      <c r="U160" s="2">
        <v>0</v>
      </c>
      <c r="V160" s="14">
        <f>SUMIF('consultant-gross'!D:D,eslam.data!AH160,'consultant-gross'!F:F)</f>
        <v>0</v>
      </c>
      <c r="W160" s="14">
        <f>SUMIF('consultant-gross'!D:D,eslam.data!AH160,'consultant-gross'!G:G)</f>
        <v>0</v>
      </c>
      <c r="X160" s="14">
        <f>SUMIF('consultant-net'!D:D,eslam.data!AH160,'consultant-net'!F:F)</f>
        <v>0</v>
      </c>
      <c r="Y160" s="2" t="str">
        <f>VLOOKUP(A160,'eslam-to-invoicing'!A:B,2,0)</f>
        <v>Damietta Container Termin</v>
      </c>
      <c r="Z160" s="2" t="str">
        <f t="shared" si="10"/>
        <v>Damietta Container Termin2</v>
      </c>
      <c r="AH160" s="2" t="str">
        <f t="shared" si="11"/>
        <v>Damietta Port - Civil2</v>
      </c>
    </row>
    <row r="161" spans="1:34" x14ac:dyDescent="0.3">
      <c r="A161" s="6" t="s">
        <v>150</v>
      </c>
      <c r="B161" s="6">
        <v>3</v>
      </c>
      <c r="C161" s="1">
        <v>45596</v>
      </c>
      <c r="D161" s="1">
        <v>45595</v>
      </c>
      <c r="E161" s="1">
        <v>45595</v>
      </c>
      <c r="F161">
        <v>42</v>
      </c>
      <c r="G161" s="1">
        <v>45637</v>
      </c>
      <c r="K161" s="2">
        <f>SUMIF('collection only'!D:D,eslam.data!AH161,'collection only'!E:E)</f>
        <v>1496696.18</v>
      </c>
      <c r="U161" s="2">
        <v>0</v>
      </c>
      <c r="V161" s="14">
        <f>SUMIF('consultant-gross'!D:D,eslam.data!AH161,'consultant-gross'!F:F)</f>
        <v>0</v>
      </c>
      <c r="W161" s="14">
        <f>SUMIF('consultant-gross'!D:D,eslam.data!AH161,'consultant-gross'!G:G)</f>
        <v>0</v>
      </c>
      <c r="X161" s="14">
        <f>SUMIF('consultant-net'!D:D,eslam.data!AH161,'consultant-net'!F:F)</f>
        <v>0</v>
      </c>
      <c r="Y161" s="2" t="str">
        <f>VLOOKUP(A161,'eslam-to-invoicing'!A:B,2,0)</f>
        <v>Damietta Container Termin</v>
      </c>
      <c r="Z161" s="2" t="str">
        <f t="shared" si="10"/>
        <v>Damietta Container Termin3</v>
      </c>
      <c r="AH161" s="2" t="str">
        <f t="shared" si="11"/>
        <v>Damietta Port - Civil3</v>
      </c>
    </row>
    <row r="162" spans="1:34" x14ac:dyDescent="0.3">
      <c r="A162" s="6" t="s">
        <v>150</v>
      </c>
      <c r="B162" s="6">
        <v>1</v>
      </c>
      <c r="C162" s="1">
        <v>45565</v>
      </c>
      <c r="D162" s="1">
        <v>45559</v>
      </c>
      <c r="E162" s="1">
        <v>45610</v>
      </c>
      <c r="F162">
        <v>42</v>
      </c>
      <c r="G162" s="1">
        <v>45652</v>
      </c>
      <c r="K162" s="2">
        <f>SUMIF('collection only'!D:D,eslam.data!AH162,'collection only'!E:E)</f>
        <v>4058690.9</v>
      </c>
      <c r="M162" s="2">
        <v>4058690.9</v>
      </c>
      <c r="U162" s="2">
        <v>0</v>
      </c>
      <c r="V162" s="14">
        <f>SUMIF('consultant-gross'!D:D,eslam.data!AH162,'consultant-gross'!F:F)</f>
        <v>0</v>
      </c>
      <c r="W162" s="14">
        <f>SUMIF('consultant-gross'!D:D,eslam.data!AH162,'consultant-gross'!G:G)</f>
        <v>0</v>
      </c>
      <c r="X162" s="14">
        <f>SUMIF('consultant-net'!D:D,eslam.data!AH162,'consultant-net'!F:F)</f>
        <v>0</v>
      </c>
      <c r="Y162" s="2" t="str">
        <f>VLOOKUP(A162,'eslam-to-invoicing'!A:B,2,0)</f>
        <v>Damietta Container Termin</v>
      </c>
      <c r="Z162" s="2" t="str">
        <f t="shared" si="10"/>
        <v>Damietta Container Termin1</v>
      </c>
      <c r="AH162" s="2" t="str">
        <f t="shared" si="11"/>
        <v>Damietta Port - Civil1</v>
      </c>
    </row>
    <row r="163" spans="1:34" x14ac:dyDescent="0.3">
      <c r="A163" s="6" t="s">
        <v>248</v>
      </c>
      <c r="B163" s="6">
        <v>1</v>
      </c>
      <c r="C163" s="1">
        <v>45565</v>
      </c>
      <c r="D163" s="1">
        <v>45559</v>
      </c>
      <c r="E163" s="1">
        <v>45610</v>
      </c>
      <c r="F163">
        <v>42</v>
      </c>
      <c r="G163" s="1">
        <v>45652</v>
      </c>
      <c r="K163" s="2">
        <f>SUMIF('collection only'!D:D,eslam.data!AH163,'collection only'!E:E)</f>
        <v>6541975.2199999997</v>
      </c>
      <c r="M163" s="2">
        <v>6541975.2199999997</v>
      </c>
      <c r="U163" s="2">
        <v>0</v>
      </c>
      <c r="V163" s="14">
        <f>SUMIF('consultant-gross'!D:D,eslam.data!AH163,'consultant-gross'!F:F)</f>
        <v>0</v>
      </c>
      <c r="W163" s="14">
        <f>SUMIF('consultant-gross'!D:D,eslam.data!AH163,'consultant-gross'!G:G)</f>
        <v>0</v>
      </c>
      <c r="X163" s="14">
        <f>SUMIF('consultant-net'!D:D,eslam.data!AH163,'consultant-net'!F:F)</f>
        <v>0</v>
      </c>
      <c r="Y163" s="2" t="e">
        <f>VLOOKUP(A163,'eslam-to-invoicing'!A:B,2,0)</f>
        <v>#N/A</v>
      </c>
      <c r="Z163" s="2" t="e">
        <f t="shared" si="10"/>
        <v>#N/A</v>
      </c>
      <c r="AH163" s="2" t="str">
        <f t="shared" si="11"/>
        <v>Damietta Port - Infra1</v>
      </c>
    </row>
    <row r="164" spans="1:34" x14ac:dyDescent="0.3">
      <c r="A164" s="6" t="s">
        <v>30</v>
      </c>
      <c r="B164" s="6">
        <v>1</v>
      </c>
      <c r="C164" s="1">
        <v>43496</v>
      </c>
      <c r="D164" s="1">
        <v>43500</v>
      </c>
      <c r="E164" s="1">
        <v>43500</v>
      </c>
      <c r="F164">
        <v>56</v>
      </c>
      <c r="G164" s="1">
        <v>43556</v>
      </c>
      <c r="H164" s="1">
        <v>43507</v>
      </c>
      <c r="I164" s="2">
        <v>21619523.77</v>
      </c>
      <c r="J164" s="2">
        <v>16214642.83</v>
      </c>
      <c r="K164" s="2">
        <f>SUMIF('collection only'!D:D,eslam.data!AH164,'collection only'!E:E)</f>
        <v>257561970.68000001</v>
      </c>
      <c r="L164" s="2">
        <v>21619523.77</v>
      </c>
      <c r="O164" s="2">
        <v>0</v>
      </c>
      <c r="U164" s="2">
        <v>0</v>
      </c>
      <c r="V164" s="14">
        <f>SUMIF('consultant-gross'!D:D,eslam.data!AH164,'consultant-gross'!F:F)</f>
        <v>0</v>
      </c>
      <c r="W164" s="14">
        <f>SUMIF('consultant-gross'!D:D,eslam.data!AH164,'consultant-gross'!G:G)</f>
        <v>0</v>
      </c>
      <c r="X164" s="14">
        <f>SUMIF('consultant-net'!D:D,eslam.data!AH164,'consultant-net'!F:F)</f>
        <v>0</v>
      </c>
      <c r="Y164" s="2" t="str">
        <f>VLOOKUP(A164,'eslam-to-invoicing'!A:B,2,0)</f>
        <v>DPW Onshore Port &amp; Terminal</v>
      </c>
      <c r="Z164" s="2" t="str">
        <f t="shared" si="10"/>
        <v>DPW Onshore Port &amp; Terminal1</v>
      </c>
      <c r="AH164" s="2" t="str">
        <f t="shared" si="11"/>
        <v>DP World Sokhna1</v>
      </c>
    </row>
    <row r="165" spans="1:34" x14ac:dyDescent="0.3">
      <c r="A165" s="6" t="s">
        <v>30</v>
      </c>
      <c r="B165" s="6">
        <v>2</v>
      </c>
      <c r="C165" s="1">
        <v>43524</v>
      </c>
      <c r="D165" s="1">
        <v>43524</v>
      </c>
      <c r="E165" s="1">
        <v>43528</v>
      </c>
      <c r="F165">
        <v>56</v>
      </c>
      <c r="G165" s="1">
        <v>43584</v>
      </c>
      <c r="H165" s="1">
        <v>43529</v>
      </c>
      <c r="I165" s="2">
        <v>24408793.91</v>
      </c>
      <c r="J165" s="2">
        <v>18306595.43</v>
      </c>
      <c r="K165" s="2">
        <f>SUMIF('collection only'!D:D,eslam.data!AH165,'collection only'!E:E)</f>
        <v>18062199.23</v>
      </c>
      <c r="L165" s="2">
        <v>46028317.68</v>
      </c>
      <c r="U165" s="2">
        <v>0</v>
      </c>
      <c r="V165" s="14">
        <f>SUMIF('consultant-gross'!D:D,eslam.data!AH165,'consultant-gross'!F:F)</f>
        <v>0</v>
      </c>
      <c r="W165" s="14">
        <f>SUMIF('consultant-gross'!D:D,eslam.data!AH165,'consultant-gross'!G:G)</f>
        <v>0</v>
      </c>
      <c r="X165" s="14">
        <f>SUMIF('consultant-net'!D:D,eslam.data!AH165,'consultant-net'!F:F)</f>
        <v>0</v>
      </c>
      <c r="Y165" s="2" t="str">
        <f>VLOOKUP(A165,'eslam-to-invoicing'!A:B,2,0)</f>
        <v>DPW Onshore Port &amp; Terminal</v>
      </c>
      <c r="Z165" s="2" t="str">
        <f t="shared" si="10"/>
        <v>DPW Onshore Port &amp; Terminal2</v>
      </c>
      <c r="AH165" s="2" t="str">
        <f t="shared" si="11"/>
        <v>DP World Sokhna2</v>
      </c>
    </row>
    <row r="166" spans="1:34" x14ac:dyDescent="0.3">
      <c r="A166" s="6" t="s">
        <v>30</v>
      </c>
      <c r="B166" s="6">
        <v>3</v>
      </c>
      <c r="C166" s="1">
        <v>43555</v>
      </c>
      <c r="D166" s="1">
        <v>43555</v>
      </c>
      <c r="E166" s="1">
        <v>43557</v>
      </c>
      <c r="F166">
        <v>56</v>
      </c>
      <c r="G166" s="1">
        <v>43613</v>
      </c>
      <c r="H166" s="1">
        <v>43566</v>
      </c>
      <c r="I166" s="2">
        <v>20754393.510000002</v>
      </c>
      <c r="J166" s="2">
        <v>15565795.140000001</v>
      </c>
      <c r="K166" s="2">
        <f>SUMIF('collection only'!D:D,eslam.data!AH166,'collection only'!E:E)</f>
        <v>15357944.029999999</v>
      </c>
      <c r="L166" s="2">
        <v>66782711.189999998</v>
      </c>
      <c r="U166" s="2">
        <v>0</v>
      </c>
      <c r="V166" s="14">
        <f>SUMIF('consultant-gross'!D:D,eslam.data!AH166,'consultant-gross'!F:F)</f>
        <v>0</v>
      </c>
      <c r="W166" s="14">
        <f>SUMIF('consultant-gross'!D:D,eslam.data!AH166,'consultant-gross'!G:G)</f>
        <v>0</v>
      </c>
      <c r="X166" s="14">
        <f>SUMIF('consultant-net'!D:D,eslam.data!AH166,'consultant-net'!F:F)</f>
        <v>0</v>
      </c>
      <c r="Y166" s="2" t="str">
        <f>VLOOKUP(A166,'eslam-to-invoicing'!A:B,2,0)</f>
        <v>DPW Onshore Port &amp; Terminal</v>
      </c>
      <c r="Z166" s="2" t="str">
        <f t="shared" si="10"/>
        <v>DPW Onshore Port &amp; Terminal3</v>
      </c>
      <c r="AH166" s="2" t="str">
        <f t="shared" si="11"/>
        <v>DP World Sokhna3</v>
      </c>
    </row>
    <row r="167" spans="1:34" x14ac:dyDescent="0.3">
      <c r="A167" s="6" t="s">
        <v>30</v>
      </c>
      <c r="B167" s="6">
        <v>4</v>
      </c>
      <c r="C167" s="1">
        <v>43585</v>
      </c>
      <c r="D167" s="1">
        <v>43585</v>
      </c>
      <c r="E167" s="1">
        <v>43590</v>
      </c>
      <c r="F167">
        <v>56</v>
      </c>
      <c r="G167" s="1">
        <v>43646</v>
      </c>
      <c r="H167" s="1">
        <v>43601</v>
      </c>
      <c r="I167" s="2">
        <v>37757872.090000004</v>
      </c>
      <c r="J167" s="2">
        <v>28318404.079999998</v>
      </c>
      <c r="K167" s="2">
        <f>SUMIF('collection only'!D:D,eslam.data!AH167,'collection only'!E:E)</f>
        <v>27940477.280000001</v>
      </c>
      <c r="L167" s="2">
        <v>104540583.28</v>
      </c>
      <c r="U167" s="2">
        <v>0</v>
      </c>
      <c r="V167" s="14">
        <f>SUMIF('consultant-gross'!D:D,eslam.data!AH167,'consultant-gross'!F:F)</f>
        <v>0</v>
      </c>
      <c r="W167" s="14">
        <f>SUMIF('consultant-gross'!D:D,eslam.data!AH167,'consultant-gross'!G:G)</f>
        <v>0</v>
      </c>
      <c r="X167" s="14">
        <f>SUMIF('consultant-net'!D:D,eslam.data!AH167,'consultant-net'!F:F)</f>
        <v>0</v>
      </c>
      <c r="Y167" s="2" t="str">
        <f>VLOOKUP(A167,'eslam-to-invoicing'!A:B,2,0)</f>
        <v>DPW Onshore Port &amp; Terminal</v>
      </c>
      <c r="Z167" s="2" t="str">
        <f t="shared" si="10"/>
        <v>DPW Onshore Port &amp; Terminal4</v>
      </c>
      <c r="AH167" s="2" t="str">
        <f t="shared" si="11"/>
        <v>DP World Sokhna4</v>
      </c>
    </row>
    <row r="168" spans="1:34" x14ac:dyDescent="0.3">
      <c r="A168" s="6" t="s">
        <v>30</v>
      </c>
      <c r="B168" s="6">
        <v>5</v>
      </c>
      <c r="C168" s="1">
        <v>43616</v>
      </c>
      <c r="D168" s="1">
        <v>43616</v>
      </c>
      <c r="E168" s="1">
        <v>43618</v>
      </c>
      <c r="F168">
        <v>56</v>
      </c>
      <c r="G168" s="1">
        <v>43674</v>
      </c>
      <c r="H168" s="1">
        <v>43632</v>
      </c>
      <c r="I168" s="2">
        <v>17786446.66</v>
      </c>
      <c r="J168" s="2">
        <v>13339835</v>
      </c>
      <c r="K168" s="2">
        <f>SUMIF('collection only'!D:D,eslam.data!AH168,'collection only'!E:E)</f>
        <v>13161622.85</v>
      </c>
      <c r="L168" s="2">
        <v>122327029.94</v>
      </c>
      <c r="U168" s="2">
        <v>0</v>
      </c>
      <c r="V168" s="14">
        <f>SUMIF('consultant-gross'!D:D,eslam.data!AH168,'consultant-gross'!F:F)</f>
        <v>0</v>
      </c>
      <c r="W168" s="14">
        <f>SUMIF('consultant-gross'!D:D,eslam.data!AH168,'consultant-gross'!G:G)</f>
        <v>0</v>
      </c>
      <c r="X168" s="14">
        <f>SUMIF('consultant-net'!D:D,eslam.data!AH168,'consultant-net'!F:F)</f>
        <v>0</v>
      </c>
      <c r="Y168" s="2" t="str">
        <f>VLOOKUP(A168,'eslam-to-invoicing'!A:B,2,0)</f>
        <v>DPW Onshore Port &amp; Terminal</v>
      </c>
      <c r="Z168" s="2" t="str">
        <f t="shared" si="10"/>
        <v>DPW Onshore Port &amp; Terminal5</v>
      </c>
      <c r="AH168" s="2" t="str">
        <f t="shared" si="11"/>
        <v>DP World Sokhna5</v>
      </c>
    </row>
    <row r="169" spans="1:34" x14ac:dyDescent="0.3">
      <c r="A169" s="6" t="s">
        <v>30</v>
      </c>
      <c r="B169" s="6">
        <v>6</v>
      </c>
      <c r="C169" s="1">
        <v>43646</v>
      </c>
      <c r="D169" s="1">
        <v>43659</v>
      </c>
      <c r="E169" s="1">
        <v>43659</v>
      </c>
      <c r="F169">
        <v>56</v>
      </c>
      <c r="G169" s="1">
        <v>43715</v>
      </c>
      <c r="H169" s="1">
        <v>43683</v>
      </c>
      <c r="I169" s="2">
        <v>33097932.280000001</v>
      </c>
      <c r="J169" s="2">
        <v>24823449.219999999</v>
      </c>
      <c r="K169" s="2">
        <f>SUMIF('collection only'!D:D,eslam.data!AH169,'collection only'!E:E)</f>
        <v>24492163.719999999</v>
      </c>
      <c r="L169" s="2">
        <v>155424962.22</v>
      </c>
      <c r="U169" s="2">
        <v>0</v>
      </c>
      <c r="V169" s="14">
        <f>SUMIF('consultant-gross'!D:D,eslam.data!AH169,'consultant-gross'!F:F)</f>
        <v>0</v>
      </c>
      <c r="W169" s="14">
        <f>SUMIF('consultant-gross'!D:D,eslam.data!AH169,'consultant-gross'!G:G)</f>
        <v>0</v>
      </c>
      <c r="X169" s="14">
        <f>SUMIF('consultant-net'!D:D,eslam.data!AH169,'consultant-net'!F:F)</f>
        <v>0</v>
      </c>
      <c r="Y169" s="2" t="str">
        <f>VLOOKUP(A169,'eslam-to-invoicing'!A:B,2,0)</f>
        <v>DPW Onshore Port &amp; Terminal</v>
      </c>
      <c r="Z169" s="2" t="str">
        <f t="shared" si="10"/>
        <v>DPW Onshore Port &amp; Terminal6</v>
      </c>
      <c r="AH169" s="2" t="str">
        <f t="shared" si="11"/>
        <v>DP World Sokhna6</v>
      </c>
    </row>
    <row r="170" spans="1:34" x14ac:dyDescent="0.3">
      <c r="A170" s="6" t="s">
        <v>30</v>
      </c>
      <c r="B170" s="6">
        <v>7</v>
      </c>
      <c r="C170" s="1">
        <v>43677</v>
      </c>
      <c r="D170" s="1">
        <v>43677</v>
      </c>
      <c r="E170" s="1">
        <v>43683</v>
      </c>
      <c r="F170">
        <v>56</v>
      </c>
      <c r="G170" s="1">
        <v>43739</v>
      </c>
      <c r="H170" s="1">
        <v>43699</v>
      </c>
      <c r="I170" s="2">
        <v>40506959.469999999</v>
      </c>
      <c r="J170" s="2">
        <v>30380219.600000001</v>
      </c>
      <c r="K170" s="2">
        <f>SUMIF('collection only'!D:D,eslam.data!AH170,'collection only'!E:E)</f>
        <v>29974844.16</v>
      </c>
      <c r="L170" s="2">
        <v>195931921.69</v>
      </c>
      <c r="U170" s="2">
        <v>0</v>
      </c>
      <c r="V170" s="14">
        <f>SUMIF('consultant-gross'!D:D,eslam.data!AH170,'consultant-gross'!F:F)</f>
        <v>0</v>
      </c>
      <c r="W170" s="14">
        <f>SUMIF('consultant-gross'!D:D,eslam.data!AH170,'consultant-gross'!G:G)</f>
        <v>0</v>
      </c>
      <c r="X170" s="14">
        <f>SUMIF('consultant-net'!D:D,eslam.data!AH170,'consultant-net'!F:F)</f>
        <v>0</v>
      </c>
      <c r="Y170" s="2" t="str">
        <f>VLOOKUP(A170,'eslam-to-invoicing'!A:B,2,0)</f>
        <v>DPW Onshore Port &amp; Terminal</v>
      </c>
      <c r="Z170" s="2" t="str">
        <f t="shared" si="10"/>
        <v>DPW Onshore Port &amp; Terminal7</v>
      </c>
      <c r="AH170" s="2" t="str">
        <f t="shared" si="11"/>
        <v>DP World Sokhna7</v>
      </c>
    </row>
    <row r="171" spans="1:34" x14ac:dyDescent="0.3">
      <c r="A171" s="6" t="s">
        <v>30</v>
      </c>
      <c r="B171" s="6">
        <v>8</v>
      </c>
      <c r="C171" s="1">
        <v>43708</v>
      </c>
      <c r="D171" s="1">
        <v>43713</v>
      </c>
      <c r="E171" s="1">
        <v>43713</v>
      </c>
      <c r="F171">
        <v>56</v>
      </c>
      <c r="G171" s="1">
        <v>43769</v>
      </c>
      <c r="H171" s="1">
        <v>43725</v>
      </c>
      <c r="I171" s="2">
        <v>39363674.800000012</v>
      </c>
      <c r="J171" s="2">
        <v>29522756.109999999</v>
      </c>
      <c r="K171" s="2">
        <f>SUMIF('collection only'!D:D,eslam.data!AH171,'collection only'!E:E)</f>
        <v>29128813.98</v>
      </c>
      <c r="L171" s="2">
        <v>235295596.49000001</v>
      </c>
      <c r="U171" s="2">
        <v>0</v>
      </c>
      <c r="V171" s="14">
        <f>SUMIF('consultant-gross'!D:D,eslam.data!AH171,'consultant-gross'!F:F)</f>
        <v>0</v>
      </c>
      <c r="W171" s="14">
        <f>SUMIF('consultant-gross'!D:D,eslam.data!AH171,'consultant-gross'!G:G)</f>
        <v>0</v>
      </c>
      <c r="X171" s="14">
        <f>SUMIF('consultant-net'!D:D,eslam.data!AH171,'consultant-net'!F:F)</f>
        <v>0</v>
      </c>
      <c r="Y171" s="2" t="str">
        <f>VLOOKUP(A171,'eslam-to-invoicing'!A:B,2,0)</f>
        <v>DPW Onshore Port &amp; Terminal</v>
      </c>
      <c r="Z171" s="2" t="str">
        <f t="shared" si="10"/>
        <v>DPW Onshore Port &amp; Terminal8</v>
      </c>
      <c r="AH171" s="2" t="str">
        <f t="shared" si="11"/>
        <v>DP World Sokhna8</v>
      </c>
    </row>
    <row r="172" spans="1:34" x14ac:dyDescent="0.3">
      <c r="A172" s="6" t="s">
        <v>30</v>
      </c>
      <c r="B172" s="6">
        <v>9</v>
      </c>
      <c r="C172" s="1">
        <v>43738</v>
      </c>
      <c r="D172" s="1">
        <v>43744</v>
      </c>
      <c r="E172" s="1">
        <v>43746</v>
      </c>
      <c r="F172">
        <v>56</v>
      </c>
      <c r="G172" s="1">
        <v>43802</v>
      </c>
      <c r="H172" s="1">
        <v>43761</v>
      </c>
      <c r="I172" s="2">
        <v>54097551.550000012</v>
      </c>
      <c r="J172" s="2">
        <v>40573163.659999996</v>
      </c>
      <c r="K172" s="2">
        <f>SUMIF('collection only'!D:D,eslam.data!AH172,'collection only'!E:E)</f>
        <v>40031882.729999997</v>
      </c>
      <c r="L172" s="2">
        <v>289393148.04000002</v>
      </c>
      <c r="U172" s="2">
        <v>0</v>
      </c>
      <c r="V172" s="14">
        <f>SUMIF('consultant-gross'!D:D,eslam.data!AH172,'consultant-gross'!F:F)</f>
        <v>0</v>
      </c>
      <c r="W172" s="14">
        <f>SUMIF('consultant-gross'!D:D,eslam.data!AH172,'consultant-gross'!G:G)</f>
        <v>0</v>
      </c>
      <c r="X172" s="14">
        <f>SUMIF('consultant-net'!D:D,eslam.data!AH172,'consultant-net'!F:F)</f>
        <v>0</v>
      </c>
      <c r="Y172" s="2" t="str">
        <f>VLOOKUP(A172,'eslam-to-invoicing'!A:B,2,0)</f>
        <v>DPW Onshore Port &amp; Terminal</v>
      </c>
      <c r="Z172" s="2" t="str">
        <f t="shared" si="10"/>
        <v>DPW Onshore Port &amp; Terminal9</v>
      </c>
      <c r="AH172" s="2" t="str">
        <f t="shared" si="11"/>
        <v>DP World Sokhna9</v>
      </c>
    </row>
    <row r="173" spans="1:34" x14ac:dyDescent="0.3">
      <c r="A173" s="6" t="s">
        <v>30</v>
      </c>
      <c r="B173" s="6">
        <v>10</v>
      </c>
      <c r="C173" s="1">
        <v>43769</v>
      </c>
      <c r="D173" s="1">
        <v>43786</v>
      </c>
      <c r="E173" s="1">
        <v>43780</v>
      </c>
      <c r="F173">
        <v>56</v>
      </c>
      <c r="G173" s="1">
        <v>43836</v>
      </c>
      <c r="H173" s="1">
        <v>43793</v>
      </c>
      <c r="I173" s="2">
        <v>90533235.469999969</v>
      </c>
      <c r="J173" s="2">
        <v>67899926.599999994</v>
      </c>
      <c r="K173" s="2">
        <f>SUMIF('collection only'!D:D,eslam.data!AH173,'collection only'!E:E)</f>
        <v>66994289.299999997</v>
      </c>
      <c r="L173" s="2">
        <v>379926383.50999999</v>
      </c>
      <c r="U173" s="2">
        <v>0</v>
      </c>
      <c r="V173" s="14">
        <f>SUMIF('consultant-gross'!D:D,eslam.data!AH173,'consultant-gross'!F:F)</f>
        <v>0</v>
      </c>
      <c r="W173" s="14">
        <f>SUMIF('consultant-gross'!D:D,eslam.data!AH173,'consultant-gross'!G:G)</f>
        <v>0</v>
      </c>
      <c r="X173" s="14">
        <f>SUMIF('consultant-net'!D:D,eslam.data!AH173,'consultant-net'!F:F)</f>
        <v>0</v>
      </c>
      <c r="Y173" s="2" t="str">
        <f>VLOOKUP(A173,'eslam-to-invoicing'!A:B,2,0)</f>
        <v>DPW Onshore Port &amp; Terminal</v>
      </c>
      <c r="Z173" s="2" t="str">
        <f t="shared" si="10"/>
        <v>DPW Onshore Port &amp; Terminal10</v>
      </c>
      <c r="AH173" s="2" t="str">
        <f t="shared" si="11"/>
        <v>DP World Sokhna10</v>
      </c>
    </row>
    <row r="174" spans="1:34" x14ac:dyDescent="0.3">
      <c r="A174" s="6" t="s">
        <v>30</v>
      </c>
      <c r="B174" s="6">
        <v>11</v>
      </c>
      <c r="C174" s="1">
        <v>43799</v>
      </c>
      <c r="D174" s="1">
        <v>43811</v>
      </c>
      <c r="E174" s="1">
        <v>43811</v>
      </c>
      <c r="F174">
        <v>56</v>
      </c>
      <c r="G174" s="1">
        <v>43867</v>
      </c>
      <c r="H174" s="1">
        <v>43821</v>
      </c>
      <c r="I174" s="2">
        <v>102020049.91</v>
      </c>
      <c r="J174" s="2">
        <v>76515037.439999998</v>
      </c>
      <c r="K174" s="2">
        <f>SUMIF('collection only'!D:D,eslam.data!AH174,'collection only'!E:E)</f>
        <v>76494532.329999998</v>
      </c>
      <c r="L174" s="2">
        <v>481946433.42000002</v>
      </c>
      <c r="U174" s="2">
        <v>0</v>
      </c>
      <c r="V174" s="14">
        <f>SUMIF('consultant-gross'!D:D,eslam.data!AH174,'consultant-gross'!F:F)</f>
        <v>0</v>
      </c>
      <c r="W174" s="14">
        <f>SUMIF('consultant-gross'!D:D,eslam.data!AH174,'consultant-gross'!G:G)</f>
        <v>0</v>
      </c>
      <c r="X174" s="14">
        <f>SUMIF('consultant-net'!D:D,eslam.data!AH174,'consultant-net'!F:F)</f>
        <v>0</v>
      </c>
      <c r="Y174" s="2" t="str">
        <f>VLOOKUP(A174,'eslam-to-invoicing'!A:B,2,0)</f>
        <v>DPW Onshore Port &amp; Terminal</v>
      </c>
      <c r="Z174" s="2" t="str">
        <f t="shared" si="10"/>
        <v>DPW Onshore Port &amp; Terminal11</v>
      </c>
      <c r="AH174" s="2" t="str">
        <f t="shared" si="11"/>
        <v>DP World Sokhna11</v>
      </c>
    </row>
    <row r="175" spans="1:34" x14ac:dyDescent="0.3">
      <c r="A175" s="6" t="s">
        <v>30</v>
      </c>
      <c r="B175" s="6">
        <v>12</v>
      </c>
      <c r="C175" s="1">
        <v>43830</v>
      </c>
      <c r="D175" s="1">
        <v>43845</v>
      </c>
      <c r="E175" s="1">
        <v>43845</v>
      </c>
      <c r="F175">
        <v>56</v>
      </c>
      <c r="G175" s="1">
        <v>43901</v>
      </c>
      <c r="H175" s="1">
        <v>43877</v>
      </c>
      <c r="I175" s="2">
        <v>148210852.69999999</v>
      </c>
      <c r="J175" s="2">
        <v>111158139.52</v>
      </c>
      <c r="K175" s="2">
        <f>SUMIF('collection only'!D:D,eslam.data!AH175,'collection only'!E:E)</f>
        <v>109675422.28</v>
      </c>
      <c r="L175" s="2">
        <v>630157286.12</v>
      </c>
      <c r="U175" s="2">
        <v>0</v>
      </c>
      <c r="V175" s="14">
        <f>SUMIF('consultant-gross'!D:D,eslam.data!AH175,'consultant-gross'!F:F)</f>
        <v>0</v>
      </c>
      <c r="W175" s="14">
        <f>SUMIF('consultant-gross'!D:D,eslam.data!AH175,'consultant-gross'!G:G)</f>
        <v>0</v>
      </c>
      <c r="X175" s="14">
        <f>SUMIF('consultant-net'!D:D,eslam.data!AH175,'consultant-net'!F:F)</f>
        <v>0</v>
      </c>
      <c r="Y175" s="2" t="str">
        <f>VLOOKUP(A175,'eslam-to-invoicing'!A:B,2,0)</f>
        <v>DPW Onshore Port &amp; Terminal</v>
      </c>
      <c r="Z175" s="2" t="str">
        <f t="shared" si="10"/>
        <v>DPW Onshore Port &amp; Terminal12</v>
      </c>
      <c r="AH175" s="2" t="str">
        <f t="shared" si="11"/>
        <v>DP World Sokhna12</v>
      </c>
    </row>
    <row r="176" spans="1:34" x14ac:dyDescent="0.3">
      <c r="A176" s="6" t="s">
        <v>30</v>
      </c>
      <c r="B176" s="6">
        <v>13</v>
      </c>
      <c r="C176" s="1">
        <v>43861</v>
      </c>
      <c r="D176" s="1">
        <v>43876</v>
      </c>
      <c r="E176" s="1">
        <v>43879</v>
      </c>
      <c r="F176">
        <v>56</v>
      </c>
      <c r="G176" s="1">
        <v>43935</v>
      </c>
      <c r="H176" s="1">
        <v>43906</v>
      </c>
      <c r="I176" s="2">
        <v>124566872.95999999</v>
      </c>
      <c r="J176" s="2">
        <v>93425154.719999999</v>
      </c>
      <c r="K176" s="2">
        <f>SUMIF('collection only'!D:D,eslam.data!AH176,'collection only'!E:E)</f>
        <v>92179486</v>
      </c>
      <c r="L176" s="2">
        <v>754724159.08000004</v>
      </c>
      <c r="U176" s="2">
        <v>0</v>
      </c>
      <c r="V176" s="14">
        <f>SUMIF('consultant-gross'!D:D,eslam.data!AH176,'consultant-gross'!F:F)</f>
        <v>0</v>
      </c>
      <c r="W176" s="14">
        <f>SUMIF('consultant-gross'!D:D,eslam.data!AH176,'consultant-gross'!G:G)</f>
        <v>0</v>
      </c>
      <c r="X176" s="14">
        <f>SUMIF('consultant-net'!D:D,eslam.data!AH176,'consultant-net'!F:F)</f>
        <v>0</v>
      </c>
      <c r="Y176" s="2" t="str">
        <f>VLOOKUP(A176,'eslam-to-invoicing'!A:B,2,0)</f>
        <v>DPW Onshore Port &amp; Terminal</v>
      </c>
      <c r="Z176" s="2" t="str">
        <f t="shared" si="10"/>
        <v>DPW Onshore Port &amp; Terminal13</v>
      </c>
      <c r="AH176" s="2" t="str">
        <f t="shared" si="11"/>
        <v>DP World Sokhna13</v>
      </c>
    </row>
    <row r="177" spans="1:34" x14ac:dyDescent="0.3">
      <c r="A177" s="6" t="s">
        <v>30</v>
      </c>
      <c r="B177" s="6">
        <v>14</v>
      </c>
      <c r="C177" s="1">
        <v>43890</v>
      </c>
      <c r="D177" s="1">
        <v>43907</v>
      </c>
      <c r="E177" s="1">
        <v>43907</v>
      </c>
      <c r="F177">
        <v>56</v>
      </c>
      <c r="G177" s="1">
        <v>43963</v>
      </c>
      <c r="H177" s="1">
        <v>43935</v>
      </c>
      <c r="I177" s="2">
        <v>141052143.07569751</v>
      </c>
      <c r="J177" s="2">
        <v>105789107.3060744</v>
      </c>
      <c r="K177" s="2">
        <f>SUMIF('collection only'!D:D,eslam.data!AH177,'collection only'!E:E)</f>
        <v>104378585.88</v>
      </c>
      <c r="L177" s="2">
        <v>895776302.15569758</v>
      </c>
      <c r="U177" s="2">
        <v>0</v>
      </c>
      <c r="V177" s="14">
        <f>SUMIF('consultant-gross'!D:D,eslam.data!AH177,'consultant-gross'!F:F)</f>
        <v>0</v>
      </c>
      <c r="W177" s="14">
        <f>SUMIF('consultant-gross'!D:D,eslam.data!AH177,'consultant-gross'!G:G)</f>
        <v>0</v>
      </c>
      <c r="X177" s="14">
        <f>SUMIF('consultant-net'!D:D,eslam.data!AH177,'consultant-net'!F:F)</f>
        <v>0</v>
      </c>
      <c r="Y177" s="2" t="str">
        <f>VLOOKUP(A177,'eslam-to-invoicing'!A:B,2,0)</f>
        <v>DPW Onshore Port &amp; Terminal</v>
      </c>
      <c r="Z177" s="2" t="str">
        <f t="shared" si="10"/>
        <v>DPW Onshore Port &amp; Terminal14</v>
      </c>
      <c r="AH177" s="2" t="str">
        <f t="shared" si="11"/>
        <v>DP World Sokhna14</v>
      </c>
    </row>
    <row r="178" spans="1:34" x14ac:dyDescent="0.3">
      <c r="A178" s="6" t="s">
        <v>30</v>
      </c>
      <c r="B178" s="6">
        <v>15</v>
      </c>
      <c r="C178" s="1">
        <v>43921</v>
      </c>
      <c r="D178" s="1">
        <v>43936</v>
      </c>
      <c r="E178" s="1">
        <v>43940</v>
      </c>
      <c r="F178">
        <v>56</v>
      </c>
      <c r="G178" s="1">
        <v>43996</v>
      </c>
      <c r="H178" s="1">
        <v>43968</v>
      </c>
      <c r="I178" s="2">
        <v>110730132.4543024</v>
      </c>
      <c r="J178" s="2">
        <v>83047599.340000004</v>
      </c>
      <c r="K178" s="2">
        <f>SUMIF('collection only'!D:D,eslam.data!AH178,'collection only'!E:E)</f>
        <v>81940298.010000005</v>
      </c>
      <c r="L178" s="2">
        <v>1006506434.61</v>
      </c>
      <c r="U178" s="2">
        <v>0</v>
      </c>
      <c r="V178" s="14">
        <f>SUMIF('consultant-gross'!D:D,eslam.data!AH178,'consultant-gross'!F:F)</f>
        <v>0</v>
      </c>
      <c r="W178" s="14">
        <f>SUMIF('consultant-gross'!D:D,eslam.data!AH178,'consultant-gross'!G:G)</f>
        <v>0</v>
      </c>
      <c r="X178" s="14">
        <f>SUMIF('consultant-net'!D:D,eslam.data!AH178,'consultant-net'!F:F)</f>
        <v>0</v>
      </c>
      <c r="Y178" s="2" t="str">
        <f>VLOOKUP(A178,'eslam-to-invoicing'!A:B,2,0)</f>
        <v>DPW Onshore Port &amp; Terminal</v>
      </c>
      <c r="Z178" s="2" t="str">
        <f t="shared" si="10"/>
        <v>DPW Onshore Port &amp; Terminal15</v>
      </c>
      <c r="AH178" s="2" t="str">
        <f t="shared" si="11"/>
        <v>DP World Sokhna15</v>
      </c>
    </row>
    <row r="179" spans="1:34" x14ac:dyDescent="0.3">
      <c r="A179" s="6" t="s">
        <v>30</v>
      </c>
      <c r="B179" s="6">
        <v>16</v>
      </c>
      <c r="C179" s="1">
        <v>43951</v>
      </c>
      <c r="D179" s="1">
        <v>43970</v>
      </c>
      <c r="E179" s="1">
        <v>43970</v>
      </c>
      <c r="F179">
        <v>56</v>
      </c>
      <c r="G179" s="1">
        <v>44026</v>
      </c>
      <c r="H179" s="1">
        <v>44003</v>
      </c>
      <c r="I179" s="2">
        <v>86484919.879999995</v>
      </c>
      <c r="J179" s="2">
        <v>64863689.909999996</v>
      </c>
      <c r="K179" s="2">
        <f>SUMIF('collection only'!D:D,eslam.data!AH179,'collection only'!E:E)</f>
        <v>63998840.710000001</v>
      </c>
      <c r="L179" s="2">
        <v>1092991354.49</v>
      </c>
      <c r="U179" s="2">
        <v>0</v>
      </c>
      <c r="V179" s="14">
        <f>SUMIF('consultant-gross'!D:D,eslam.data!AH179,'consultant-gross'!F:F)</f>
        <v>0</v>
      </c>
      <c r="W179" s="14">
        <f>SUMIF('consultant-gross'!D:D,eslam.data!AH179,'consultant-gross'!G:G)</f>
        <v>0</v>
      </c>
      <c r="X179" s="14">
        <f>SUMIF('consultant-net'!D:D,eslam.data!AH179,'consultant-net'!F:F)</f>
        <v>0</v>
      </c>
      <c r="Y179" s="2" t="str">
        <f>VLOOKUP(A179,'eslam-to-invoicing'!A:B,2,0)</f>
        <v>DPW Onshore Port &amp; Terminal</v>
      </c>
      <c r="Z179" s="2" t="str">
        <f t="shared" si="10"/>
        <v>DPW Onshore Port &amp; Terminal16</v>
      </c>
      <c r="AH179" s="2" t="str">
        <f t="shared" si="11"/>
        <v>DP World Sokhna16</v>
      </c>
    </row>
    <row r="180" spans="1:34" x14ac:dyDescent="0.3">
      <c r="A180" s="6" t="s">
        <v>30</v>
      </c>
      <c r="B180" s="6">
        <v>17</v>
      </c>
      <c r="C180" s="1">
        <v>43982</v>
      </c>
      <c r="D180" s="1">
        <v>44000</v>
      </c>
      <c r="E180" s="1">
        <v>44000</v>
      </c>
      <c r="F180">
        <v>56</v>
      </c>
      <c r="G180" s="1">
        <v>44056</v>
      </c>
      <c r="H180" s="1">
        <v>44034</v>
      </c>
      <c r="I180" s="2">
        <v>56454657.900000103</v>
      </c>
      <c r="J180" s="2">
        <v>42340993.43</v>
      </c>
      <c r="K180" s="2">
        <f>SUMIF('collection only'!D:D,eslam.data!AH180,'collection only'!E:E)</f>
        <v>41776446.850000001</v>
      </c>
      <c r="L180" s="2">
        <v>1149446012.3900001</v>
      </c>
      <c r="U180" s="2">
        <v>0</v>
      </c>
      <c r="V180" s="14">
        <f>SUMIF('consultant-gross'!D:D,eslam.data!AH180,'consultant-gross'!F:F)</f>
        <v>0</v>
      </c>
      <c r="W180" s="14">
        <f>SUMIF('consultant-gross'!D:D,eslam.data!AH180,'consultant-gross'!G:G)</f>
        <v>0</v>
      </c>
      <c r="X180" s="14">
        <f>SUMIF('consultant-net'!D:D,eslam.data!AH180,'consultant-net'!F:F)</f>
        <v>0</v>
      </c>
      <c r="Y180" s="2" t="str">
        <f>VLOOKUP(A180,'eslam-to-invoicing'!A:B,2,0)</f>
        <v>DPW Onshore Port &amp; Terminal</v>
      </c>
      <c r="Z180" s="2" t="str">
        <f t="shared" si="10"/>
        <v>DPW Onshore Port &amp; Terminal17</v>
      </c>
      <c r="AH180" s="2" t="str">
        <f t="shared" si="11"/>
        <v>DP World Sokhna17</v>
      </c>
    </row>
    <row r="181" spans="1:34" x14ac:dyDescent="0.3">
      <c r="A181" s="6" t="s">
        <v>30</v>
      </c>
      <c r="B181" s="6">
        <v>18</v>
      </c>
      <c r="C181" s="1">
        <v>44012</v>
      </c>
      <c r="D181" s="1">
        <v>44035</v>
      </c>
      <c r="E181" s="1">
        <v>44035</v>
      </c>
      <c r="F181">
        <v>56</v>
      </c>
      <c r="G181" s="1">
        <v>44091</v>
      </c>
      <c r="H181" s="1">
        <v>44062</v>
      </c>
      <c r="I181" s="2">
        <v>59878397.729999781</v>
      </c>
      <c r="J181" s="2">
        <v>44908798.299999997</v>
      </c>
      <c r="K181" s="2">
        <f>SUMIF('collection only'!D:D,eslam.data!AH181,'collection only'!E:E)</f>
        <v>44310014.32</v>
      </c>
      <c r="L181" s="2">
        <v>1209324410.1199999</v>
      </c>
      <c r="U181" s="2">
        <v>0</v>
      </c>
      <c r="V181" s="14">
        <f>SUMIF('consultant-gross'!D:D,eslam.data!AH181,'consultant-gross'!F:F)</f>
        <v>0</v>
      </c>
      <c r="W181" s="14">
        <f>SUMIF('consultant-gross'!D:D,eslam.data!AH181,'consultant-gross'!G:G)</f>
        <v>0</v>
      </c>
      <c r="X181" s="14">
        <f>SUMIF('consultant-net'!D:D,eslam.data!AH181,'consultant-net'!F:F)</f>
        <v>0</v>
      </c>
      <c r="Y181" s="2" t="str">
        <f>VLOOKUP(A181,'eslam-to-invoicing'!A:B,2,0)</f>
        <v>DPW Onshore Port &amp; Terminal</v>
      </c>
      <c r="Z181" s="2" t="str">
        <f t="shared" si="10"/>
        <v>DPW Onshore Port &amp; Terminal18</v>
      </c>
      <c r="AH181" s="2" t="str">
        <f t="shared" si="11"/>
        <v>DP World Sokhna18</v>
      </c>
    </row>
    <row r="182" spans="1:34" x14ac:dyDescent="0.3">
      <c r="A182" s="6" t="s">
        <v>30</v>
      </c>
      <c r="B182" s="6">
        <v>19</v>
      </c>
      <c r="C182" s="1">
        <v>44043</v>
      </c>
      <c r="D182" s="1">
        <v>44062</v>
      </c>
      <c r="E182" s="1">
        <v>44062</v>
      </c>
      <c r="F182">
        <v>56</v>
      </c>
      <c r="G182" s="1">
        <v>44118</v>
      </c>
      <c r="H182" s="1">
        <v>44090</v>
      </c>
      <c r="I182" s="2">
        <v>34366362.950000048</v>
      </c>
      <c r="J182" s="2">
        <v>25774772.210000001</v>
      </c>
      <c r="K182" s="2">
        <f>SUMIF('collection only'!D:D,eslam.data!AH182,'collection only'!E:E)</f>
        <v>25431108.579999998</v>
      </c>
      <c r="L182" s="2">
        <v>1243690773.0699999</v>
      </c>
      <c r="U182" s="2">
        <v>0</v>
      </c>
      <c r="V182" s="14">
        <f>SUMIF('consultant-gross'!D:D,eslam.data!AH182,'consultant-gross'!F:F)</f>
        <v>0</v>
      </c>
      <c r="W182" s="14">
        <f>SUMIF('consultant-gross'!D:D,eslam.data!AH182,'consultant-gross'!G:G)</f>
        <v>0</v>
      </c>
      <c r="X182" s="14">
        <f>SUMIF('consultant-net'!D:D,eslam.data!AH182,'consultant-net'!F:F)</f>
        <v>0</v>
      </c>
      <c r="Y182" s="2" t="str">
        <f>VLOOKUP(A182,'eslam-to-invoicing'!A:B,2,0)</f>
        <v>DPW Onshore Port &amp; Terminal</v>
      </c>
      <c r="Z182" s="2" t="str">
        <f t="shared" si="10"/>
        <v>DPW Onshore Port &amp; Terminal19</v>
      </c>
      <c r="AH182" s="2" t="str">
        <f t="shared" si="11"/>
        <v>DP World Sokhna19</v>
      </c>
    </row>
    <row r="183" spans="1:34" x14ac:dyDescent="0.3">
      <c r="A183" s="6" t="s">
        <v>30</v>
      </c>
      <c r="B183" s="6">
        <v>20</v>
      </c>
      <c r="C183" s="1">
        <v>44074</v>
      </c>
      <c r="D183" s="1">
        <v>44091</v>
      </c>
      <c r="E183" s="1">
        <v>44091</v>
      </c>
      <c r="F183">
        <v>56</v>
      </c>
      <c r="G183" s="1">
        <v>44147</v>
      </c>
      <c r="H183" s="1">
        <v>44117</v>
      </c>
      <c r="I183" s="2">
        <v>42996289.460000038</v>
      </c>
      <c r="J183" s="2">
        <v>32247217.100000001</v>
      </c>
      <c r="K183" s="2">
        <f>SUMIF('collection only'!D:D,eslam.data!AH183,'collection only'!E:E)</f>
        <v>31817254.199999999</v>
      </c>
      <c r="L183" s="2">
        <v>1286687062.53</v>
      </c>
      <c r="U183" s="2">
        <v>0</v>
      </c>
      <c r="V183" s="14">
        <f>SUMIF('consultant-gross'!D:D,eslam.data!AH183,'consultant-gross'!F:F)</f>
        <v>0</v>
      </c>
      <c r="W183" s="14">
        <f>SUMIF('consultant-gross'!D:D,eslam.data!AH183,'consultant-gross'!G:G)</f>
        <v>0</v>
      </c>
      <c r="X183" s="14">
        <f>SUMIF('consultant-net'!D:D,eslam.data!AH183,'consultant-net'!F:F)</f>
        <v>0</v>
      </c>
      <c r="Y183" s="2" t="str">
        <f>VLOOKUP(A183,'eslam-to-invoicing'!A:B,2,0)</f>
        <v>DPW Onshore Port &amp; Terminal</v>
      </c>
      <c r="Z183" s="2" t="str">
        <f t="shared" si="10"/>
        <v>DPW Onshore Port &amp; Terminal20</v>
      </c>
      <c r="AH183" s="2" t="str">
        <f t="shared" si="11"/>
        <v>DP World Sokhna20</v>
      </c>
    </row>
    <row r="184" spans="1:34" x14ac:dyDescent="0.3">
      <c r="A184" s="6" t="s">
        <v>30</v>
      </c>
      <c r="B184" s="6">
        <v>21</v>
      </c>
      <c r="C184" s="1">
        <v>44104</v>
      </c>
      <c r="D184" s="1">
        <v>44119</v>
      </c>
      <c r="E184" s="1">
        <v>44119</v>
      </c>
      <c r="F184">
        <v>56</v>
      </c>
      <c r="G184" s="1">
        <v>44175</v>
      </c>
      <c r="H184" s="1">
        <v>44132</v>
      </c>
      <c r="I184" s="2">
        <v>34792442.430000067</v>
      </c>
      <c r="J184" s="2">
        <v>26094331.82</v>
      </c>
      <c r="K184" s="2">
        <f>SUMIF('collection only'!D:D,eslam.data!AH184,'collection only'!E:E)</f>
        <v>25746407.390000001</v>
      </c>
      <c r="L184" s="2">
        <v>1321479504.96</v>
      </c>
      <c r="U184" s="2">
        <v>0</v>
      </c>
      <c r="V184" s="14">
        <f>SUMIF('consultant-gross'!D:D,eslam.data!AH184,'consultant-gross'!F:F)</f>
        <v>0</v>
      </c>
      <c r="W184" s="14">
        <f>SUMIF('consultant-gross'!D:D,eslam.data!AH184,'consultant-gross'!G:G)</f>
        <v>0</v>
      </c>
      <c r="X184" s="14">
        <f>SUMIF('consultant-net'!D:D,eslam.data!AH184,'consultant-net'!F:F)</f>
        <v>0</v>
      </c>
      <c r="Y184" s="2" t="str">
        <f>VLOOKUP(A184,'eslam-to-invoicing'!A:B,2,0)</f>
        <v>DPW Onshore Port &amp; Terminal</v>
      </c>
      <c r="Z184" s="2" t="str">
        <f t="shared" si="10"/>
        <v>DPW Onshore Port &amp; Terminal21</v>
      </c>
      <c r="AH184" s="2" t="str">
        <f t="shared" si="11"/>
        <v>DP World Sokhna21</v>
      </c>
    </row>
    <row r="185" spans="1:34" x14ac:dyDescent="0.3">
      <c r="A185" s="6" t="s">
        <v>30</v>
      </c>
      <c r="B185" s="6">
        <v>22</v>
      </c>
      <c r="C185" s="1">
        <v>44135</v>
      </c>
      <c r="D185" s="1">
        <v>44148</v>
      </c>
      <c r="E185" s="1">
        <v>44148</v>
      </c>
      <c r="F185">
        <v>56</v>
      </c>
      <c r="G185" s="1">
        <v>44204</v>
      </c>
      <c r="H185" s="1">
        <v>44185</v>
      </c>
      <c r="I185" s="2">
        <v>23946448.24000001</v>
      </c>
      <c r="J185" s="2">
        <v>17959836.190000001</v>
      </c>
      <c r="K185" s="2">
        <f>SUMIF('collection only'!D:D,eslam.data!AH185,'collection only'!E:E)</f>
        <v>17720371</v>
      </c>
      <c r="L185" s="2">
        <v>1345425953.2</v>
      </c>
      <c r="U185" s="2">
        <v>0</v>
      </c>
      <c r="V185" s="14">
        <f>SUMIF('consultant-gross'!D:D,eslam.data!AH185,'consultant-gross'!F:F)</f>
        <v>0</v>
      </c>
      <c r="W185" s="14">
        <f>SUMIF('consultant-gross'!D:D,eslam.data!AH185,'consultant-gross'!G:G)</f>
        <v>0</v>
      </c>
      <c r="X185" s="14">
        <f>SUMIF('consultant-net'!D:D,eslam.data!AH185,'consultant-net'!F:F)</f>
        <v>0</v>
      </c>
      <c r="Y185" s="2" t="str">
        <f>VLOOKUP(A185,'eslam-to-invoicing'!A:B,2,0)</f>
        <v>DPW Onshore Port &amp; Terminal</v>
      </c>
      <c r="Z185" s="2" t="str">
        <f t="shared" si="10"/>
        <v>DPW Onshore Port &amp; Terminal22</v>
      </c>
      <c r="AH185" s="2" t="str">
        <f t="shared" si="11"/>
        <v>DP World Sokhna22</v>
      </c>
    </row>
    <row r="186" spans="1:34" x14ac:dyDescent="0.3">
      <c r="A186" s="6" t="s">
        <v>30</v>
      </c>
      <c r="B186" s="6">
        <v>23</v>
      </c>
      <c r="C186" s="1">
        <v>44165</v>
      </c>
      <c r="D186" s="1">
        <v>44175</v>
      </c>
      <c r="E186" s="1">
        <v>44180</v>
      </c>
      <c r="F186">
        <v>56</v>
      </c>
      <c r="G186" s="1">
        <v>44236</v>
      </c>
      <c r="H186" s="1">
        <v>44215</v>
      </c>
      <c r="I186" s="2">
        <v>35871966.379999883</v>
      </c>
      <c r="J186" s="2">
        <v>26903974.780000001</v>
      </c>
      <c r="K186" s="2">
        <f>SUMIF('collection only'!D:D,eslam.data!AH186,'collection only'!E:E)</f>
        <v>26545255.119999997</v>
      </c>
      <c r="L186" s="2">
        <v>1381297919.5799999</v>
      </c>
      <c r="U186" s="2">
        <v>0</v>
      </c>
      <c r="V186" s="14">
        <f>SUMIF('consultant-gross'!D:D,eslam.data!AH186,'consultant-gross'!F:F)</f>
        <v>0</v>
      </c>
      <c r="W186" s="14">
        <f>SUMIF('consultant-gross'!D:D,eslam.data!AH186,'consultant-gross'!G:G)</f>
        <v>0</v>
      </c>
      <c r="X186" s="14">
        <f>SUMIF('consultant-net'!D:D,eslam.data!AH186,'consultant-net'!F:F)</f>
        <v>0</v>
      </c>
      <c r="Y186" s="2" t="str">
        <f>VLOOKUP(A186,'eslam-to-invoicing'!A:B,2,0)</f>
        <v>DPW Onshore Port &amp; Terminal</v>
      </c>
      <c r="Z186" s="2" t="str">
        <f t="shared" si="10"/>
        <v>DPW Onshore Port &amp; Terminal23</v>
      </c>
      <c r="AH186" s="2" t="str">
        <f t="shared" si="11"/>
        <v>DP World Sokhna23</v>
      </c>
    </row>
    <row r="187" spans="1:34" x14ac:dyDescent="0.3">
      <c r="A187" s="6" t="s">
        <v>30</v>
      </c>
      <c r="B187" s="6">
        <v>24</v>
      </c>
      <c r="C187" s="1">
        <v>44196</v>
      </c>
      <c r="D187" s="1">
        <v>44206</v>
      </c>
      <c r="E187" s="1">
        <v>44206</v>
      </c>
      <c r="F187">
        <v>56</v>
      </c>
      <c r="G187" s="1">
        <v>44262</v>
      </c>
      <c r="H187" s="1">
        <v>44242</v>
      </c>
      <c r="I187" s="2">
        <v>28199021.24000001</v>
      </c>
      <c r="J187" s="2">
        <v>21149265.93</v>
      </c>
      <c r="K187" s="2">
        <f>SUMIF('collection only'!D:D,eslam.data!AH187,'collection only'!E:E)</f>
        <v>20867275.719999999</v>
      </c>
      <c r="L187" s="2">
        <v>1409496940.8199999</v>
      </c>
      <c r="U187" s="2">
        <v>0</v>
      </c>
      <c r="V187" s="14">
        <f>SUMIF('consultant-gross'!D:D,eslam.data!AH187,'consultant-gross'!F:F)</f>
        <v>0</v>
      </c>
      <c r="W187" s="14">
        <f>SUMIF('consultant-gross'!D:D,eslam.data!AH187,'consultant-gross'!G:G)</f>
        <v>0</v>
      </c>
      <c r="X187" s="14">
        <f>SUMIF('consultant-net'!D:D,eslam.data!AH187,'consultant-net'!F:F)</f>
        <v>0</v>
      </c>
      <c r="Y187" s="2" t="str">
        <f>VLOOKUP(A187,'eslam-to-invoicing'!A:B,2,0)</f>
        <v>DPW Onshore Port &amp; Terminal</v>
      </c>
      <c r="Z187" s="2" t="str">
        <f t="shared" si="10"/>
        <v>DPW Onshore Port &amp; Terminal24</v>
      </c>
      <c r="AH187" s="2" t="str">
        <f t="shared" si="11"/>
        <v>DP World Sokhna24</v>
      </c>
    </row>
    <row r="188" spans="1:34" x14ac:dyDescent="0.3">
      <c r="A188" s="6" t="s">
        <v>30</v>
      </c>
      <c r="B188" s="6">
        <v>25</v>
      </c>
      <c r="C188" s="1">
        <v>44227</v>
      </c>
      <c r="D188" s="1">
        <v>44243</v>
      </c>
      <c r="E188" s="1">
        <v>44244</v>
      </c>
      <c r="F188">
        <v>56</v>
      </c>
      <c r="G188" s="1">
        <v>44300</v>
      </c>
      <c r="H188" s="1">
        <v>44276</v>
      </c>
      <c r="I188" s="2">
        <v>13937299.50999999</v>
      </c>
      <c r="J188" s="2">
        <v>10452974.640000001</v>
      </c>
      <c r="K188" s="2">
        <f>SUMIF('collection only'!D:D,eslam.data!AH188,'collection only'!E:E)</f>
        <v>10313601.640000001</v>
      </c>
      <c r="L188" s="2">
        <v>1423434240.3299999</v>
      </c>
      <c r="U188" s="2">
        <v>0</v>
      </c>
      <c r="V188" s="14">
        <f>SUMIF('consultant-gross'!D:D,eslam.data!AH188,'consultant-gross'!F:F)</f>
        <v>0</v>
      </c>
      <c r="W188" s="14">
        <f>SUMIF('consultant-gross'!D:D,eslam.data!AH188,'consultant-gross'!G:G)</f>
        <v>0</v>
      </c>
      <c r="X188" s="14">
        <f>SUMIF('consultant-net'!D:D,eslam.data!AH188,'consultant-net'!F:F)</f>
        <v>0</v>
      </c>
      <c r="Y188" s="2" t="str">
        <f>VLOOKUP(A188,'eslam-to-invoicing'!A:B,2,0)</f>
        <v>DPW Onshore Port &amp; Terminal</v>
      </c>
      <c r="Z188" s="2" t="str">
        <f t="shared" si="10"/>
        <v>DPW Onshore Port &amp; Terminal25</v>
      </c>
      <c r="AH188" s="2" t="str">
        <f t="shared" si="11"/>
        <v>DP World Sokhna25</v>
      </c>
    </row>
    <row r="189" spans="1:34" x14ac:dyDescent="0.3">
      <c r="A189" s="6" t="s">
        <v>30</v>
      </c>
      <c r="B189" s="6">
        <v>26</v>
      </c>
      <c r="C189" s="1">
        <v>44255</v>
      </c>
      <c r="D189" s="1">
        <v>44272</v>
      </c>
      <c r="E189" s="1">
        <v>44280</v>
      </c>
      <c r="F189">
        <v>56</v>
      </c>
      <c r="G189" s="1">
        <v>44336</v>
      </c>
      <c r="H189" s="1">
        <v>44300</v>
      </c>
      <c r="I189" s="2">
        <v>30564756.18000007</v>
      </c>
      <c r="J189" s="2">
        <v>22923567.129999999</v>
      </c>
      <c r="K189" s="2">
        <f>SUMIF('collection only'!D:D,eslam.data!AH189,'collection only'!E:E)</f>
        <v>22617919.57</v>
      </c>
      <c r="L189" s="2">
        <v>1453998996.51</v>
      </c>
      <c r="U189" s="2">
        <v>0</v>
      </c>
      <c r="V189" s="14">
        <f>SUMIF('consultant-gross'!D:D,eslam.data!AH189,'consultant-gross'!F:F)</f>
        <v>0</v>
      </c>
      <c r="W189" s="14">
        <f>SUMIF('consultant-gross'!D:D,eslam.data!AH189,'consultant-gross'!G:G)</f>
        <v>0</v>
      </c>
      <c r="X189" s="14">
        <f>SUMIF('consultant-net'!D:D,eslam.data!AH189,'consultant-net'!F:F)</f>
        <v>0</v>
      </c>
      <c r="Y189" s="2" t="str">
        <f>VLOOKUP(A189,'eslam-to-invoicing'!A:B,2,0)</f>
        <v>DPW Onshore Port &amp; Terminal</v>
      </c>
      <c r="Z189" s="2" t="str">
        <f t="shared" si="10"/>
        <v>DPW Onshore Port &amp; Terminal26</v>
      </c>
      <c r="AH189" s="2" t="str">
        <f t="shared" si="11"/>
        <v>DP World Sokhna26</v>
      </c>
    </row>
    <row r="190" spans="1:34" x14ac:dyDescent="0.3">
      <c r="A190" s="6" t="s">
        <v>30</v>
      </c>
      <c r="B190" s="6">
        <v>27</v>
      </c>
      <c r="C190" s="1">
        <v>44286</v>
      </c>
      <c r="D190" s="1">
        <v>44301</v>
      </c>
      <c r="E190" s="1">
        <v>44301</v>
      </c>
      <c r="F190">
        <v>56</v>
      </c>
      <c r="G190" s="1">
        <v>44357</v>
      </c>
      <c r="H190" s="1">
        <v>44335</v>
      </c>
      <c r="I190" s="2">
        <v>21307969.75999999</v>
      </c>
      <c r="J190" s="2">
        <v>15980977.32</v>
      </c>
      <c r="K190" s="2">
        <f>SUMIF('collection only'!D:D,eslam.data!AH190,'collection only'!E:E)</f>
        <v>15718793.619999999</v>
      </c>
      <c r="L190" s="2">
        <v>1475306966.27</v>
      </c>
      <c r="U190" s="2">
        <v>0</v>
      </c>
      <c r="V190" s="14">
        <f>SUMIF('consultant-gross'!D:D,eslam.data!AH190,'consultant-gross'!F:F)</f>
        <v>0</v>
      </c>
      <c r="W190" s="14">
        <f>SUMIF('consultant-gross'!D:D,eslam.data!AH190,'consultant-gross'!G:G)</f>
        <v>0</v>
      </c>
      <c r="X190" s="14">
        <f>SUMIF('consultant-net'!D:D,eslam.data!AH190,'consultant-net'!F:F)</f>
        <v>0</v>
      </c>
      <c r="Y190" s="2" t="str">
        <f>VLOOKUP(A190,'eslam-to-invoicing'!A:B,2,0)</f>
        <v>DPW Onshore Port &amp; Terminal</v>
      </c>
      <c r="Z190" s="2" t="str">
        <f t="shared" si="10"/>
        <v>DPW Onshore Port &amp; Terminal27</v>
      </c>
      <c r="AH190" s="2" t="str">
        <f t="shared" si="11"/>
        <v>DP World Sokhna27</v>
      </c>
    </row>
    <row r="191" spans="1:34" x14ac:dyDescent="0.3">
      <c r="A191" s="6" t="s">
        <v>30</v>
      </c>
      <c r="B191" s="6">
        <v>28</v>
      </c>
      <c r="C191" s="1">
        <v>44347</v>
      </c>
      <c r="D191" s="1">
        <v>44339</v>
      </c>
      <c r="E191" s="1">
        <v>44339</v>
      </c>
      <c r="F191">
        <v>56</v>
      </c>
      <c r="G191" s="1">
        <v>44395</v>
      </c>
      <c r="H191" s="1">
        <v>44371</v>
      </c>
      <c r="I191" s="2">
        <v>27099548.450000051</v>
      </c>
      <c r="J191" s="2">
        <v>20324661.34</v>
      </c>
      <c r="K191" s="2">
        <f>SUMIF('collection only'!D:D,eslam.data!AH191,'collection only'!E:E)</f>
        <v>19977105.850000001</v>
      </c>
      <c r="L191" s="2">
        <v>1502406514.72</v>
      </c>
      <c r="U191" s="2">
        <v>0</v>
      </c>
      <c r="V191" s="14">
        <f>SUMIF('consultant-gross'!D:D,eslam.data!AH191,'consultant-gross'!F:F)</f>
        <v>0</v>
      </c>
      <c r="W191" s="14">
        <f>SUMIF('consultant-gross'!D:D,eslam.data!AH191,'consultant-gross'!G:G)</f>
        <v>0</v>
      </c>
      <c r="X191" s="14">
        <f>SUMIF('consultant-net'!D:D,eslam.data!AH191,'consultant-net'!F:F)</f>
        <v>0</v>
      </c>
      <c r="Y191" s="2" t="str">
        <f>VLOOKUP(A191,'eslam-to-invoicing'!A:B,2,0)</f>
        <v>DPW Onshore Port &amp; Terminal</v>
      </c>
      <c r="Z191" s="2" t="str">
        <f t="shared" si="10"/>
        <v>DPW Onshore Port &amp; Terminal28</v>
      </c>
      <c r="AH191" s="2" t="str">
        <f t="shared" si="11"/>
        <v>DP World Sokhna28</v>
      </c>
    </row>
    <row r="192" spans="1:34" x14ac:dyDescent="0.3">
      <c r="A192" s="6" t="s">
        <v>30</v>
      </c>
      <c r="B192" s="6">
        <v>29</v>
      </c>
      <c r="C192" s="1">
        <v>44377</v>
      </c>
      <c r="D192" s="1">
        <v>44371</v>
      </c>
      <c r="E192" s="1">
        <v>44371</v>
      </c>
      <c r="F192">
        <v>56</v>
      </c>
      <c r="G192" s="1">
        <v>44427</v>
      </c>
      <c r="H192" s="1">
        <v>44407</v>
      </c>
      <c r="I192" s="2">
        <v>27690935.599999901</v>
      </c>
      <c r="J192" s="2">
        <v>20768201.699999999</v>
      </c>
      <c r="K192" s="2">
        <f>SUMIF('collection only'!D:D,eslam.data!AH192,'collection only'!E:E)</f>
        <v>20394668.34</v>
      </c>
      <c r="L192" s="2">
        <v>1530097450.3199999</v>
      </c>
      <c r="U192" s="2">
        <v>0</v>
      </c>
      <c r="V192" s="14">
        <f>SUMIF('consultant-gross'!D:D,eslam.data!AH192,'consultant-gross'!F:F)</f>
        <v>0</v>
      </c>
      <c r="W192" s="14">
        <f>SUMIF('consultant-gross'!D:D,eslam.data!AH192,'consultant-gross'!G:G)</f>
        <v>0</v>
      </c>
      <c r="X192" s="14">
        <f>SUMIF('consultant-net'!D:D,eslam.data!AH192,'consultant-net'!F:F)</f>
        <v>0</v>
      </c>
      <c r="Y192" s="2" t="str">
        <f>VLOOKUP(A192,'eslam-to-invoicing'!A:B,2,0)</f>
        <v>DPW Onshore Port &amp; Terminal</v>
      </c>
      <c r="Z192" s="2" t="str">
        <f t="shared" si="10"/>
        <v>DPW Onshore Port &amp; Terminal29</v>
      </c>
      <c r="AH192" s="2" t="str">
        <f t="shared" si="11"/>
        <v>DP World Sokhna29</v>
      </c>
    </row>
    <row r="193" spans="1:34" x14ac:dyDescent="0.3">
      <c r="A193" s="6" t="s">
        <v>30</v>
      </c>
      <c r="B193" s="6">
        <v>30</v>
      </c>
      <c r="C193" s="1">
        <v>44408</v>
      </c>
      <c r="D193" s="1">
        <v>44406</v>
      </c>
      <c r="E193" s="1">
        <v>44406</v>
      </c>
      <c r="F193">
        <v>56</v>
      </c>
      <c r="G193" s="1">
        <v>44462</v>
      </c>
      <c r="H193" s="1">
        <v>44446</v>
      </c>
      <c r="I193" s="2">
        <v>14579181.600000139</v>
      </c>
      <c r="J193" s="2">
        <v>10934386.199999999</v>
      </c>
      <c r="K193" s="2">
        <f>SUMIF('collection only'!D:D,eslam.data!AH193,'collection only'!E:E)</f>
        <v>10739490.380000001</v>
      </c>
      <c r="L193" s="2">
        <v>1544676631.9200001</v>
      </c>
      <c r="U193" s="2">
        <v>0</v>
      </c>
      <c r="V193" s="14">
        <f>SUMIF('consultant-gross'!D:D,eslam.data!AH193,'consultant-gross'!F:F)</f>
        <v>0</v>
      </c>
      <c r="W193" s="14">
        <f>SUMIF('consultant-gross'!D:D,eslam.data!AH193,'consultant-gross'!G:G)</f>
        <v>0</v>
      </c>
      <c r="X193" s="14">
        <f>SUMIF('consultant-net'!D:D,eslam.data!AH193,'consultant-net'!F:F)</f>
        <v>0</v>
      </c>
      <c r="Y193" s="2" t="str">
        <f>VLOOKUP(A193,'eslam-to-invoicing'!A:B,2,0)</f>
        <v>DPW Onshore Port &amp; Terminal</v>
      </c>
      <c r="Z193" s="2" t="str">
        <f t="shared" si="10"/>
        <v>DPW Onshore Port &amp; Terminal30</v>
      </c>
      <c r="AH193" s="2" t="str">
        <f t="shared" si="11"/>
        <v>DP World Sokhna30</v>
      </c>
    </row>
    <row r="194" spans="1:34" x14ac:dyDescent="0.3">
      <c r="A194" s="6" t="s">
        <v>30</v>
      </c>
      <c r="B194" s="6">
        <v>31</v>
      </c>
      <c r="C194" s="1">
        <v>44439</v>
      </c>
      <c r="D194" s="1">
        <v>44441</v>
      </c>
      <c r="E194" s="1">
        <v>44441</v>
      </c>
      <c r="F194">
        <v>56</v>
      </c>
      <c r="G194" s="1">
        <v>44497</v>
      </c>
      <c r="H194" s="1">
        <v>44480</v>
      </c>
      <c r="I194" s="2">
        <v>13597917.63999987</v>
      </c>
      <c r="J194" s="2">
        <v>10198438.220000001</v>
      </c>
      <c r="K194" s="2">
        <f>SUMIF('collection only'!D:D,eslam.data!AH194,'collection only'!E:E)</f>
        <v>10014939.050000001</v>
      </c>
      <c r="L194" s="2">
        <v>1558274549.5599999</v>
      </c>
      <c r="U194" s="2">
        <v>0</v>
      </c>
      <c r="V194" s="14">
        <f>SUMIF('consultant-gross'!D:D,eslam.data!AH194,'consultant-gross'!F:F)</f>
        <v>0</v>
      </c>
      <c r="W194" s="14">
        <f>SUMIF('consultant-gross'!D:D,eslam.data!AH194,'consultant-gross'!G:G)</f>
        <v>0</v>
      </c>
      <c r="X194" s="14">
        <f>SUMIF('consultant-net'!D:D,eslam.data!AH194,'consultant-net'!F:F)</f>
        <v>0</v>
      </c>
      <c r="Y194" s="2" t="str">
        <f>VLOOKUP(A194,'eslam-to-invoicing'!A:B,2,0)</f>
        <v>DPW Onshore Port &amp; Terminal</v>
      </c>
      <c r="Z194" s="2" t="str">
        <f t="shared" si="10"/>
        <v>DPW Onshore Port &amp; Terminal31</v>
      </c>
      <c r="AH194" s="2" t="str">
        <f t="shared" si="11"/>
        <v>DP World Sokhna31</v>
      </c>
    </row>
    <row r="195" spans="1:34" x14ac:dyDescent="0.3">
      <c r="A195" s="6" t="s">
        <v>30</v>
      </c>
      <c r="B195" s="6">
        <v>32</v>
      </c>
      <c r="C195" s="1">
        <v>44469</v>
      </c>
      <c r="D195" s="1">
        <v>44474</v>
      </c>
      <c r="E195" s="1">
        <v>44482</v>
      </c>
      <c r="F195">
        <v>56</v>
      </c>
      <c r="G195" s="1">
        <v>44538</v>
      </c>
      <c r="H195" s="1">
        <v>44549</v>
      </c>
      <c r="I195" s="2">
        <v>16694467.33000016</v>
      </c>
      <c r="J195" s="2">
        <v>12520850.5</v>
      </c>
      <c r="K195" s="2">
        <f>SUMIF('collection only'!D:D,eslam.data!AH195,'collection only'!E:E)</f>
        <v>12304801.83</v>
      </c>
      <c r="L195" s="2">
        <v>1574969016.8900001</v>
      </c>
      <c r="U195" s="2">
        <v>0</v>
      </c>
      <c r="V195" s="14">
        <f>SUMIF('consultant-gross'!D:D,eslam.data!AH195,'consultant-gross'!F:F)</f>
        <v>0</v>
      </c>
      <c r="W195" s="14">
        <f>SUMIF('consultant-gross'!D:D,eslam.data!AH195,'consultant-gross'!G:G)</f>
        <v>0</v>
      </c>
      <c r="X195" s="14">
        <f>SUMIF('consultant-net'!D:D,eslam.data!AH195,'consultant-net'!F:F)</f>
        <v>0</v>
      </c>
      <c r="Y195" s="2" t="str">
        <f>VLOOKUP(A195,'eslam-to-invoicing'!A:B,2,0)</f>
        <v>DPW Onshore Port &amp; Terminal</v>
      </c>
      <c r="Z195" s="2" t="str">
        <f t="shared" ref="Z195:Z258" si="18">Y195&amp;B195</f>
        <v>DPW Onshore Port &amp; Terminal32</v>
      </c>
      <c r="AH195" s="2" t="str">
        <f t="shared" ref="AH195:AH258" si="19">A195&amp;B195</f>
        <v>DP World Sokhna32</v>
      </c>
    </row>
    <row r="196" spans="1:34" x14ac:dyDescent="0.3">
      <c r="A196" s="6" t="s">
        <v>30</v>
      </c>
      <c r="B196" s="6">
        <v>33</v>
      </c>
      <c r="C196" s="1">
        <v>44561</v>
      </c>
      <c r="D196" s="1">
        <v>44552</v>
      </c>
      <c r="E196" s="1">
        <v>44552</v>
      </c>
      <c r="F196">
        <v>56</v>
      </c>
      <c r="G196" s="1">
        <v>44608</v>
      </c>
      <c r="H196" s="1">
        <v>44572</v>
      </c>
      <c r="I196" s="2">
        <v>20335452.7099998</v>
      </c>
      <c r="J196" s="2">
        <v>15251589.539999999</v>
      </c>
      <c r="K196" s="2">
        <f>SUMIF('collection only'!D:D,eslam.data!AH196,'collection only'!E:E)</f>
        <v>15048235.01</v>
      </c>
      <c r="L196" s="2">
        <v>1595304469.5999999</v>
      </c>
      <c r="U196" s="2">
        <v>0</v>
      </c>
      <c r="V196" s="14">
        <f>SUMIF('consultant-gross'!D:D,eslam.data!AH196,'consultant-gross'!F:F)</f>
        <v>0</v>
      </c>
      <c r="W196" s="14">
        <f>SUMIF('consultant-gross'!D:D,eslam.data!AH196,'consultant-gross'!G:G)</f>
        <v>0</v>
      </c>
      <c r="X196" s="14">
        <f>SUMIF('consultant-net'!D:D,eslam.data!AH196,'consultant-net'!F:F)</f>
        <v>0</v>
      </c>
      <c r="Y196" s="2" t="str">
        <f>VLOOKUP(A196,'eslam-to-invoicing'!A:B,2,0)</f>
        <v>DPW Onshore Port &amp; Terminal</v>
      </c>
      <c r="Z196" s="2" t="str">
        <f t="shared" si="18"/>
        <v>DPW Onshore Port &amp; Terminal33</v>
      </c>
      <c r="AH196" s="2" t="str">
        <f t="shared" si="19"/>
        <v>DP World Sokhna33</v>
      </c>
    </row>
    <row r="197" spans="1:34" x14ac:dyDescent="0.3">
      <c r="A197" s="6" t="s">
        <v>30</v>
      </c>
      <c r="B197" s="6">
        <v>34</v>
      </c>
      <c r="C197" s="1">
        <v>44651</v>
      </c>
      <c r="D197" s="1">
        <v>44657</v>
      </c>
      <c r="E197" s="1">
        <v>44657</v>
      </c>
      <c r="F197">
        <v>56</v>
      </c>
      <c r="G197" s="1">
        <v>44713</v>
      </c>
      <c r="H197" s="1">
        <v>44663</v>
      </c>
      <c r="I197" s="2">
        <v>12548237.840000151</v>
      </c>
      <c r="J197" s="2">
        <v>9025252.8100000005</v>
      </c>
      <c r="K197" s="2">
        <f>SUMIF('collection only'!D:D,eslam.data!AH197,'collection only'!E:E)</f>
        <v>8899770.4399999995</v>
      </c>
      <c r="L197" s="2">
        <v>1607852707.4400001</v>
      </c>
      <c r="S197" s="2">
        <v>80392635.370000005</v>
      </c>
      <c r="T197" s="2">
        <v>80392635.370000005</v>
      </c>
      <c r="U197" s="2">
        <v>0</v>
      </c>
      <c r="V197" s="14">
        <f>SUMIF('consultant-gross'!D:D,eslam.data!AH197,'consultant-gross'!F:F)</f>
        <v>0</v>
      </c>
      <c r="W197" s="14">
        <f>SUMIF('consultant-gross'!D:D,eslam.data!AH197,'consultant-gross'!G:G)</f>
        <v>0</v>
      </c>
      <c r="X197" s="14">
        <f>SUMIF('consultant-net'!D:D,eslam.data!AH197,'consultant-net'!F:F)</f>
        <v>0</v>
      </c>
      <c r="Y197" s="2" t="str">
        <f>VLOOKUP(A197,'eslam-to-invoicing'!A:B,2,0)</f>
        <v>DPW Onshore Port &amp; Terminal</v>
      </c>
      <c r="Z197" s="2" t="str">
        <f t="shared" si="18"/>
        <v>DPW Onshore Port &amp; Terminal34</v>
      </c>
      <c r="AH197" s="2" t="str">
        <f t="shared" si="19"/>
        <v>DP World Sokhna34</v>
      </c>
    </row>
    <row r="198" spans="1:34" x14ac:dyDescent="0.3">
      <c r="A198" s="6" t="s">
        <v>30</v>
      </c>
      <c r="B198" s="6">
        <v>35</v>
      </c>
      <c r="C198" s="1">
        <v>44681</v>
      </c>
      <c r="D198" s="1">
        <v>44696</v>
      </c>
      <c r="E198" s="1">
        <v>44696</v>
      </c>
      <c r="F198">
        <v>56</v>
      </c>
      <c r="G198" s="1">
        <v>44752</v>
      </c>
      <c r="H198" s="1">
        <v>44720</v>
      </c>
      <c r="I198" s="2">
        <v>3275655.0199999809</v>
      </c>
      <c r="J198" s="2">
        <v>2948089.53</v>
      </c>
      <c r="K198" s="2">
        <f>SUMIF('collection only'!D:D,eslam.data!AH198,'collection only'!E:E)</f>
        <v>2915333</v>
      </c>
      <c r="L198" s="2">
        <v>1611128362.46</v>
      </c>
      <c r="P198" s="2">
        <v>37040890.719999999</v>
      </c>
      <c r="S198" s="2">
        <v>80556418.125</v>
      </c>
      <c r="T198" s="2">
        <v>80556418.125</v>
      </c>
      <c r="U198" s="2">
        <v>0</v>
      </c>
      <c r="V198" s="14">
        <f>SUMIF('consultant-gross'!D:D,eslam.data!AH198,'consultant-gross'!F:F)</f>
        <v>0</v>
      </c>
      <c r="W198" s="14">
        <f>SUMIF('consultant-gross'!D:D,eslam.data!AH198,'consultant-gross'!G:G)</f>
        <v>0</v>
      </c>
      <c r="X198" s="14">
        <f>SUMIF('consultant-net'!D:D,eslam.data!AH198,'consultant-net'!F:F)</f>
        <v>0</v>
      </c>
      <c r="Y198" s="2" t="str">
        <f>VLOOKUP(A198,'eslam-to-invoicing'!A:B,2,0)</f>
        <v>DPW Onshore Port &amp; Terminal</v>
      </c>
      <c r="Z198" s="2" t="str">
        <f t="shared" si="18"/>
        <v>DPW Onshore Port &amp; Terminal35</v>
      </c>
      <c r="AH198" s="2" t="str">
        <f t="shared" si="19"/>
        <v>DP World Sokhna35</v>
      </c>
    </row>
    <row r="199" spans="1:34" x14ac:dyDescent="0.3">
      <c r="A199" s="6" t="s">
        <v>30</v>
      </c>
      <c r="B199" s="6">
        <v>36</v>
      </c>
      <c r="C199" s="1">
        <v>44712</v>
      </c>
      <c r="D199" s="1">
        <v>44720</v>
      </c>
      <c r="E199" s="1">
        <v>44720</v>
      </c>
      <c r="F199">
        <v>56</v>
      </c>
      <c r="G199" s="1">
        <v>44776</v>
      </c>
      <c r="K199" s="2">
        <f>SUMIF('collection only'!D:D,eslam.data!AH199,'collection only'!E:E)</f>
        <v>80556058.469999999</v>
      </c>
      <c r="U199" s="2">
        <v>0</v>
      </c>
      <c r="V199" s="14">
        <f>SUMIF('consultant-gross'!D:D,eslam.data!AH199,'consultant-gross'!F:F)</f>
        <v>0</v>
      </c>
      <c r="W199" s="14">
        <f>SUMIF('consultant-gross'!D:D,eslam.data!AH199,'consultant-gross'!G:G)</f>
        <v>0</v>
      </c>
      <c r="X199" s="14">
        <f>SUMIF('consultant-net'!D:D,eslam.data!AH199,'consultant-net'!F:F)</f>
        <v>0</v>
      </c>
      <c r="Y199" s="2" t="str">
        <f>VLOOKUP(A199,'eslam-to-invoicing'!A:B,2,0)</f>
        <v>DPW Onshore Port &amp; Terminal</v>
      </c>
      <c r="Z199" s="2" t="str">
        <f t="shared" si="18"/>
        <v>DPW Onshore Port &amp; Terminal36</v>
      </c>
      <c r="AH199" s="2" t="str">
        <f t="shared" si="19"/>
        <v>DP World Sokhna36</v>
      </c>
    </row>
    <row r="200" spans="1:34" x14ac:dyDescent="0.3">
      <c r="A200" s="6" t="s">
        <v>30</v>
      </c>
      <c r="B200" s="6">
        <v>37</v>
      </c>
      <c r="C200" s="1">
        <v>44985</v>
      </c>
      <c r="D200" s="1">
        <v>44976</v>
      </c>
      <c r="E200" s="1">
        <v>44976</v>
      </c>
      <c r="F200">
        <v>56</v>
      </c>
      <c r="G200" s="1">
        <v>45032</v>
      </c>
      <c r="K200" s="2">
        <f>SUMIF('collection only'!D:D,eslam.data!AH200,'collection only'!E:E)</f>
        <v>0</v>
      </c>
      <c r="U200" s="2">
        <v>0</v>
      </c>
      <c r="V200" s="14">
        <f>SUMIF('consultant-gross'!D:D,eslam.data!AH200,'consultant-gross'!F:F)</f>
        <v>0</v>
      </c>
      <c r="W200" s="14">
        <f>SUMIF('consultant-gross'!D:D,eslam.data!AH200,'consultant-gross'!G:G)</f>
        <v>0</v>
      </c>
      <c r="X200" s="14">
        <f>SUMIF('consultant-net'!D:D,eslam.data!AH200,'consultant-net'!F:F)</f>
        <v>0</v>
      </c>
      <c r="Y200" s="2" t="str">
        <f>VLOOKUP(A200,'eslam-to-invoicing'!A:B,2,0)</f>
        <v>DPW Onshore Port &amp; Terminal</v>
      </c>
      <c r="Z200" s="2" t="str">
        <f t="shared" si="18"/>
        <v>DPW Onshore Port &amp; Terminal37</v>
      </c>
      <c r="AH200" s="2" t="str">
        <f t="shared" si="19"/>
        <v>DP World Sokhna37</v>
      </c>
    </row>
    <row r="201" spans="1:34" x14ac:dyDescent="0.3">
      <c r="A201" s="6" t="s">
        <v>110</v>
      </c>
      <c r="B201" s="6">
        <v>1</v>
      </c>
      <c r="C201" s="1">
        <v>44957</v>
      </c>
      <c r="D201" s="1">
        <v>44951</v>
      </c>
      <c r="E201" s="1">
        <v>44957</v>
      </c>
      <c r="F201">
        <v>56</v>
      </c>
      <c r="G201" s="1">
        <v>45013</v>
      </c>
      <c r="H201" s="1">
        <v>44973</v>
      </c>
      <c r="I201" s="2">
        <v>23907099.300000001</v>
      </c>
      <c r="J201" s="2">
        <v>21516389.399999999</v>
      </c>
      <c r="K201" s="2">
        <f>SUMIF('collection only'!D:D,eslam.data!AH201,'collection only'!E:E)</f>
        <v>21783711.579999998</v>
      </c>
      <c r="L201" s="2">
        <v>23907099.300000001</v>
      </c>
      <c r="S201" s="2">
        <v>1195354.95</v>
      </c>
      <c r="T201" s="2">
        <v>1195354.95</v>
      </c>
      <c r="U201" s="2">
        <v>0</v>
      </c>
      <c r="V201" s="14">
        <f>SUMIF('consultant-gross'!D:D,eslam.data!AH201,'consultant-gross'!F:F)</f>
        <v>23907099.300000001</v>
      </c>
      <c r="W201" s="14">
        <f>SUMIF('consultant-gross'!D:D,eslam.data!AH201,'consultant-gross'!G:G)</f>
        <v>23907099.300000001</v>
      </c>
      <c r="X201" s="14">
        <f>SUMIF('consultant-net'!D:D,eslam.data!AH201,'consultant-net'!F:F)</f>
        <v>21516389.399999999</v>
      </c>
      <c r="Y201" s="2" t="str">
        <f>VLOOKUP(A201,'eslam-to-invoicing'!A:B,2,0)</f>
        <v>DP World Basin 2 Ph2</v>
      </c>
      <c r="Z201" s="2" t="str">
        <f t="shared" si="18"/>
        <v>DP World Basin 2 Ph21</v>
      </c>
      <c r="AH201" s="2" t="str">
        <f t="shared" si="19"/>
        <v>DPW - Ph.021</v>
      </c>
    </row>
    <row r="202" spans="1:34" x14ac:dyDescent="0.3">
      <c r="A202" s="6" t="s">
        <v>110</v>
      </c>
      <c r="B202" s="6">
        <v>2</v>
      </c>
      <c r="C202" s="1">
        <v>44985</v>
      </c>
      <c r="D202" s="1">
        <v>44982</v>
      </c>
      <c r="E202" s="1">
        <v>44987</v>
      </c>
      <c r="F202">
        <v>56</v>
      </c>
      <c r="G202" s="1">
        <v>45043</v>
      </c>
      <c r="H202" s="1">
        <v>45007</v>
      </c>
      <c r="I202" s="2">
        <v>30365704.800000001</v>
      </c>
      <c r="J202" s="2">
        <v>19188213.600000001</v>
      </c>
      <c r="K202" s="2">
        <f>SUMIF('collection only'!D:D,eslam.data!AH202,'collection only'!E:E)</f>
        <v>84506660.859999999</v>
      </c>
      <c r="L202" s="2">
        <v>54272804.100000001</v>
      </c>
      <c r="S202" s="2">
        <v>2713640.25</v>
      </c>
      <c r="T202" s="2">
        <v>2713640.25</v>
      </c>
      <c r="U202" s="2">
        <v>0</v>
      </c>
      <c r="V202" s="14">
        <f>SUMIF('consultant-gross'!D:D,eslam.data!AH202,'consultant-gross'!F:F)</f>
        <v>30365704.800000001</v>
      </c>
      <c r="W202" s="14">
        <f>SUMIF('consultant-gross'!D:D,eslam.data!AH202,'consultant-gross'!G:G)</f>
        <v>54272804.100000001</v>
      </c>
      <c r="X202" s="14">
        <f>SUMIF('consultant-net'!D:D,eslam.data!AH202,'consultant-net'!F:F)</f>
        <v>19188213.600000001</v>
      </c>
      <c r="Y202" s="2" t="str">
        <f>VLOOKUP(A202,'eslam-to-invoicing'!A:B,2,0)</f>
        <v>DP World Basin 2 Ph2</v>
      </c>
      <c r="Z202" s="2" t="str">
        <f t="shared" si="18"/>
        <v>DP World Basin 2 Ph22</v>
      </c>
      <c r="AH202" s="2" t="str">
        <f t="shared" si="19"/>
        <v>DPW - Ph.022</v>
      </c>
    </row>
    <row r="203" spans="1:34" x14ac:dyDescent="0.3">
      <c r="A203" s="6" t="s">
        <v>110</v>
      </c>
      <c r="B203" s="6">
        <v>3</v>
      </c>
      <c r="C203" s="1">
        <v>45016</v>
      </c>
      <c r="D203" s="1">
        <v>45010</v>
      </c>
      <c r="E203" s="1">
        <v>45019</v>
      </c>
      <c r="F203">
        <v>56</v>
      </c>
      <c r="G203" s="1">
        <v>45075</v>
      </c>
      <c r="H203" s="1">
        <v>45012</v>
      </c>
      <c r="I203" s="2">
        <v>1809093.469999999</v>
      </c>
      <c r="J203" s="2">
        <v>19827820.719999999</v>
      </c>
      <c r="K203" s="2">
        <f>SUMIF('collection only'!D:D,eslam.data!AH203,'collection only'!E:E)</f>
        <v>28493360.539999999</v>
      </c>
      <c r="L203" s="2">
        <v>56081897.57</v>
      </c>
      <c r="S203" s="2">
        <v>2804094.9249999998</v>
      </c>
      <c r="T203" s="2">
        <v>2804094.9249999998</v>
      </c>
      <c r="U203" s="2">
        <v>0</v>
      </c>
      <c r="V203" s="14">
        <f>SUMIF('consultant-gross'!D:D,eslam.data!AH203,'consultant-gross'!F:F)</f>
        <v>1809093.4699999988</v>
      </c>
      <c r="W203" s="14">
        <f>SUMIF('consultant-gross'!D:D,eslam.data!AH203,'consultant-gross'!G:G)</f>
        <v>56081897.57</v>
      </c>
      <c r="X203" s="14">
        <f>SUMIF('consultant-net'!D:D,eslam.data!AH203,'consultant-net'!F:F)</f>
        <v>19827820.719999999</v>
      </c>
      <c r="Y203" s="2" t="str">
        <f>VLOOKUP(A203,'eslam-to-invoicing'!A:B,2,0)</f>
        <v>DP World Basin 2 Ph2</v>
      </c>
      <c r="Z203" s="2" t="str">
        <f t="shared" si="18"/>
        <v>DP World Basin 2 Ph23</v>
      </c>
      <c r="AH203" s="2" t="str">
        <f t="shared" si="19"/>
        <v>DPW - Ph.023</v>
      </c>
    </row>
    <row r="204" spans="1:34" x14ac:dyDescent="0.3">
      <c r="A204" s="6" t="s">
        <v>110</v>
      </c>
      <c r="B204" s="6">
        <v>4</v>
      </c>
      <c r="C204" s="1">
        <v>45046</v>
      </c>
      <c r="D204" s="1">
        <v>45041</v>
      </c>
      <c r="E204" s="1">
        <v>45054</v>
      </c>
      <c r="F204">
        <v>56</v>
      </c>
      <c r="G204" s="1">
        <v>45110</v>
      </c>
      <c r="H204" s="1">
        <v>45085</v>
      </c>
      <c r="I204" s="2">
        <v>38567084.809999987</v>
      </c>
      <c r="J204" s="2">
        <v>28925313.530000001</v>
      </c>
      <c r="K204" s="2">
        <f>SUMIF('collection only'!D:D,eslam.data!AH204,'collection only'!E:E)</f>
        <v>27398639.539999999</v>
      </c>
      <c r="L204" s="2">
        <v>94648982.379999995</v>
      </c>
      <c r="S204" s="2">
        <v>9464898.2999999989</v>
      </c>
      <c r="T204" s="2">
        <v>9464898.2999999989</v>
      </c>
      <c r="U204" s="2">
        <v>0</v>
      </c>
      <c r="V204" s="14">
        <f>SUMIF('consultant-gross'!D:D,eslam.data!AH204,'consultant-gross'!F:F)</f>
        <v>38567084.809999995</v>
      </c>
      <c r="W204" s="14">
        <f>SUMIF('consultant-gross'!D:D,eslam.data!AH204,'consultant-gross'!G:G)</f>
        <v>94648982.379999995</v>
      </c>
      <c r="X204" s="14">
        <f>SUMIF('consultant-net'!D:D,eslam.data!AH204,'consultant-net'!F:F)</f>
        <v>28925313.530000001</v>
      </c>
      <c r="Y204" s="2" t="str">
        <f>VLOOKUP(A204,'eslam-to-invoicing'!A:B,2,0)</f>
        <v>DP World Basin 2 Ph2</v>
      </c>
      <c r="Z204" s="2" t="str">
        <f t="shared" si="18"/>
        <v>DP World Basin 2 Ph24</v>
      </c>
      <c r="AH204" s="2" t="str">
        <f t="shared" si="19"/>
        <v>DPW - Ph.024</v>
      </c>
    </row>
    <row r="205" spans="1:34" x14ac:dyDescent="0.3">
      <c r="A205" s="6" t="s">
        <v>110</v>
      </c>
      <c r="B205" s="6">
        <v>5</v>
      </c>
      <c r="C205" s="1">
        <v>45077</v>
      </c>
      <c r="D205" s="1">
        <v>45071</v>
      </c>
      <c r="E205" s="1">
        <v>45080</v>
      </c>
      <c r="F205">
        <v>56</v>
      </c>
      <c r="G205" s="1">
        <v>45136</v>
      </c>
      <c r="H205" s="1">
        <v>45102</v>
      </c>
      <c r="I205" s="2">
        <v>77833745.070000023</v>
      </c>
      <c r="J205" s="2">
        <v>30561302.57</v>
      </c>
      <c r="K205" s="2">
        <f>SUMIF('collection only'!D:D,eslam.data!AH205,'collection only'!E:E)</f>
        <v>30104833.539999999</v>
      </c>
      <c r="L205" s="2">
        <v>172482727.44999999</v>
      </c>
      <c r="S205" s="2">
        <v>8624122.5</v>
      </c>
      <c r="T205" s="2">
        <v>8624122.5</v>
      </c>
      <c r="U205" s="2">
        <v>0</v>
      </c>
      <c r="V205" s="14">
        <f>SUMIF('consultant-gross'!D:D,eslam.data!AH205,'consultant-gross'!F:F)</f>
        <v>77833745.070000023</v>
      </c>
      <c r="W205" s="14">
        <f>SUMIF('consultant-gross'!D:D,eslam.data!AH205,'consultant-gross'!G:G)</f>
        <v>172482727.45000002</v>
      </c>
      <c r="X205" s="14">
        <f>SUMIF('consultant-net'!D:D,eslam.data!AH205,'consultant-net'!F:F)</f>
        <v>30561302.57</v>
      </c>
      <c r="Y205" s="2" t="str">
        <f>VLOOKUP(A205,'eslam-to-invoicing'!A:B,2,0)</f>
        <v>DP World Basin 2 Ph2</v>
      </c>
      <c r="Z205" s="2" t="str">
        <f t="shared" si="18"/>
        <v>DP World Basin 2 Ph25</v>
      </c>
      <c r="AH205" s="2" t="str">
        <f t="shared" si="19"/>
        <v>DPW - Ph.025</v>
      </c>
    </row>
    <row r="206" spans="1:34" x14ac:dyDescent="0.3">
      <c r="A206" s="6" t="s">
        <v>110</v>
      </c>
      <c r="B206" s="6">
        <v>6</v>
      </c>
      <c r="C206" s="1">
        <v>45107</v>
      </c>
      <c r="D206" s="1">
        <v>45102</v>
      </c>
      <c r="E206" s="1">
        <v>45103</v>
      </c>
      <c r="F206">
        <v>56</v>
      </c>
      <c r="G206" s="1">
        <v>45159</v>
      </c>
      <c r="H206" s="1">
        <v>45138</v>
      </c>
      <c r="I206" s="2">
        <v>32227821.33999997</v>
      </c>
      <c r="J206" s="2">
        <v>24170866.16</v>
      </c>
      <c r="K206" s="2">
        <f>SUMIF('collection only'!D:D,eslam.data!AH206,'collection only'!E:E)</f>
        <v>23809772.84</v>
      </c>
      <c r="L206" s="2">
        <v>204710548.78999999</v>
      </c>
      <c r="S206" s="2">
        <v>10235527.455</v>
      </c>
      <c r="T206" s="2">
        <v>10235527.455</v>
      </c>
      <c r="U206" s="2">
        <v>0</v>
      </c>
      <c r="V206" s="14">
        <f>SUMIF('consultant-gross'!D:D,eslam.data!AH206,'consultant-gross'!F:F)</f>
        <v>32227821.339999974</v>
      </c>
      <c r="W206" s="14">
        <f>SUMIF('consultant-gross'!D:D,eslam.data!AH206,'consultant-gross'!G:G)</f>
        <v>204710548.78999999</v>
      </c>
      <c r="X206" s="14">
        <f>SUMIF('consultant-net'!D:D,eslam.data!AH206,'consultant-net'!F:F)</f>
        <v>24170866.16</v>
      </c>
      <c r="Y206" s="2" t="str">
        <f>VLOOKUP(A206,'eslam-to-invoicing'!A:B,2,0)</f>
        <v>DP World Basin 2 Ph2</v>
      </c>
      <c r="Z206" s="2" t="str">
        <f t="shared" si="18"/>
        <v>DP World Basin 2 Ph26</v>
      </c>
      <c r="AH206" s="2" t="str">
        <f t="shared" si="19"/>
        <v>DPW - Ph.026</v>
      </c>
    </row>
    <row r="207" spans="1:34" x14ac:dyDescent="0.3">
      <c r="A207" s="6" t="s">
        <v>110</v>
      </c>
      <c r="B207" s="6">
        <v>7</v>
      </c>
      <c r="C207" s="1">
        <v>45138</v>
      </c>
      <c r="D207" s="1">
        <v>45132</v>
      </c>
      <c r="E207" s="1">
        <v>45139</v>
      </c>
      <c r="F207">
        <v>56</v>
      </c>
      <c r="G207" s="1">
        <v>45195</v>
      </c>
      <c r="H207" s="1">
        <v>45166</v>
      </c>
      <c r="I207" s="2">
        <v>21546507.219999999</v>
      </c>
      <c r="J207" s="2">
        <v>16159880.26</v>
      </c>
      <c r="K207" s="2">
        <f>SUMIF('collection only'!D:D,eslam.data!AH207,'collection only'!E:E)</f>
        <v>15918348.27</v>
      </c>
      <c r="L207" s="2">
        <v>226257056.00999999</v>
      </c>
      <c r="S207" s="2">
        <v>11312852.785</v>
      </c>
      <c r="T207" s="2">
        <v>11312852.785</v>
      </c>
      <c r="U207" s="2">
        <v>0</v>
      </c>
      <c r="V207" s="14">
        <f>SUMIF('consultant-gross'!D:D,eslam.data!AH207,'consultant-gross'!F:F)</f>
        <v>21546507.219999999</v>
      </c>
      <c r="W207" s="14">
        <f>SUMIF('consultant-gross'!D:D,eslam.data!AH207,'consultant-gross'!G:G)</f>
        <v>226257056.00999999</v>
      </c>
      <c r="X207" s="14">
        <f>SUMIF('consultant-net'!D:D,eslam.data!AH207,'consultant-net'!F:F)</f>
        <v>16159880.26</v>
      </c>
      <c r="Y207" s="2" t="str">
        <f>VLOOKUP(A207,'eslam-to-invoicing'!A:B,2,0)</f>
        <v>DP World Basin 2 Ph2</v>
      </c>
      <c r="Z207" s="2" t="str">
        <f t="shared" si="18"/>
        <v>DP World Basin 2 Ph27</v>
      </c>
      <c r="AH207" s="2" t="str">
        <f t="shared" si="19"/>
        <v>DPW - Ph.027</v>
      </c>
    </row>
    <row r="208" spans="1:34" x14ac:dyDescent="0.3">
      <c r="A208" s="6" t="s">
        <v>110</v>
      </c>
      <c r="B208" s="6">
        <v>8</v>
      </c>
      <c r="C208" s="1">
        <v>45169</v>
      </c>
      <c r="D208" s="1">
        <v>45163</v>
      </c>
      <c r="E208" s="1">
        <v>45173</v>
      </c>
      <c r="F208">
        <v>56</v>
      </c>
      <c r="G208" s="1">
        <v>45229</v>
      </c>
      <c r="H208" s="1">
        <v>45173</v>
      </c>
      <c r="I208" s="2">
        <v>27781672.690000031</v>
      </c>
      <c r="J208" s="2">
        <v>20836254.440000001</v>
      </c>
      <c r="K208" s="2">
        <f>SUMIF('collection only'!D:D,eslam.data!AH208,'collection only'!E:E)</f>
        <v>20524928.940000001</v>
      </c>
      <c r="L208" s="2">
        <v>254038728.69999999</v>
      </c>
      <c r="S208" s="2">
        <v>12701936.435000001</v>
      </c>
      <c r="T208" s="2">
        <v>12701936.435000001</v>
      </c>
      <c r="U208" s="2">
        <v>0</v>
      </c>
      <c r="V208" s="14">
        <f>SUMIF('consultant-gross'!D:D,eslam.data!AH208,'consultant-gross'!F:F)</f>
        <v>27781672.690000027</v>
      </c>
      <c r="W208" s="14">
        <f>SUMIF('consultant-gross'!D:D,eslam.data!AH208,'consultant-gross'!G:G)</f>
        <v>254038728.70000002</v>
      </c>
      <c r="X208" s="14">
        <f>SUMIF('consultant-net'!D:D,eslam.data!AH208,'consultant-net'!F:F)</f>
        <v>20836254.440000001</v>
      </c>
      <c r="Y208" s="2" t="str">
        <f>VLOOKUP(A208,'eslam-to-invoicing'!A:B,2,0)</f>
        <v>DP World Basin 2 Ph2</v>
      </c>
      <c r="Z208" s="2" t="str">
        <f t="shared" si="18"/>
        <v>DP World Basin 2 Ph28</v>
      </c>
      <c r="AH208" s="2" t="str">
        <f t="shared" si="19"/>
        <v>DPW - Ph.028</v>
      </c>
    </row>
    <row r="209" spans="1:34" x14ac:dyDescent="0.3">
      <c r="A209" s="6" t="s">
        <v>110</v>
      </c>
      <c r="B209" s="6">
        <v>9</v>
      </c>
      <c r="C209" s="1">
        <v>45199</v>
      </c>
      <c r="D209" s="1">
        <v>45199</v>
      </c>
      <c r="E209" s="1">
        <v>45202</v>
      </c>
      <c r="F209">
        <v>56</v>
      </c>
      <c r="G209" s="1">
        <v>45258</v>
      </c>
      <c r="H209" s="1">
        <v>45230</v>
      </c>
      <c r="I209" s="2">
        <v>66926760.560000032</v>
      </c>
      <c r="J209" s="2">
        <v>50195070.420000002</v>
      </c>
      <c r="K209" s="2">
        <f>SUMIF('collection only'!D:D,eslam.data!AH209,'collection only'!E:E)</f>
        <v>49445572.719999999</v>
      </c>
      <c r="L209" s="2">
        <v>320965489.26000011</v>
      </c>
      <c r="S209" s="2">
        <v>16048266</v>
      </c>
      <c r="T209" s="2">
        <v>16048266</v>
      </c>
      <c r="U209" s="2">
        <v>0</v>
      </c>
      <c r="V209" s="14">
        <f>SUMIF('consultant-gross'!D:D,eslam.data!AH209,'consultant-gross'!F:F)</f>
        <v>66926760.560000032</v>
      </c>
      <c r="W209" s="14">
        <f>SUMIF('consultant-gross'!D:D,eslam.data!AH209,'consultant-gross'!G:G)</f>
        <v>320965489.26000005</v>
      </c>
      <c r="X209" s="14">
        <f>SUMIF('consultant-net'!D:D,eslam.data!AH209,'consultant-net'!F:F)</f>
        <v>50195070.420000002</v>
      </c>
      <c r="Y209" s="2" t="str">
        <f>VLOOKUP(A209,'eslam-to-invoicing'!A:B,2,0)</f>
        <v>DP World Basin 2 Ph2</v>
      </c>
      <c r="Z209" s="2" t="str">
        <f t="shared" si="18"/>
        <v>DP World Basin 2 Ph29</v>
      </c>
      <c r="AH209" s="2" t="str">
        <f t="shared" si="19"/>
        <v>DPW - Ph.029</v>
      </c>
    </row>
    <row r="210" spans="1:34" x14ac:dyDescent="0.3">
      <c r="A210" s="6" t="s">
        <v>110</v>
      </c>
      <c r="B210" s="6">
        <v>10</v>
      </c>
      <c r="C210" s="1">
        <v>45230</v>
      </c>
      <c r="D210" s="1">
        <v>45224</v>
      </c>
      <c r="E210" s="1">
        <v>45231</v>
      </c>
      <c r="F210">
        <v>56</v>
      </c>
      <c r="G210" s="1">
        <v>45287</v>
      </c>
      <c r="H210" s="1">
        <v>45259</v>
      </c>
      <c r="I210" s="2">
        <v>59028304.349999957</v>
      </c>
      <c r="J210" s="2">
        <v>44271228.340000004</v>
      </c>
      <c r="K210" s="2">
        <f>SUMIF('collection only'!D:D,eslam.data!AH210,'collection only'!E:E)</f>
        <v>34610141.799999997</v>
      </c>
      <c r="L210" s="2">
        <v>379993793.61000001</v>
      </c>
      <c r="S210" s="2">
        <v>18999683</v>
      </c>
      <c r="T210" s="2">
        <v>18999683</v>
      </c>
      <c r="U210" s="2">
        <v>0</v>
      </c>
      <c r="V210" s="14">
        <f>SUMIF('consultant-gross'!D:D,eslam.data!AH210,'consultant-gross'!F:F)</f>
        <v>59028304.349999964</v>
      </c>
      <c r="W210" s="14">
        <f>SUMIF('consultant-gross'!D:D,eslam.data!AH210,'consultant-gross'!G:G)</f>
        <v>379993793.61000001</v>
      </c>
      <c r="X210" s="14">
        <f>SUMIF('consultant-net'!D:D,eslam.data!AH210,'consultant-net'!F:F)</f>
        <v>44271228.339999996</v>
      </c>
      <c r="Y210" s="2" t="str">
        <f>VLOOKUP(A210,'eslam-to-invoicing'!A:B,2,0)</f>
        <v>DP World Basin 2 Ph2</v>
      </c>
      <c r="Z210" s="2" t="str">
        <f t="shared" si="18"/>
        <v>DP World Basin 2 Ph210</v>
      </c>
      <c r="AH210" s="2" t="str">
        <f t="shared" si="19"/>
        <v>DPW - Ph.0210</v>
      </c>
    </row>
    <row r="211" spans="1:34" x14ac:dyDescent="0.3">
      <c r="A211" s="6" t="s">
        <v>110</v>
      </c>
      <c r="B211" s="6">
        <v>11</v>
      </c>
      <c r="C211" s="1">
        <v>45260</v>
      </c>
      <c r="D211" s="1">
        <v>45255</v>
      </c>
      <c r="E211" s="1">
        <v>45260</v>
      </c>
      <c r="F211">
        <v>56</v>
      </c>
      <c r="G211" s="1">
        <v>45316</v>
      </c>
      <c r="H211" s="1">
        <v>45291</v>
      </c>
      <c r="I211" s="2">
        <v>54711779.099999957</v>
      </c>
      <c r="J211" s="2">
        <v>40849045.029999986</v>
      </c>
      <c r="K211" s="2">
        <f>SUMIF('collection only'!D:D,eslam.data!AH211,'collection only'!E:E)</f>
        <v>40236573.850000001</v>
      </c>
      <c r="L211" s="2">
        <v>434705572.70999998</v>
      </c>
      <c r="S211" s="2">
        <v>21735278.620000001</v>
      </c>
      <c r="T211" s="2">
        <v>21735278.620000001</v>
      </c>
      <c r="U211" s="2">
        <v>0</v>
      </c>
      <c r="V211" s="14">
        <f>SUMIF('consultant-gross'!D:D,eslam.data!AH211,'consultant-gross'!F:F)</f>
        <v>54711779.099999964</v>
      </c>
      <c r="W211" s="14">
        <f>SUMIF('consultant-gross'!D:D,eslam.data!AH211,'consultant-gross'!G:G)</f>
        <v>434705572.70999998</v>
      </c>
      <c r="X211" s="14">
        <f>SUMIF('consultant-net'!D:D,eslam.data!AH211,'consultant-net'!F:F)</f>
        <v>40849045.029999994</v>
      </c>
      <c r="Y211" s="2" t="str">
        <f>VLOOKUP(A211,'eslam-to-invoicing'!A:B,2,0)</f>
        <v>DP World Basin 2 Ph2</v>
      </c>
      <c r="Z211" s="2" t="str">
        <f t="shared" si="18"/>
        <v>DP World Basin 2 Ph211</v>
      </c>
      <c r="AH211" s="2" t="str">
        <f t="shared" si="19"/>
        <v>DPW - Ph.0211</v>
      </c>
    </row>
    <row r="212" spans="1:34" x14ac:dyDescent="0.3">
      <c r="A212" s="6" t="s">
        <v>110</v>
      </c>
      <c r="B212" s="6">
        <v>12</v>
      </c>
      <c r="C212" s="1">
        <v>45291</v>
      </c>
      <c r="D212" s="1">
        <v>45285</v>
      </c>
      <c r="E212" s="1">
        <v>45292</v>
      </c>
      <c r="F212">
        <v>56</v>
      </c>
      <c r="G212" s="1">
        <v>45348</v>
      </c>
      <c r="H212" s="1">
        <v>45326</v>
      </c>
      <c r="I212" s="2">
        <v>17644384.080000039</v>
      </c>
      <c r="J212" s="2">
        <v>15879945.92</v>
      </c>
      <c r="K212" s="2">
        <f>SUMIF('collection only'!D:D,eslam.data!AH212,'collection only'!E:E)</f>
        <v>15678173.877894999</v>
      </c>
      <c r="L212" s="2">
        <v>452349956.79000002</v>
      </c>
      <c r="P212" s="2">
        <v>25824647.960000001</v>
      </c>
      <c r="S212" s="2">
        <v>22617497.855</v>
      </c>
      <c r="T212" s="2">
        <v>22617497.855</v>
      </c>
      <c r="U212" s="2">
        <v>0</v>
      </c>
      <c r="V212" s="14">
        <f>SUMIF('consultant-gross'!D:D,eslam.data!AH212,'consultant-gross'!F:F)</f>
        <v>17644384.080000043</v>
      </c>
      <c r="W212" s="14">
        <f>SUMIF('consultant-gross'!D:D,eslam.data!AH212,'consultant-gross'!G:G)</f>
        <v>452349956.79000002</v>
      </c>
      <c r="X212" s="14">
        <f>SUMIF('consultant-net'!D:D,eslam.data!AH212,'consultant-net'!F:F)</f>
        <v>15879945.92</v>
      </c>
      <c r="Y212" s="2" t="str">
        <f>VLOOKUP(A212,'eslam-to-invoicing'!A:B,2,0)</f>
        <v>DP World Basin 2 Ph2</v>
      </c>
      <c r="Z212" s="2" t="str">
        <f t="shared" si="18"/>
        <v>DP World Basin 2 Ph212</v>
      </c>
      <c r="AH212" s="2" t="str">
        <f t="shared" si="19"/>
        <v>DPW - Ph.0212</v>
      </c>
    </row>
    <row r="213" spans="1:34" x14ac:dyDescent="0.3">
      <c r="A213" s="6" t="s">
        <v>110</v>
      </c>
      <c r="B213" s="6">
        <v>13</v>
      </c>
      <c r="C213" s="1">
        <v>45351</v>
      </c>
      <c r="D213" s="1">
        <v>45360</v>
      </c>
      <c r="E213" s="1">
        <v>45360</v>
      </c>
      <c r="F213">
        <v>56</v>
      </c>
      <c r="G213" s="1">
        <v>45416</v>
      </c>
      <c r="H213" s="1">
        <v>45383</v>
      </c>
      <c r="I213" s="2">
        <v>13655091.110000011</v>
      </c>
      <c r="J213" s="2">
        <v>18632592.109999999</v>
      </c>
      <c r="K213" s="2">
        <f>SUMIF('collection only'!D:D,eslam.data!AH213,'collection only'!E:E)</f>
        <v>18805485.48</v>
      </c>
      <c r="L213" s="2">
        <v>466005047.89999998</v>
      </c>
      <c r="P213" s="2">
        <v>44215690.5</v>
      </c>
      <c r="S213" s="2">
        <v>33822947.024999999</v>
      </c>
      <c r="T213" s="2">
        <v>33822947.024999999</v>
      </c>
      <c r="U213" s="2">
        <v>0</v>
      </c>
      <c r="V213" s="14">
        <f>SUMIF('consultant-gross'!D:D,eslam.data!AH213,'consultant-gross'!F:F)</f>
        <v>13655091.110000014</v>
      </c>
      <c r="W213" s="14">
        <f>SUMIF('consultant-gross'!D:D,eslam.data!AH213,'consultant-gross'!G:G)</f>
        <v>466005047.90000004</v>
      </c>
      <c r="X213" s="14">
        <f>SUMIF('consultant-net'!D:D,eslam.data!AH213,'consultant-net'!F:F)</f>
        <v>18632592.109999999</v>
      </c>
      <c r="Y213" s="2" t="str">
        <f>VLOOKUP(A213,'eslam-to-invoicing'!A:B,2,0)</f>
        <v>DP World Basin 2 Ph2</v>
      </c>
      <c r="Z213" s="2" t="str">
        <f t="shared" si="18"/>
        <v>DP World Basin 2 Ph213</v>
      </c>
      <c r="AH213" s="2" t="str">
        <f t="shared" si="19"/>
        <v>DPW - Ph.0213</v>
      </c>
    </row>
    <row r="214" spans="1:34" x14ac:dyDescent="0.3">
      <c r="A214" s="6" t="s">
        <v>110</v>
      </c>
      <c r="B214" s="6">
        <v>14</v>
      </c>
      <c r="C214" s="1">
        <v>45351</v>
      </c>
      <c r="D214" s="1">
        <v>45361</v>
      </c>
      <c r="E214" s="1">
        <v>45364</v>
      </c>
      <c r="F214">
        <v>56</v>
      </c>
      <c r="G214" s="1">
        <v>45420</v>
      </c>
      <c r="H214" s="1">
        <v>45426</v>
      </c>
      <c r="I214" s="2">
        <v>-1E-4</v>
      </c>
      <c r="J214" s="2">
        <v>35418927.399999999</v>
      </c>
      <c r="K214" s="2">
        <f>SUMIF('collection only'!D:D,eslam.data!AH214,'collection only'!E:E)</f>
        <v>35568315.899999999</v>
      </c>
      <c r="L214" s="2">
        <v>466005047.89999998</v>
      </c>
      <c r="P214" s="2">
        <v>30459697.899999999</v>
      </c>
      <c r="S214" s="2">
        <v>23300252.395</v>
      </c>
      <c r="T214" s="2">
        <v>23300252.395</v>
      </c>
      <c r="U214" s="2">
        <v>0</v>
      </c>
      <c r="V214" s="14">
        <f>SUMIF('consultant-gross'!D:D,eslam.data!AH214,'consultant-gross'!F:F)</f>
        <v>-1E-4</v>
      </c>
      <c r="W214" s="14">
        <f>SUMIF('consultant-gross'!D:D,eslam.data!AH214,'consultant-gross'!G:G)</f>
        <v>466005047.90000004</v>
      </c>
      <c r="X214" s="14">
        <f>SUMIF('consultant-net'!D:D,eslam.data!AH214,'consultant-net'!F:F)</f>
        <v>35418927.399999999</v>
      </c>
      <c r="Y214" s="2" t="str">
        <f>VLOOKUP(A214,'eslam-to-invoicing'!A:B,2,0)</f>
        <v>DP World Basin 2 Ph2</v>
      </c>
      <c r="Z214" s="2" t="str">
        <f t="shared" si="18"/>
        <v>DP World Basin 2 Ph214</v>
      </c>
      <c r="AH214" s="2" t="str">
        <f t="shared" si="19"/>
        <v>DPW - Ph.0214</v>
      </c>
    </row>
    <row r="215" spans="1:34" x14ac:dyDescent="0.3">
      <c r="A215" s="6" t="s">
        <v>71</v>
      </c>
      <c r="B215" s="6">
        <v>1</v>
      </c>
      <c r="C215" s="1">
        <v>44347</v>
      </c>
      <c r="D215" s="1">
        <v>44347</v>
      </c>
      <c r="E215" s="1">
        <v>44354</v>
      </c>
      <c r="F215">
        <v>42</v>
      </c>
      <c r="G215" s="1">
        <v>44396</v>
      </c>
      <c r="H215" s="1">
        <v>44362</v>
      </c>
      <c r="I215" s="2">
        <v>5145072.8899999997</v>
      </c>
      <c r="J215" s="2">
        <v>4887819.25</v>
      </c>
      <c r="K215" s="2">
        <f>SUMIF('collection only'!D:D,eslam.data!AH215,'collection only'!E:E)</f>
        <v>16605643.540000001</v>
      </c>
      <c r="L215" s="2">
        <v>5145072.8899999997</v>
      </c>
      <c r="M215" s="2">
        <v>10000000</v>
      </c>
      <c r="U215" s="2">
        <v>0</v>
      </c>
      <c r="V215" s="14">
        <f>SUMIF('consultant-gross'!D:D,eslam.data!AH215,'consultant-gross'!F:F)</f>
        <v>5145072.8899999997</v>
      </c>
      <c r="W215" s="14">
        <f>SUMIF('consultant-gross'!D:D,eslam.data!AH215,'consultant-gross'!G:G)</f>
        <v>5145072.8899999997</v>
      </c>
      <c r="X215" s="14">
        <f>SUMIF('consultant-net'!D:D,eslam.data!AH215,'consultant-net'!F:F)</f>
        <v>4887819.25</v>
      </c>
      <c r="Y215" s="2" t="str">
        <f>VLOOKUP(A215,'eslam-to-invoicing'!A:B,2,0)</f>
        <v>EGAT Pelletizing Plant</v>
      </c>
      <c r="Z215" s="2" t="str">
        <f t="shared" si="18"/>
        <v>EGAT Pelletizing Plant1</v>
      </c>
      <c r="AH215" s="2" t="str">
        <f t="shared" si="19"/>
        <v>EGAT Pelletizing Plant1</v>
      </c>
    </row>
    <row r="216" spans="1:34" x14ac:dyDescent="0.3">
      <c r="A216" s="6" t="s">
        <v>71</v>
      </c>
      <c r="B216" s="6">
        <v>2</v>
      </c>
      <c r="C216" s="1">
        <v>44377</v>
      </c>
      <c r="D216" s="1">
        <v>44377</v>
      </c>
      <c r="E216" s="1">
        <v>44377</v>
      </c>
      <c r="F216">
        <v>42</v>
      </c>
      <c r="G216" s="1">
        <v>44419</v>
      </c>
      <c r="H216" s="1">
        <v>44389</v>
      </c>
      <c r="I216" s="2">
        <v>10496612.58</v>
      </c>
      <c r="J216" s="2">
        <v>10124222.67</v>
      </c>
      <c r="K216" s="2">
        <f>SUMIF('collection only'!D:D,eslam.data!AH216,'collection only'!E:E)</f>
        <v>27019256.259999998</v>
      </c>
      <c r="L216" s="2">
        <v>15641685.470000001</v>
      </c>
      <c r="M216" s="2">
        <v>2000000</v>
      </c>
      <c r="U216" s="2">
        <v>0</v>
      </c>
      <c r="V216" s="14">
        <f>SUMIF('consultant-gross'!D:D,eslam.data!AH216,'consultant-gross'!F:F)</f>
        <v>10496612.580000002</v>
      </c>
      <c r="W216" s="14">
        <f>SUMIF('consultant-gross'!D:D,eslam.data!AH216,'consultant-gross'!G:G)</f>
        <v>15641685.470000001</v>
      </c>
      <c r="X216" s="14">
        <f>SUMIF('consultant-net'!D:D,eslam.data!AH216,'consultant-net'!F:F)</f>
        <v>10124222.67</v>
      </c>
      <c r="Y216" s="2" t="str">
        <f>VLOOKUP(A216,'eslam-to-invoicing'!A:B,2,0)</f>
        <v>EGAT Pelletizing Plant</v>
      </c>
      <c r="Z216" s="2" t="str">
        <f t="shared" si="18"/>
        <v>EGAT Pelletizing Plant2</v>
      </c>
      <c r="AH216" s="2" t="str">
        <f t="shared" si="19"/>
        <v>EGAT Pelletizing Plant2</v>
      </c>
    </row>
    <row r="217" spans="1:34" x14ac:dyDescent="0.3">
      <c r="A217" s="6" t="s">
        <v>71</v>
      </c>
      <c r="B217" s="6">
        <v>3</v>
      </c>
      <c r="C217" s="1">
        <v>44408</v>
      </c>
      <c r="D217" s="1">
        <v>44408</v>
      </c>
      <c r="E217" s="1">
        <v>44413</v>
      </c>
      <c r="F217">
        <v>42</v>
      </c>
      <c r="G217" s="1">
        <v>44455</v>
      </c>
      <c r="H217" s="1">
        <v>44427</v>
      </c>
      <c r="I217" s="2">
        <v>4383722.2899999972</v>
      </c>
      <c r="J217" s="2">
        <v>4165165.88</v>
      </c>
      <c r="K217" s="2">
        <f>SUMIF('collection only'!D:D,eslam.data!AH217,'collection only'!E:E)</f>
        <v>59114716.799999997</v>
      </c>
      <c r="L217" s="2">
        <v>20025407.760000002</v>
      </c>
      <c r="M217" s="2">
        <v>5000000</v>
      </c>
      <c r="U217" s="2">
        <v>0</v>
      </c>
      <c r="V217" s="14">
        <f>SUMIF('consultant-gross'!D:D,eslam.data!AH217,'consultant-gross'!F:F)</f>
        <v>4383722.2899999972</v>
      </c>
      <c r="W217" s="14">
        <f>SUMIF('consultant-gross'!D:D,eslam.data!AH217,'consultant-gross'!G:G)</f>
        <v>20025407.759999998</v>
      </c>
      <c r="X217" s="14">
        <f>SUMIF('consultant-net'!D:D,eslam.data!AH217,'consultant-net'!F:F)</f>
        <v>4165165.88</v>
      </c>
      <c r="Y217" s="2" t="str">
        <f>VLOOKUP(A217,'eslam-to-invoicing'!A:B,2,0)</f>
        <v>EGAT Pelletizing Plant</v>
      </c>
      <c r="Z217" s="2" t="str">
        <f t="shared" si="18"/>
        <v>EGAT Pelletizing Plant3</v>
      </c>
      <c r="AH217" s="2" t="str">
        <f t="shared" si="19"/>
        <v>EGAT Pelletizing Plant3</v>
      </c>
    </row>
    <row r="218" spans="1:34" x14ac:dyDescent="0.3">
      <c r="A218" s="6" t="s">
        <v>71</v>
      </c>
      <c r="B218" s="6">
        <v>4</v>
      </c>
      <c r="C218" s="1">
        <v>44439</v>
      </c>
      <c r="D218" s="1">
        <v>44439</v>
      </c>
      <c r="E218" s="1">
        <v>44440</v>
      </c>
      <c r="F218">
        <v>42</v>
      </c>
      <c r="G218" s="1">
        <v>44482</v>
      </c>
      <c r="H218" s="1">
        <v>44466</v>
      </c>
      <c r="I218" s="2">
        <v>6320391.6000000006</v>
      </c>
      <c r="J218" s="2">
        <v>6104444.1699999999</v>
      </c>
      <c r="K218" s="2">
        <f>SUMIF('collection only'!D:D,eslam.data!AH218,'collection only'!E:E)</f>
        <v>50190590.75</v>
      </c>
      <c r="L218" s="2">
        <v>26345799.359999999</v>
      </c>
      <c r="M218" s="2">
        <v>20500000</v>
      </c>
      <c r="U218" s="2">
        <v>0</v>
      </c>
      <c r="V218" s="14">
        <f>SUMIF('consultant-gross'!D:D,eslam.data!AH218,'consultant-gross'!F:F)</f>
        <v>6320391.6000000015</v>
      </c>
      <c r="W218" s="14">
        <f>SUMIF('consultant-gross'!D:D,eslam.data!AH218,'consultant-gross'!G:G)</f>
        <v>26345799.359999999</v>
      </c>
      <c r="X218" s="14">
        <f>SUMIF('consultant-net'!D:D,eslam.data!AH218,'consultant-net'!F:F)</f>
        <v>6104444.1699999999</v>
      </c>
      <c r="Y218" s="2" t="str">
        <f>VLOOKUP(A218,'eslam-to-invoicing'!A:B,2,0)</f>
        <v>EGAT Pelletizing Plant</v>
      </c>
      <c r="Z218" s="2" t="str">
        <f t="shared" si="18"/>
        <v>EGAT Pelletizing Plant4</v>
      </c>
      <c r="AH218" s="2" t="str">
        <f t="shared" si="19"/>
        <v>EGAT Pelletizing Plant4</v>
      </c>
    </row>
    <row r="219" spans="1:34" x14ac:dyDescent="0.3">
      <c r="A219" s="6" t="s">
        <v>71</v>
      </c>
      <c r="B219" s="6">
        <v>5</v>
      </c>
      <c r="C219" s="1">
        <v>44469</v>
      </c>
      <c r="D219" s="1">
        <v>44469</v>
      </c>
      <c r="E219" s="1">
        <v>44475</v>
      </c>
      <c r="F219">
        <v>42</v>
      </c>
      <c r="G219" s="1">
        <v>44517</v>
      </c>
      <c r="H219" s="1">
        <v>44489</v>
      </c>
      <c r="I219" s="2">
        <v>14624189</v>
      </c>
      <c r="J219" s="2">
        <v>14109093.060000001</v>
      </c>
      <c r="K219" s="2">
        <f>SUMIF('collection only'!D:D,eslam.data!AH219,'collection only'!E:E)</f>
        <v>142794796.93000001</v>
      </c>
      <c r="L219" s="2">
        <v>40969988.359999999</v>
      </c>
      <c r="M219" s="2">
        <v>28804143.300000001</v>
      </c>
      <c r="U219" s="2">
        <v>0</v>
      </c>
      <c r="V219" s="14">
        <f>SUMIF('consultant-gross'!D:D,eslam.data!AH219,'consultant-gross'!F:F)</f>
        <v>14624189</v>
      </c>
      <c r="W219" s="14">
        <f>SUMIF('consultant-gross'!D:D,eslam.data!AH219,'consultant-gross'!G:G)</f>
        <v>40969988.359999999</v>
      </c>
      <c r="X219" s="14">
        <f>SUMIF('consultant-net'!D:D,eslam.data!AH219,'consultant-net'!F:F)</f>
        <v>14109093.060000001</v>
      </c>
      <c r="Y219" s="2" t="str">
        <f>VLOOKUP(A219,'eslam-to-invoicing'!A:B,2,0)</f>
        <v>EGAT Pelletizing Plant</v>
      </c>
      <c r="Z219" s="2" t="str">
        <f t="shared" si="18"/>
        <v>EGAT Pelletizing Plant5</v>
      </c>
      <c r="AH219" s="2" t="str">
        <f t="shared" si="19"/>
        <v>EGAT Pelletizing Plant5</v>
      </c>
    </row>
    <row r="220" spans="1:34" x14ac:dyDescent="0.3">
      <c r="A220" s="6" t="s">
        <v>71</v>
      </c>
      <c r="B220" s="6">
        <v>6</v>
      </c>
      <c r="C220" s="1">
        <v>44500</v>
      </c>
      <c r="D220" s="1">
        <v>44506</v>
      </c>
      <c r="E220" s="1">
        <v>44506</v>
      </c>
      <c r="F220">
        <v>42</v>
      </c>
      <c r="G220" s="1">
        <v>44548</v>
      </c>
      <c r="H220" s="1">
        <v>44514</v>
      </c>
      <c r="I220" s="2">
        <v>11102739.539999999</v>
      </c>
      <c r="J220" s="2">
        <v>10385277.48</v>
      </c>
      <c r="K220" s="2">
        <f>SUMIF('collection only'!D:D,eslam.data!AH220,'collection only'!E:E)</f>
        <v>160253665.38999999</v>
      </c>
      <c r="L220" s="2">
        <v>52072727.899999999</v>
      </c>
      <c r="M220" s="2">
        <v>100000000</v>
      </c>
      <c r="U220" s="2">
        <v>0</v>
      </c>
      <c r="V220" s="14">
        <f>SUMIF('consultant-gross'!D:D,eslam.data!AH220,'consultant-gross'!F:F)</f>
        <v>11102739.539999999</v>
      </c>
      <c r="W220" s="14">
        <f>SUMIF('consultant-gross'!D:D,eslam.data!AH220,'consultant-gross'!G:G)</f>
        <v>52072727.899999999</v>
      </c>
      <c r="X220" s="14">
        <f>SUMIF('consultant-net'!D:D,eslam.data!AH220,'consultant-net'!F:F)</f>
        <v>10385277.48</v>
      </c>
      <c r="Y220" s="2" t="str">
        <f>VLOOKUP(A220,'eslam-to-invoicing'!A:B,2,0)</f>
        <v>EGAT Pelletizing Plant</v>
      </c>
      <c r="Z220" s="2" t="str">
        <f t="shared" si="18"/>
        <v>EGAT Pelletizing Plant6</v>
      </c>
      <c r="AH220" s="2" t="str">
        <f t="shared" si="19"/>
        <v>EGAT Pelletizing Plant6</v>
      </c>
    </row>
    <row r="221" spans="1:34" x14ac:dyDescent="0.3">
      <c r="A221" s="6" t="s">
        <v>71</v>
      </c>
      <c r="B221" s="6">
        <v>7</v>
      </c>
      <c r="C221" s="1">
        <v>44530</v>
      </c>
      <c r="D221" s="1">
        <v>44535</v>
      </c>
      <c r="E221" s="1">
        <v>44536</v>
      </c>
      <c r="F221">
        <v>42</v>
      </c>
      <c r="G221" s="1">
        <v>44578</v>
      </c>
      <c r="H221" s="1">
        <v>44550</v>
      </c>
      <c r="I221" s="2">
        <v>14005522.66</v>
      </c>
      <c r="J221" s="2">
        <v>13304274.449999999</v>
      </c>
      <c r="K221" s="2">
        <f>SUMIF('collection only'!D:D,eslam.data!AH221,'collection only'!E:E)</f>
        <v>163147791.30000001</v>
      </c>
      <c r="L221" s="2">
        <v>66078250.560000002</v>
      </c>
      <c r="M221" s="2">
        <v>100000000</v>
      </c>
      <c r="U221" s="2">
        <v>0</v>
      </c>
      <c r="V221" s="14">
        <f>SUMIF('consultant-gross'!D:D,eslam.data!AH221,'consultant-gross'!F:F)</f>
        <v>14005522.660000004</v>
      </c>
      <c r="W221" s="14">
        <f>SUMIF('consultant-gross'!D:D,eslam.data!AH221,'consultant-gross'!G:G)</f>
        <v>66078250.560000002</v>
      </c>
      <c r="X221" s="14">
        <f>SUMIF('consultant-net'!D:D,eslam.data!AH221,'consultant-net'!F:F)</f>
        <v>13304274.449999999</v>
      </c>
      <c r="Y221" s="2" t="str">
        <f>VLOOKUP(A221,'eslam-to-invoicing'!A:B,2,0)</f>
        <v>EGAT Pelletizing Plant</v>
      </c>
      <c r="Z221" s="2" t="str">
        <f t="shared" si="18"/>
        <v>EGAT Pelletizing Plant7</v>
      </c>
      <c r="AH221" s="2" t="str">
        <f t="shared" si="19"/>
        <v>EGAT Pelletizing Plant7</v>
      </c>
    </row>
    <row r="222" spans="1:34" x14ac:dyDescent="0.3">
      <c r="A222" s="6" t="s">
        <v>71</v>
      </c>
      <c r="B222" s="6">
        <v>8</v>
      </c>
      <c r="C222" s="1">
        <v>44561</v>
      </c>
      <c r="D222" s="1">
        <v>44566</v>
      </c>
      <c r="E222" s="1">
        <v>44567</v>
      </c>
      <c r="F222">
        <v>42</v>
      </c>
      <c r="G222" s="1">
        <v>44609</v>
      </c>
      <c r="H222" s="1">
        <v>44579</v>
      </c>
      <c r="I222" s="2">
        <v>12121253.25</v>
      </c>
      <c r="J222" s="2">
        <v>11576342.49</v>
      </c>
      <c r="K222" s="2">
        <f>SUMIF('collection only'!D:D,eslam.data!AH222,'collection only'!E:E)</f>
        <v>241455129.94999999</v>
      </c>
      <c r="L222" s="2">
        <v>78199503.810000002</v>
      </c>
      <c r="M222" s="2">
        <v>200000000</v>
      </c>
      <c r="U222" s="2">
        <v>0</v>
      </c>
      <c r="V222" s="14">
        <f>SUMIF('consultant-gross'!D:D,eslam.data!AH222,'consultant-gross'!F:F)</f>
        <v>12121253.25</v>
      </c>
      <c r="W222" s="14">
        <f>SUMIF('consultant-gross'!D:D,eslam.data!AH222,'consultant-gross'!G:G)</f>
        <v>78199503.810000002</v>
      </c>
      <c r="X222" s="14">
        <f>SUMIF('consultant-net'!D:D,eslam.data!AH222,'consultant-net'!F:F)</f>
        <v>11576342.49</v>
      </c>
      <c r="Y222" s="2" t="str">
        <f>VLOOKUP(A222,'eslam-to-invoicing'!A:B,2,0)</f>
        <v>EGAT Pelletizing Plant</v>
      </c>
      <c r="Z222" s="2" t="str">
        <f t="shared" si="18"/>
        <v>EGAT Pelletizing Plant8</v>
      </c>
      <c r="AH222" s="2" t="str">
        <f t="shared" si="19"/>
        <v>EGAT Pelletizing Plant8</v>
      </c>
    </row>
    <row r="223" spans="1:34" x14ac:dyDescent="0.3">
      <c r="A223" s="6" t="s">
        <v>71</v>
      </c>
      <c r="B223" s="6">
        <v>9</v>
      </c>
      <c r="C223" s="1">
        <v>44592</v>
      </c>
      <c r="D223" s="1">
        <v>44597</v>
      </c>
      <c r="E223" s="1">
        <v>44600</v>
      </c>
      <c r="F223">
        <v>42</v>
      </c>
      <c r="G223" s="1">
        <v>44642</v>
      </c>
      <c r="H223" s="1">
        <v>44616</v>
      </c>
      <c r="I223" s="2">
        <v>15797419.95999999</v>
      </c>
      <c r="J223" s="2">
        <v>15046421.199999999</v>
      </c>
      <c r="K223" s="2">
        <f>SUMIF('collection only'!D:D,eslam.data!AH223,'collection only'!E:E)</f>
        <v>71197856.25</v>
      </c>
      <c r="L223" s="2">
        <v>93996923.769999996</v>
      </c>
      <c r="M223" s="2">
        <v>26309409.25</v>
      </c>
      <c r="U223" s="2">
        <v>0</v>
      </c>
      <c r="V223" s="14">
        <f>SUMIF('consultant-gross'!D:D,eslam.data!AH223,'consultant-gross'!F:F)</f>
        <v>15797419.959999993</v>
      </c>
      <c r="W223" s="14">
        <f>SUMIF('consultant-gross'!D:D,eslam.data!AH223,'consultant-gross'!G:G)</f>
        <v>93996923.769999996</v>
      </c>
      <c r="X223" s="14">
        <f>SUMIF('consultant-net'!D:D,eslam.data!AH223,'consultant-net'!F:F)</f>
        <v>15046421.199999999</v>
      </c>
      <c r="Y223" s="2" t="str">
        <f>VLOOKUP(A223,'eslam-to-invoicing'!A:B,2,0)</f>
        <v>EGAT Pelletizing Plant</v>
      </c>
      <c r="Z223" s="2" t="str">
        <f t="shared" si="18"/>
        <v>EGAT Pelletizing Plant9</v>
      </c>
      <c r="AH223" s="2" t="str">
        <f t="shared" si="19"/>
        <v>EGAT Pelletizing Plant9</v>
      </c>
    </row>
    <row r="224" spans="1:34" x14ac:dyDescent="0.3">
      <c r="A224" s="6" t="s">
        <v>71</v>
      </c>
      <c r="B224" s="6">
        <v>10</v>
      </c>
      <c r="C224" s="1">
        <v>44620</v>
      </c>
      <c r="D224" s="1">
        <v>44630</v>
      </c>
      <c r="E224" s="1">
        <v>44634</v>
      </c>
      <c r="F224">
        <v>42</v>
      </c>
      <c r="G224" s="1">
        <v>44676</v>
      </c>
      <c r="H224" s="1">
        <v>44663</v>
      </c>
      <c r="I224" s="2">
        <v>13671163.109999999</v>
      </c>
      <c r="J224" s="2">
        <v>13017478.470000001</v>
      </c>
      <c r="K224" s="2">
        <f>SUMIF('collection only'!D:D,eslam.data!AH224,'collection only'!E:E)</f>
        <v>41034098.600000001</v>
      </c>
      <c r="L224" s="2">
        <v>107668086.88</v>
      </c>
      <c r="U224" s="2">
        <v>0</v>
      </c>
      <c r="V224" s="14">
        <f>SUMIF('consultant-gross'!D:D,eslam.data!AH224,'consultant-gross'!F:F)</f>
        <v>13671163.109999999</v>
      </c>
      <c r="W224" s="14">
        <f>SUMIF('consultant-gross'!D:D,eslam.data!AH224,'consultant-gross'!G:G)</f>
        <v>107668086.88</v>
      </c>
      <c r="X224" s="14">
        <f>SUMIF('consultant-net'!D:D,eslam.data!AH224,'consultant-net'!F:F)</f>
        <v>13017478.470000001</v>
      </c>
      <c r="Y224" s="2" t="str">
        <f>VLOOKUP(A224,'eslam-to-invoicing'!A:B,2,0)</f>
        <v>EGAT Pelletizing Plant</v>
      </c>
      <c r="Z224" s="2" t="str">
        <f t="shared" si="18"/>
        <v>EGAT Pelletizing Plant10</v>
      </c>
      <c r="AH224" s="2" t="str">
        <f t="shared" si="19"/>
        <v>EGAT Pelletizing Plant10</v>
      </c>
    </row>
    <row r="225" spans="1:34" x14ac:dyDescent="0.3">
      <c r="A225" s="6" t="s">
        <v>71</v>
      </c>
      <c r="B225" s="6">
        <v>11</v>
      </c>
      <c r="C225" s="1">
        <v>44651</v>
      </c>
      <c r="D225" s="1">
        <v>44661</v>
      </c>
      <c r="E225" s="1">
        <v>44663</v>
      </c>
      <c r="F225">
        <v>42</v>
      </c>
      <c r="G225" s="1">
        <v>44705</v>
      </c>
      <c r="H225" s="1">
        <v>44672</v>
      </c>
      <c r="I225" s="2">
        <v>14893958.07000001</v>
      </c>
      <c r="J225" s="2">
        <v>14300826.369999999</v>
      </c>
      <c r="K225" s="2">
        <f>SUMIF('collection only'!D:D,eslam.data!AH225,'collection only'!E:E)</f>
        <v>34151886.789999999</v>
      </c>
      <c r="L225" s="2">
        <v>122562044.95</v>
      </c>
      <c r="U225" s="2">
        <v>0</v>
      </c>
      <c r="V225" s="14">
        <f>SUMIF('consultant-gross'!D:D,eslam.data!AH225,'consultant-gross'!F:F)</f>
        <v>14893958.070000008</v>
      </c>
      <c r="W225" s="14">
        <f>SUMIF('consultant-gross'!D:D,eslam.data!AH225,'consultant-gross'!G:G)</f>
        <v>122562044.95</v>
      </c>
      <c r="X225" s="14">
        <f>SUMIF('consultant-net'!D:D,eslam.data!AH225,'consultant-net'!F:F)</f>
        <v>14300826.369999999</v>
      </c>
      <c r="Y225" s="2" t="str">
        <f>VLOOKUP(A225,'eslam-to-invoicing'!A:B,2,0)</f>
        <v>EGAT Pelletizing Plant</v>
      </c>
      <c r="Z225" s="2" t="str">
        <f t="shared" si="18"/>
        <v>EGAT Pelletizing Plant11</v>
      </c>
      <c r="AH225" s="2" t="str">
        <f t="shared" si="19"/>
        <v>EGAT Pelletizing Plant11</v>
      </c>
    </row>
    <row r="226" spans="1:34" x14ac:dyDescent="0.3">
      <c r="A226" s="6" t="s">
        <v>71</v>
      </c>
      <c r="B226" s="6">
        <v>12</v>
      </c>
      <c r="C226" s="1">
        <v>44681</v>
      </c>
      <c r="D226" s="1">
        <v>44679</v>
      </c>
      <c r="E226" s="1">
        <v>44679</v>
      </c>
      <c r="F226">
        <v>42</v>
      </c>
      <c r="G226" s="1">
        <v>44721</v>
      </c>
      <c r="H226" s="1">
        <v>44704</v>
      </c>
      <c r="I226" s="2">
        <v>8116943.049999997</v>
      </c>
      <c r="J226" s="2">
        <v>7722438.9000000004</v>
      </c>
      <c r="K226" s="2">
        <f>SUMIF('collection only'!D:D,eslam.data!AH226,'collection only'!E:E)</f>
        <v>23500000</v>
      </c>
      <c r="L226" s="2">
        <v>130678988</v>
      </c>
      <c r="P226" s="2">
        <v>5987660</v>
      </c>
      <c r="U226" s="2">
        <v>0</v>
      </c>
      <c r="V226" s="14">
        <f>SUMIF('consultant-gross'!D:D,eslam.data!AH226,'consultant-gross'!F:F)</f>
        <v>8116943.049999997</v>
      </c>
      <c r="W226" s="14">
        <f>SUMIF('consultant-gross'!D:D,eslam.data!AH226,'consultant-gross'!G:G)</f>
        <v>130678988</v>
      </c>
      <c r="X226" s="14">
        <f>SUMIF('consultant-net'!D:D,eslam.data!AH226,'consultant-net'!F:F)</f>
        <v>7722438.9000000004</v>
      </c>
      <c r="Y226" s="2" t="str">
        <f>VLOOKUP(A226,'eslam-to-invoicing'!A:B,2,0)</f>
        <v>EGAT Pelletizing Plant</v>
      </c>
      <c r="Z226" s="2" t="str">
        <f t="shared" si="18"/>
        <v>EGAT Pelletizing Plant12</v>
      </c>
      <c r="AH226" s="2" t="str">
        <f t="shared" si="19"/>
        <v>EGAT Pelletizing Plant12</v>
      </c>
    </row>
    <row r="227" spans="1:34" x14ac:dyDescent="0.3">
      <c r="A227" s="6" t="s">
        <v>71</v>
      </c>
      <c r="B227" s="6">
        <v>13</v>
      </c>
      <c r="C227" s="1">
        <v>44712</v>
      </c>
      <c r="D227" s="1">
        <v>44717</v>
      </c>
      <c r="E227" s="1">
        <v>44724</v>
      </c>
      <c r="F227">
        <v>42</v>
      </c>
      <c r="G227" s="1">
        <v>44766</v>
      </c>
      <c r="H227" s="1">
        <v>44747</v>
      </c>
      <c r="I227" s="2">
        <v>13958441.78999999</v>
      </c>
      <c r="J227" s="2">
        <v>13285393.01</v>
      </c>
      <c r="K227" s="2">
        <f>SUMIF('collection only'!D:D,eslam.data!AH227,'collection only'!E:E)</f>
        <v>53397068.579999998</v>
      </c>
      <c r="L227" s="2">
        <v>144637429.78999999</v>
      </c>
      <c r="P227" s="2">
        <v>6236391</v>
      </c>
      <c r="U227" s="2">
        <v>0</v>
      </c>
      <c r="V227" s="14">
        <f>SUMIF('consultant-gross'!D:D,eslam.data!AH227,'consultant-gross'!F:F)</f>
        <v>13958441.789999992</v>
      </c>
      <c r="W227" s="14">
        <f>SUMIF('consultant-gross'!D:D,eslam.data!AH227,'consultant-gross'!G:G)</f>
        <v>144637429.78999999</v>
      </c>
      <c r="X227" s="14">
        <f>SUMIF('consultant-net'!D:D,eslam.data!AH227,'consultant-net'!F:F)</f>
        <v>13285393.01</v>
      </c>
      <c r="Y227" s="2" t="str">
        <f>VLOOKUP(A227,'eslam-to-invoicing'!A:B,2,0)</f>
        <v>EGAT Pelletizing Plant</v>
      </c>
      <c r="Z227" s="2" t="str">
        <f t="shared" si="18"/>
        <v>EGAT Pelletizing Plant13</v>
      </c>
      <c r="AH227" s="2" t="str">
        <f t="shared" si="19"/>
        <v>EGAT Pelletizing Plant13</v>
      </c>
    </row>
    <row r="228" spans="1:34" x14ac:dyDescent="0.3">
      <c r="A228" s="6" t="s">
        <v>71</v>
      </c>
      <c r="B228" s="6">
        <v>14</v>
      </c>
      <c r="C228" s="1">
        <v>44742</v>
      </c>
      <c r="D228" s="1">
        <v>44747</v>
      </c>
      <c r="E228" s="1">
        <v>44748</v>
      </c>
      <c r="F228">
        <v>42</v>
      </c>
      <c r="G228" s="1">
        <v>44790</v>
      </c>
      <c r="H228" s="1">
        <v>44796</v>
      </c>
      <c r="I228" s="2">
        <v>8283062.8400000036</v>
      </c>
      <c r="J228" s="2">
        <v>7877469.9900000002</v>
      </c>
      <c r="K228" s="2">
        <f>SUMIF('collection only'!D:D,eslam.data!AH228,'collection only'!E:E)</f>
        <v>17794639.629999999</v>
      </c>
      <c r="L228" s="2">
        <v>152920492.63</v>
      </c>
      <c r="P228" s="2">
        <v>6321993.8200000003</v>
      </c>
      <c r="U228" s="2">
        <v>0</v>
      </c>
      <c r="V228" s="14">
        <f>SUMIF('consultant-gross'!D:D,eslam.data!AH228,'consultant-gross'!F:F)</f>
        <v>8283062.8400000036</v>
      </c>
      <c r="W228" s="14">
        <f>SUMIF('consultant-gross'!D:D,eslam.data!AH228,'consultant-gross'!G:G)</f>
        <v>152920492.63</v>
      </c>
      <c r="X228" s="14">
        <f>SUMIF('consultant-net'!D:D,eslam.data!AH228,'consultant-net'!F:F)</f>
        <v>7877469.9900000002</v>
      </c>
      <c r="Y228" s="2" t="str">
        <f>VLOOKUP(A228,'eslam-to-invoicing'!A:B,2,0)</f>
        <v>EGAT Pelletizing Plant</v>
      </c>
      <c r="Z228" s="2" t="str">
        <f t="shared" si="18"/>
        <v>EGAT Pelletizing Plant14</v>
      </c>
      <c r="AH228" s="2" t="str">
        <f t="shared" si="19"/>
        <v>EGAT Pelletizing Plant14</v>
      </c>
    </row>
    <row r="229" spans="1:34" x14ac:dyDescent="0.3">
      <c r="A229" s="6" t="s">
        <v>71</v>
      </c>
      <c r="B229" s="6">
        <v>15</v>
      </c>
      <c r="C229" s="1">
        <v>44773</v>
      </c>
      <c r="D229" s="1">
        <v>44783</v>
      </c>
      <c r="E229" s="1">
        <v>44788</v>
      </c>
      <c r="F229">
        <v>42</v>
      </c>
      <c r="G229" s="1">
        <v>44830</v>
      </c>
      <c r="H229" s="1">
        <v>44797</v>
      </c>
      <c r="I229" s="2">
        <v>20298475.01000002</v>
      </c>
      <c r="J229" s="2">
        <v>19389514.84</v>
      </c>
      <c r="K229" s="2">
        <f>SUMIF('collection only'!D:D,eslam.data!AH229,'collection only'!E:E)</f>
        <v>29186530.100000001</v>
      </c>
      <c r="L229" s="2">
        <v>173218967.63999999</v>
      </c>
      <c r="P229" s="2">
        <v>7381629.6100000003</v>
      </c>
      <c r="U229" s="2">
        <v>0</v>
      </c>
      <c r="V229" s="14">
        <f>SUMIF('consultant-gross'!D:D,eslam.data!AH229,'consultant-gross'!F:F)</f>
        <v>20298475.01000002</v>
      </c>
      <c r="W229" s="14">
        <f>SUMIF('consultant-gross'!D:D,eslam.data!AH229,'consultant-gross'!G:G)</f>
        <v>173218967.64000002</v>
      </c>
      <c r="X229" s="14">
        <f>SUMIF('consultant-net'!D:D,eslam.data!AH229,'consultant-net'!F:F)</f>
        <v>19389514.84</v>
      </c>
      <c r="Y229" s="2" t="str">
        <f>VLOOKUP(A229,'eslam-to-invoicing'!A:B,2,0)</f>
        <v>EGAT Pelletizing Plant</v>
      </c>
      <c r="Z229" s="2" t="str">
        <f t="shared" si="18"/>
        <v>EGAT Pelletizing Plant15</v>
      </c>
      <c r="AH229" s="2" t="str">
        <f t="shared" si="19"/>
        <v>EGAT Pelletizing Plant15</v>
      </c>
    </row>
    <row r="230" spans="1:34" x14ac:dyDescent="0.3">
      <c r="A230" s="6" t="s">
        <v>71</v>
      </c>
      <c r="B230" s="6">
        <v>16</v>
      </c>
      <c r="C230" s="1">
        <v>44804</v>
      </c>
      <c r="D230" s="1">
        <v>44814</v>
      </c>
      <c r="E230" s="1">
        <v>44824</v>
      </c>
      <c r="F230">
        <v>42</v>
      </c>
      <c r="G230" s="1">
        <v>44866</v>
      </c>
      <c r="H230" s="1">
        <v>44844</v>
      </c>
      <c r="I230" s="2">
        <v>14282809.34999999</v>
      </c>
      <c r="J230" s="2">
        <v>14238994.720000001</v>
      </c>
      <c r="K230" s="2">
        <f>SUMIF('collection only'!D:D,eslam.data!AH230,'collection only'!E:E)</f>
        <v>23336148.649999999</v>
      </c>
      <c r="L230" s="2">
        <v>187501776.99000001</v>
      </c>
      <c r="P230" s="2">
        <v>14084887.93</v>
      </c>
      <c r="U230" s="2">
        <v>0</v>
      </c>
      <c r="V230" s="14">
        <f>SUMIF('consultant-gross'!D:D,eslam.data!AH230,'consultant-gross'!F:F)</f>
        <v>14282809.349999994</v>
      </c>
      <c r="W230" s="14">
        <f>SUMIF('consultant-gross'!D:D,eslam.data!AH230,'consultant-gross'!G:G)</f>
        <v>187501776.99000001</v>
      </c>
      <c r="X230" s="14">
        <f>SUMIF('consultant-net'!D:D,eslam.data!AH230,'consultant-net'!F:F)</f>
        <v>14238994.720000001</v>
      </c>
      <c r="Y230" s="2" t="str">
        <f>VLOOKUP(A230,'eslam-to-invoicing'!A:B,2,0)</f>
        <v>EGAT Pelletizing Plant</v>
      </c>
      <c r="Z230" s="2" t="str">
        <f t="shared" si="18"/>
        <v>EGAT Pelletizing Plant16</v>
      </c>
      <c r="AH230" s="2" t="str">
        <f t="shared" si="19"/>
        <v>EGAT Pelletizing Plant16</v>
      </c>
    </row>
    <row r="231" spans="1:34" x14ac:dyDescent="0.3">
      <c r="A231" s="6" t="s">
        <v>71</v>
      </c>
      <c r="B231" s="6">
        <v>17</v>
      </c>
      <c r="C231" s="1">
        <v>44865</v>
      </c>
      <c r="D231" s="1">
        <v>44859</v>
      </c>
      <c r="E231" s="1">
        <v>44861</v>
      </c>
      <c r="F231">
        <v>42</v>
      </c>
      <c r="G231" s="1">
        <v>44903</v>
      </c>
      <c r="H231" s="1">
        <v>44888</v>
      </c>
      <c r="I231" s="2">
        <v>16943574.979999989</v>
      </c>
      <c r="J231" s="2">
        <v>16138518.460000001</v>
      </c>
      <c r="K231" s="2">
        <f>SUMIF('collection only'!D:D,eslam.data!AH231,'collection only'!E:E)</f>
        <v>39257376.649999999</v>
      </c>
      <c r="L231" s="2">
        <v>204445351.97</v>
      </c>
      <c r="P231" s="2">
        <v>14506110.34</v>
      </c>
      <c r="U231" s="2">
        <v>0</v>
      </c>
      <c r="V231" s="14">
        <f>SUMIF('consultant-gross'!D:D,eslam.data!AH231,'consultant-gross'!F:F)</f>
        <v>16943574.979999989</v>
      </c>
      <c r="W231" s="14">
        <f>SUMIF('consultant-gross'!D:D,eslam.data!AH231,'consultant-gross'!G:G)</f>
        <v>204445351.97</v>
      </c>
      <c r="X231" s="14">
        <f>SUMIF('consultant-net'!D:D,eslam.data!AH231,'consultant-net'!F:F)</f>
        <v>16138518.460000001</v>
      </c>
      <c r="Y231" s="2" t="str">
        <f>VLOOKUP(A231,'eslam-to-invoicing'!A:B,2,0)</f>
        <v>EGAT Pelletizing Plant</v>
      </c>
      <c r="Z231" s="2" t="str">
        <f t="shared" si="18"/>
        <v>EGAT Pelletizing Plant17</v>
      </c>
      <c r="AH231" s="2" t="str">
        <f t="shared" si="19"/>
        <v>EGAT Pelletizing Plant17</v>
      </c>
    </row>
    <row r="232" spans="1:34" x14ac:dyDescent="0.3">
      <c r="A232" s="6" t="s">
        <v>71</v>
      </c>
      <c r="B232" s="6">
        <v>18</v>
      </c>
      <c r="C232" s="1">
        <v>44895</v>
      </c>
      <c r="D232" s="1">
        <v>44885</v>
      </c>
      <c r="E232" s="1">
        <v>44889</v>
      </c>
      <c r="F232">
        <v>42</v>
      </c>
      <c r="G232" s="1">
        <v>44931</v>
      </c>
      <c r="H232" s="1">
        <v>44914</v>
      </c>
      <c r="I232" s="2">
        <v>13727755.25</v>
      </c>
      <c r="J232" s="2">
        <v>12845007.220000001</v>
      </c>
      <c r="K232" s="2">
        <f>SUMIF('collection only'!D:D,eslam.data!AH232,'collection only'!E:E)</f>
        <v>35000000</v>
      </c>
      <c r="L232" s="2">
        <v>218173107.22</v>
      </c>
      <c r="P232" s="2">
        <v>14925857.699999999</v>
      </c>
      <c r="U232" s="2">
        <v>0</v>
      </c>
      <c r="V232" s="14">
        <f>SUMIF('consultant-gross'!D:D,eslam.data!AH232,'consultant-gross'!F:F)</f>
        <v>13727755.25</v>
      </c>
      <c r="W232" s="14">
        <f>SUMIF('consultant-gross'!D:D,eslam.data!AH232,'consultant-gross'!G:G)</f>
        <v>218173107.22</v>
      </c>
      <c r="X232" s="14">
        <f>SUMIF('consultant-net'!D:D,eslam.data!AH232,'consultant-net'!F:F)</f>
        <v>12845007.220000001</v>
      </c>
      <c r="Y232" s="2" t="str">
        <f>VLOOKUP(A232,'eslam-to-invoicing'!A:B,2,0)</f>
        <v>EGAT Pelletizing Plant</v>
      </c>
      <c r="Z232" s="2" t="str">
        <f t="shared" si="18"/>
        <v>EGAT Pelletizing Plant18</v>
      </c>
      <c r="AH232" s="2" t="str">
        <f t="shared" si="19"/>
        <v>EGAT Pelletizing Plant18</v>
      </c>
    </row>
    <row r="233" spans="1:34" x14ac:dyDescent="0.3">
      <c r="A233" s="6" t="s">
        <v>71</v>
      </c>
      <c r="B233" s="6">
        <v>19</v>
      </c>
      <c r="C233" s="1">
        <v>44926</v>
      </c>
      <c r="D233" s="1">
        <v>44922</v>
      </c>
      <c r="E233" s="1">
        <v>44922</v>
      </c>
      <c r="F233">
        <v>42</v>
      </c>
      <c r="G233" s="1">
        <v>44964</v>
      </c>
      <c r="H233" s="1">
        <v>44971</v>
      </c>
      <c r="I233" s="2">
        <v>20329650.190000001</v>
      </c>
      <c r="J233" s="2">
        <v>19373062.690000001</v>
      </c>
      <c r="K233" s="2">
        <f>SUMIF('collection only'!D:D,eslam.data!AH233,'collection only'!E:E)</f>
        <v>42197351.200000003</v>
      </c>
      <c r="L233" s="2">
        <v>238502757.41</v>
      </c>
      <c r="P233" s="2">
        <v>15524807.77</v>
      </c>
      <c r="U233" s="2">
        <v>0</v>
      </c>
      <c r="V233" s="14">
        <f>SUMIF('consultant-gross'!D:D,eslam.data!AH233,'consultant-gross'!F:F)</f>
        <v>20329650.189999998</v>
      </c>
      <c r="W233" s="14">
        <f>SUMIF('consultant-gross'!D:D,eslam.data!AH233,'consultant-gross'!G:G)</f>
        <v>238502757.41</v>
      </c>
      <c r="X233" s="14">
        <f>SUMIF('consultant-net'!D:D,eslam.data!AH233,'consultant-net'!F:F)</f>
        <v>19373062.690000001</v>
      </c>
      <c r="Y233" s="2" t="str">
        <f>VLOOKUP(A233,'eslam-to-invoicing'!A:B,2,0)</f>
        <v>EGAT Pelletizing Plant</v>
      </c>
      <c r="Z233" s="2" t="str">
        <f t="shared" si="18"/>
        <v>EGAT Pelletizing Plant19</v>
      </c>
      <c r="AH233" s="2" t="str">
        <f t="shared" si="19"/>
        <v>EGAT Pelletizing Plant19</v>
      </c>
    </row>
    <row r="234" spans="1:34" x14ac:dyDescent="0.3">
      <c r="A234" s="6" t="s">
        <v>71</v>
      </c>
      <c r="B234" s="6">
        <v>20</v>
      </c>
      <c r="C234" s="1">
        <v>45016</v>
      </c>
      <c r="D234" s="1">
        <v>45015</v>
      </c>
      <c r="E234" s="1">
        <v>45015</v>
      </c>
      <c r="F234">
        <v>42</v>
      </c>
      <c r="G234" s="1">
        <v>45057</v>
      </c>
      <c r="K234" s="2">
        <f>SUMIF('collection only'!D:D,eslam.data!AH234,'collection only'!E:E)</f>
        <v>40000000.000009999</v>
      </c>
      <c r="U234" s="2">
        <v>0</v>
      </c>
      <c r="V234" s="14">
        <f>SUMIF('consultant-gross'!D:D,eslam.data!AH234,'consultant-gross'!F:F)</f>
        <v>0</v>
      </c>
      <c r="W234" s="14">
        <f>SUMIF('consultant-gross'!D:D,eslam.data!AH234,'consultant-gross'!G:G)</f>
        <v>0</v>
      </c>
      <c r="X234" s="14">
        <f>SUMIF('consultant-net'!D:D,eslam.data!AH234,'consultant-net'!F:F)</f>
        <v>0</v>
      </c>
      <c r="Y234" s="2" t="str">
        <f>VLOOKUP(A234,'eslam-to-invoicing'!A:B,2,0)</f>
        <v>EGAT Pelletizing Plant</v>
      </c>
      <c r="Z234" s="2" t="str">
        <f t="shared" si="18"/>
        <v>EGAT Pelletizing Plant20</v>
      </c>
      <c r="AH234" s="2" t="str">
        <f t="shared" si="19"/>
        <v>EGAT Pelletizing Plant20</v>
      </c>
    </row>
    <row r="235" spans="1:34" x14ac:dyDescent="0.3">
      <c r="A235" s="6" t="s">
        <v>71</v>
      </c>
      <c r="B235" s="6">
        <v>21</v>
      </c>
      <c r="C235" s="1">
        <v>45077</v>
      </c>
      <c r="D235" s="1">
        <v>45077</v>
      </c>
      <c r="E235" s="1">
        <v>45098</v>
      </c>
      <c r="F235">
        <v>42</v>
      </c>
      <c r="G235" s="1">
        <v>45140</v>
      </c>
      <c r="K235" s="2">
        <f>SUMIF('collection only'!D:D,eslam.data!AH235,'collection only'!E:E)</f>
        <v>20000000.000009999</v>
      </c>
      <c r="U235" s="2">
        <v>0</v>
      </c>
      <c r="V235" s="14">
        <f>SUMIF('consultant-gross'!D:D,eslam.data!AH235,'consultant-gross'!F:F)</f>
        <v>0</v>
      </c>
      <c r="W235" s="14">
        <f>SUMIF('consultant-gross'!D:D,eslam.data!AH235,'consultant-gross'!G:G)</f>
        <v>0</v>
      </c>
      <c r="X235" s="14">
        <f>SUMIF('consultant-net'!D:D,eslam.data!AH235,'consultant-net'!F:F)</f>
        <v>0</v>
      </c>
      <c r="Y235" s="2" t="str">
        <f>VLOOKUP(A235,'eslam-to-invoicing'!A:B,2,0)</f>
        <v>EGAT Pelletizing Plant</v>
      </c>
      <c r="Z235" s="2" t="str">
        <f t="shared" si="18"/>
        <v>EGAT Pelletizing Plant21</v>
      </c>
      <c r="AH235" s="2" t="str">
        <f t="shared" si="19"/>
        <v>EGAT Pelletizing Plant21</v>
      </c>
    </row>
    <row r="236" spans="1:34" x14ac:dyDescent="0.3">
      <c r="A236" s="6" t="s">
        <v>71</v>
      </c>
      <c r="B236" s="6">
        <v>22</v>
      </c>
      <c r="C236" s="1">
        <v>45107</v>
      </c>
      <c r="D236" s="1">
        <v>45107</v>
      </c>
      <c r="E236" s="1">
        <v>45107</v>
      </c>
      <c r="F236">
        <v>42</v>
      </c>
      <c r="G236" s="1">
        <v>45149</v>
      </c>
      <c r="K236" s="2">
        <f>SUMIF('collection only'!D:D,eslam.data!AH236,'collection only'!E:E)</f>
        <v>50000000.000009999</v>
      </c>
      <c r="U236" s="2">
        <v>0</v>
      </c>
      <c r="V236" s="14">
        <f>SUMIF('consultant-gross'!D:D,eslam.data!AH236,'consultant-gross'!F:F)</f>
        <v>0</v>
      </c>
      <c r="W236" s="14">
        <f>SUMIF('consultant-gross'!D:D,eslam.data!AH236,'consultant-gross'!G:G)</f>
        <v>0</v>
      </c>
      <c r="X236" s="14">
        <f>SUMIF('consultant-net'!D:D,eslam.data!AH236,'consultant-net'!F:F)</f>
        <v>0</v>
      </c>
      <c r="Y236" s="2" t="str">
        <f>VLOOKUP(A236,'eslam-to-invoicing'!A:B,2,0)</f>
        <v>EGAT Pelletizing Plant</v>
      </c>
      <c r="Z236" s="2" t="str">
        <f t="shared" si="18"/>
        <v>EGAT Pelletizing Plant22</v>
      </c>
      <c r="AH236" s="2" t="str">
        <f t="shared" si="19"/>
        <v>EGAT Pelletizing Plant22</v>
      </c>
    </row>
    <row r="237" spans="1:34" x14ac:dyDescent="0.3">
      <c r="A237" s="6" t="s">
        <v>71</v>
      </c>
      <c r="B237" s="6">
        <v>23</v>
      </c>
      <c r="C237" s="1">
        <v>45322</v>
      </c>
      <c r="D237" s="1">
        <v>45322</v>
      </c>
      <c r="E237" s="1">
        <v>45414</v>
      </c>
      <c r="F237">
        <v>42</v>
      </c>
      <c r="G237" s="1">
        <v>45456</v>
      </c>
      <c r="H237" s="1">
        <v>45414</v>
      </c>
      <c r="I237" s="2">
        <v>165505167.47</v>
      </c>
      <c r="J237" s="2">
        <v>284426280.44999999</v>
      </c>
      <c r="K237" s="2">
        <f>SUMIF('collection only'!D:D,eslam.data!AH237,'collection only'!E:E)</f>
        <v>15000000</v>
      </c>
      <c r="L237" s="2">
        <v>533590339.98000002</v>
      </c>
      <c r="P237" s="2">
        <v>85167648</v>
      </c>
      <c r="R237" s="2">
        <v>7000000</v>
      </c>
      <c r="U237" s="2">
        <v>0</v>
      </c>
      <c r="V237" s="14">
        <f>SUMIF('consultant-gross'!D:D,eslam.data!AH237,'consultant-gross'!F:F)</f>
        <v>0</v>
      </c>
      <c r="W237" s="14">
        <f>SUMIF('consultant-gross'!D:D,eslam.data!AH237,'consultant-gross'!G:G)</f>
        <v>0</v>
      </c>
      <c r="X237" s="14">
        <f>SUMIF('consultant-net'!D:D,eslam.data!AH237,'consultant-net'!F:F)</f>
        <v>0</v>
      </c>
      <c r="Y237" s="2" t="str">
        <f>VLOOKUP(A237,'eslam-to-invoicing'!A:B,2,0)</f>
        <v>EGAT Pelletizing Plant</v>
      </c>
      <c r="Z237" s="2" t="str">
        <f t="shared" si="18"/>
        <v>EGAT Pelletizing Plant23</v>
      </c>
      <c r="AH237" s="2" t="str">
        <f t="shared" si="19"/>
        <v>EGAT Pelletizing Plant23</v>
      </c>
    </row>
    <row r="238" spans="1:34" x14ac:dyDescent="0.3">
      <c r="A238" s="6" t="s">
        <v>71</v>
      </c>
      <c r="B238" s="6">
        <v>24</v>
      </c>
      <c r="C238" s="1">
        <v>45412</v>
      </c>
      <c r="D238" s="1">
        <v>45397</v>
      </c>
      <c r="E238" s="1">
        <v>45413</v>
      </c>
      <c r="F238">
        <v>42</v>
      </c>
      <c r="G238" s="1">
        <v>45455</v>
      </c>
      <c r="H238" s="1">
        <v>45414</v>
      </c>
      <c r="I238" s="2">
        <v>65988515.569999933</v>
      </c>
      <c r="J238" s="2">
        <v>38934626.460000001</v>
      </c>
      <c r="K238" s="2">
        <f>SUMIF('collection only'!D:D,eslam.data!AH238,'collection only'!E:E)</f>
        <v>10000000</v>
      </c>
      <c r="L238" s="2">
        <v>599578855.54999995</v>
      </c>
      <c r="P238" s="2">
        <v>96518287.150000006</v>
      </c>
      <c r="R238" s="2">
        <v>7000000</v>
      </c>
      <c r="U238" s="2">
        <v>0</v>
      </c>
      <c r="V238" s="14">
        <f>SUMIF('consultant-gross'!D:D,eslam.data!AH238,'consultant-gross'!F:F)</f>
        <v>0</v>
      </c>
      <c r="W238" s="14">
        <f>SUMIF('consultant-gross'!D:D,eslam.data!AH238,'consultant-gross'!G:G)</f>
        <v>0</v>
      </c>
      <c r="X238" s="14">
        <f>SUMIF('consultant-net'!D:D,eslam.data!AH238,'consultant-net'!F:F)</f>
        <v>0</v>
      </c>
      <c r="Y238" s="2" t="str">
        <f>VLOOKUP(A238,'eslam-to-invoicing'!A:B,2,0)</f>
        <v>EGAT Pelletizing Plant</v>
      </c>
      <c r="Z238" s="2" t="str">
        <f t="shared" si="18"/>
        <v>EGAT Pelletizing Plant24</v>
      </c>
      <c r="AH238" s="2" t="str">
        <f t="shared" si="19"/>
        <v>EGAT Pelletizing Plant24</v>
      </c>
    </row>
    <row r="239" spans="1:34" x14ac:dyDescent="0.3">
      <c r="A239" s="6" t="s">
        <v>71</v>
      </c>
      <c r="B239" s="6">
        <v>25</v>
      </c>
      <c r="C239" s="1">
        <v>45473</v>
      </c>
      <c r="D239" s="1">
        <v>45473</v>
      </c>
      <c r="E239" s="1">
        <v>45489</v>
      </c>
      <c r="F239">
        <v>42</v>
      </c>
      <c r="G239" s="1">
        <v>45531</v>
      </c>
      <c r="K239" s="2">
        <f>SUMIF('collection only'!D:D,eslam.data!AH239,'collection only'!E:E)</f>
        <v>10000000</v>
      </c>
      <c r="U239" s="2">
        <v>0</v>
      </c>
      <c r="V239" s="14">
        <f>SUMIF('consultant-gross'!D:D,eslam.data!AH239,'consultant-gross'!F:F)</f>
        <v>0</v>
      </c>
      <c r="W239" s="14">
        <f>SUMIF('consultant-gross'!D:D,eslam.data!AH239,'consultant-gross'!G:G)</f>
        <v>0</v>
      </c>
      <c r="X239" s="14">
        <f>SUMIF('consultant-net'!D:D,eslam.data!AH239,'consultant-net'!F:F)</f>
        <v>0</v>
      </c>
      <c r="Y239" s="2" t="str">
        <f>VLOOKUP(A239,'eslam-to-invoicing'!A:B,2,0)</f>
        <v>EGAT Pelletizing Plant</v>
      </c>
      <c r="Z239" s="2" t="str">
        <f t="shared" si="18"/>
        <v>EGAT Pelletizing Plant25</v>
      </c>
      <c r="AH239" s="2" t="str">
        <f t="shared" si="19"/>
        <v>EGAT Pelletizing Plant25</v>
      </c>
    </row>
    <row r="240" spans="1:34" x14ac:dyDescent="0.3">
      <c r="A240" s="6" t="s">
        <v>140</v>
      </c>
      <c r="B240" s="6">
        <v>1</v>
      </c>
      <c r="C240" s="1">
        <v>45322</v>
      </c>
      <c r="D240" s="1">
        <v>45322</v>
      </c>
      <c r="E240" s="1">
        <v>45414</v>
      </c>
      <c r="F240">
        <v>42</v>
      </c>
      <c r="G240" s="1">
        <v>45456</v>
      </c>
      <c r="H240" s="1">
        <v>45414</v>
      </c>
      <c r="I240" s="2">
        <v>61566718.68</v>
      </c>
      <c r="J240" s="2">
        <v>27089356.219999999</v>
      </c>
      <c r="K240" s="2">
        <f>SUMIF('collection only'!D:D,eslam.data!AH240,'collection only'!E:E)</f>
        <v>0</v>
      </c>
      <c r="L240" s="2">
        <v>61566718.68</v>
      </c>
      <c r="U240" s="2">
        <v>0</v>
      </c>
      <c r="V240" s="14">
        <f>SUMIF('consultant-gross'!D:D,eslam.data!AH240,'consultant-gross'!F:F)</f>
        <v>0</v>
      </c>
      <c r="W240" s="14">
        <f>SUMIF('consultant-gross'!D:D,eslam.data!AH240,'consultant-gross'!G:G)</f>
        <v>0</v>
      </c>
      <c r="X240" s="14">
        <f>SUMIF('consultant-net'!D:D,eslam.data!AH240,'consultant-net'!F:F)</f>
        <v>0</v>
      </c>
      <c r="Y240" s="2" t="str">
        <f>VLOOKUP(A240,'eslam-to-invoicing'!A:B,2,0)</f>
        <v>EGAT Pelletizing Plant</v>
      </c>
      <c r="Z240" s="2" t="str">
        <f t="shared" si="18"/>
        <v>EGAT Pelletizing Plant1</v>
      </c>
      <c r="AH240" s="2" t="str">
        <f t="shared" si="19"/>
        <v>EGAT Pelletizing Plant - Admin Building1</v>
      </c>
    </row>
    <row r="241" spans="1:34" x14ac:dyDescent="0.3">
      <c r="A241" s="6" t="s">
        <v>140</v>
      </c>
      <c r="B241" s="6">
        <v>2</v>
      </c>
      <c r="C241" s="1">
        <v>45412</v>
      </c>
      <c r="D241" s="1">
        <v>45397</v>
      </c>
      <c r="E241" s="1">
        <v>45413</v>
      </c>
      <c r="F241">
        <v>42</v>
      </c>
      <c r="G241" s="1">
        <v>45455</v>
      </c>
      <c r="H241" s="1">
        <v>45414</v>
      </c>
      <c r="I241" s="2">
        <v>53673231.500000007</v>
      </c>
      <c r="J241" s="2">
        <v>23616221.859999999</v>
      </c>
      <c r="K241" s="2">
        <f>SUMIF('collection only'!D:D,eslam.data!AH241,'collection only'!E:E)</f>
        <v>0</v>
      </c>
      <c r="L241" s="2">
        <v>115239950.18000001</v>
      </c>
      <c r="U241" s="2">
        <v>0</v>
      </c>
      <c r="V241" s="14">
        <f>SUMIF('consultant-gross'!D:D,eslam.data!AH241,'consultant-gross'!F:F)</f>
        <v>0</v>
      </c>
      <c r="W241" s="14">
        <f>SUMIF('consultant-gross'!D:D,eslam.data!AH241,'consultant-gross'!G:G)</f>
        <v>0</v>
      </c>
      <c r="X241" s="14">
        <f>SUMIF('consultant-net'!D:D,eslam.data!AH241,'consultant-net'!F:F)</f>
        <v>0</v>
      </c>
      <c r="Y241" s="2" t="str">
        <f>VLOOKUP(A241,'eslam-to-invoicing'!A:B,2,0)</f>
        <v>EGAT Pelletizing Plant</v>
      </c>
      <c r="Z241" s="2" t="str">
        <f t="shared" si="18"/>
        <v>EGAT Pelletizing Plant2</v>
      </c>
      <c r="AH241" s="2" t="str">
        <f t="shared" si="19"/>
        <v>EGAT Pelletizing Plant - Admin Building2</v>
      </c>
    </row>
    <row r="242" spans="1:34" x14ac:dyDescent="0.3">
      <c r="A242" s="6" t="s">
        <v>140</v>
      </c>
      <c r="B242" s="6">
        <v>3</v>
      </c>
      <c r="C242" s="1">
        <v>45473</v>
      </c>
      <c r="D242" s="1">
        <v>45473</v>
      </c>
      <c r="E242" s="1">
        <v>45489</v>
      </c>
      <c r="F242">
        <v>42</v>
      </c>
      <c r="G242" s="1">
        <v>45531</v>
      </c>
      <c r="K242" s="2">
        <f>SUMIF('collection only'!D:D,eslam.data!AH242,'collection only'!E:E)</f>
        <v>0</v>
      </c>
      <c r="U242" s="2">
        <v>0</v>
      </c>
      <c r="V242" s="14">
        <f>SUMIF('consultant-gross'!D:D,eslam.data!AH242,'consultant-gross'!F:F)</f>
        <v>0</v>
      </c>
      <c r="W242" s="14">
        <f>SUMIF('consultant-gross'!D:D,eslam.data!AH242,'consultant-gross'!G:G)</f>
        <v>0</v>
      </c>
      <c r="X242" s="14">
        <f>SUMIF('consultant-net'!D:D,eslam.data!AH242,'consultant-net'!F:F)</f>
        <v>0</v>
      </c>
      <c r="Y242" s="2" t="str">
        <f>VLOOKUP(A242,'eslam-to-invoicing'!A:B,2,0)</f>
        <v>EGAT Pelletizing Plant</v>
      </c>
      <c r="Z242" s="2" t="str">
        <f t="shared" si="18"/>
        <v>EGAT Pelletizing Plant3</v>
      </c>
      <c r="AH242" s="2" t="str">
        <f t="shared" si="19"/>
        <v>EGAT Pelletizing Plant - Admin Building3</v>
      </c>
    </row>
    <row r="243" spans="1:34" x14ac:dyDescent="0.3">
      <c r="A243" s="6" t="s">
        <v>123</v>
      </c>
      <c r="B243" s="6">
        <v>1</v>
      </c>
      <c r="C243" s="1">
        <v>45138</v>
      </c>
      <c r="D243" s="1">
        <v>45133</v>
      </c>
      <c r="E243" s="1">
        <v>45133</v>
      </c>
      <c r="F243">
        <v>42</v>
      </c>
      <c r="G243" s="1">
        <v>45175</v>
      </c>
      <c r="H243" s="1">
        <v>45133</v>
      </c>
      <c r="I243" s="2">
        <v>1390180.36</v>
      </c>
      <c r="J243" s="2">
        <v>1584805.61</v>
      </c>
      <c r="K243" s="2">
        <f>SUMIF('collection only'!D:D,eslam.data!AH243,'collection only'!E:E)</f>
        <v>1570903.44</v>
      </c>
      <c r="L243" s="2">
        <v>1390180.36</v>
      </c>
      <c r="U243" s="2">
        <v>0</v>
      </c>
      <c r="V243" s="14">
        <f>SUMIF('consultant-gross'!D:D,eslam.data!AH243,'consultant-gross'!F:F)</f>
        <v>0</v>
      </c>
      <c r="W243" s="14">
        <f>SUMIF('consultant-gross'!D:D,eslam.data!AH243,'consultant-gross'!G:G)</f>
        <v>0</v>
      </c>
      <c r="X243" s="14">
        <f>SUMIF('consultant-net'!D:D,eslam.data!AH243,'consultant-net'!F:F)</f>
        <v>0</v>
      </c>
      <c r="Y243" s="2" t="str">
        <f>VLOOKUP(A243,'eslam-to-invoicing'!A:B,2,0)</f>
        <v>EGAT Pelletizing Plant</v>
      </c>
      <c r="Z243" s="2" t="str">
        <f t="shared" si="18"/>
        <v>EGAT Pelletizing Plant1</v>
      </c>
      <c r="AH243" s="2" t="str">
        <f t="shared" si="19"/>
        <v>EGAT Pelletizing Plant - Supply1</v>
      </c>
    </row>
    <row r="244" spans="1:34" x14ac:dyDescent="0.3">
      <c r="A244" s="6" t="s">
        <v>126</v>
      </c>
      <c r="B244" s="6">
        <v>1</v>
      </c>
      <c r="C244" s="1">
        <v>45107</v>
      </c>
      <c r="D244" s="1">
        <v>45107</v>
      </c>
      <c r="E244" s="1">
        <v>45107</v>
      </c>
      <c r="F244">
        <v>42</v>
      </c>
      <c r="G244" s="1">
        <v>45149</v>
      </c>
      <c r="K244" s="2">
        <f>SUMIF('collection only'!D:D,eslam.data!AH244,'collection only'!E:E)</f>
        <v>1.0000000000000001E-5</v>
      </c>
      <c r="U244" s="2">
        <v>0</v>
      </c>
      <c r="V244" s="14">
        <f>SUMIF('consultant-gross'!D:D,eslam.data!AH244,'consultant-gross'!F:F)</f>
        <v>0</v>
      </c>
      <c r="W244" s="14">
        <f>SUMIF('consultant-gross'!D:D,eslam.data!AH244,'consultant-gross'!G:G)</f>
        <v>0</v>
      </c>
      <c r="X244" s="14">
        <f>SUMIF('consultant-net'!D:D,eslam.data!AH244,'consultant-net'!F:F)</f>
        <v>0</v>
      </c>
      <c r="Y244" s="2" t="str">
        <f>VLOOKUP(A244,'eslam-to-invoicing'!A:B,2,0)</f>
        <v>EGAT Pelletizing Plant</v>
      </c>
      <c r="Z244" s="2" t="str">
        <f t="shared" si="18"/>
        <v>EGAT Pelletizing Plant1</v>
      </c>
      <c r="AH244" s="2" t="str">
        <f t="shared" si="19"/>
        <v>EGAT Pelletizing Plant-Concrete Infra1</v>
      </c>
    </row>
    <row r="245" spans="1:34" x14ac:dyDescent="0.3">
      <c r="A245" s="6" t="s">
        <v>125</v>
      </c>
      <c r="B245" s="6">
        <v>1</v>
      </c>
      <c r="C245" s="1">
        <v>45107</v>
      </c>
      <c r="D245" s="1">
        <v>45107</v>
      </c>
      <c r="E245" s="1">
        <v>45107</v>
      </c>
      <c r="F245">
        <v>42</v>
      </c>
      <c r="G245" s="1">
        <v>45149</v>
      </c>
      <c r="K245" s="2">
        <f>SUMIF('collection only'!D:D,eslam.data!AH245,'collection only'!E:E)</f>
        <v>1.0000000000000001E-5</v>
      </c>
      <c r="U245" s="2">
        <v>0</v>
      </c>
      <c r="V245" s="14">
        <f>SUMIF('consultant-gross'!D:D,eslam.data!AH245,'consultant-gross'!F:F)</f>
        <v>0</v>
      </c>
      <c r="W245" s="14">
        <f>SUMIF('consultant-gross'!D:D,eslam.data!AH245,'consultant-gross'!G:G)</f>
        <v>0</v>
      </c>
      <c r="X245" s="14">
        <f>SUMIF('consultant-net'!D:D,eslam.data!AH245,'consultant-net'!F:F)</f>
        <v>0</v>
      </c>
      <c r="Y245" s="2" t="str">
        <f>VLOOKUP(A245,'eslam-to-invoicing'!A:B,2,0)</f>
        <v>EGAT Pelletizing Plant</v>
      </c>
      <c r="Z245" s="2" t="str">
        <f t="shared" si="18"/>
        <v>EGAT Pelletizing Plant1</v>
      </c>
      <c r="AH245" s="2" t="str">
        <f t="shared" si="19"/>
        <v>EGAT Pelletizing Plant-Mechanical Installation1</v>
      </c>
    </row>
    <row r="246" spans="1:34" x14ac:dyDescent="0.3">
      <c r="A246" s="6" t="s">
        <v>125</v>
      </c>
      <c r="C246" s="1">
        <v>45322</v>
      </c>
      <c r="F246">
        <v>42</v>
      </c>
      <c r="G246" s="1">
        <v>42</v>
      </c>
      <c r="K246" s="2">
        <f>SUMIF('collection only'!D:D,eslam.data!AH246,'collection only'!E:E)</f>
        <v>0</v>
      </c>
      <c r="V246" s="14">
        <f>SUMIF('consultant-gross'!D:D,eslam.data!AH246,'consultant-gross'!F:F)</f>
        <v>0</v>
      </c>
      <c r="W246" s="14">
        <f>SUMIF('consultant-gross'!D:D,eslam.data!AH246,'consultant-gross'!G:G)</f>
        <v>0</v>
      </c>
      <c r="X246" s="14">
        <f>SUMIF('consultant-net'!D:D,eslam.data!AH246,'consultant-net'!F:F)</f>
        <v>0</v>
      </c>
      <c r="Y246" s="2" t="str">
        <f>VLOOKUP(A246,'eslam-to-invoicing'!A:B,2,0)</f>
        <v>EGAT Pelletizing Plant</v>
      </c>
      <c r="Z246" s="2" t="str">
        <f t="shared" si="18"/>
        <v>EGAT Pelletizing Plant</v>
      </c>
      <c r="AH246" s="2" t="str">
        <f t="shared" si="19"/>
        <v>EGAT Pelletizing Plant-Mechanical Installation</v>
      </c>
    </row>
    <row r="247" spans="1:34" x14ac:dyDescent="0.3">
      <c r="A247" s="6" t="s">
        <v>125</v>
      </c>
      <c r="C247" s="1">
        <v>45351</v>
      </c>
      <c r="F247">
        <v>42</v>
      </c>
      <c r="G247" s="1">
        <v>42</v>
      </c>
      <c r="K247" s="2">
        <f>SUMIF('collection only'!D:D,eslam.data!AH247,'collection only'!E:E)</f>
        <v>0</v>
      </c>
      <c r="V247" s="14">
        <f>SUMIF('consultant-gross'!D:D,eslam.data!AH247,'consultant-gross'!F:F)</f>
        <v>0</v>
      </c>
      <c r="W247" s="14">
        <f>SUMIF('consultant-gross'!D:D,eslam.data!AH247,'consultant-gross'!G:G)</f>
        <v>0</v>
      </c>
      <c r="X247" s="14">
        <f>SUMIF('consultant-net'!D:D,eslam.data!AH247,'consultant-net'!F:F)</f>
        <v>0</v>
      </c>
      <c r="Y247" s="2" t="str">
        <f>VLOOKUP(A247,'eslam-to-invoicing'!A:B,2,0)</f>
        <v>EGAT Pelletizing Plant</v>
      </c>
      <c r="Z247" s="2" t="str">
        <f t="shared" si="18"/>
        <v>EGAT Pelletizing Plant</v>
      </c>
      <c r="AH247" s="2" t="str">
        <f t="shared" si="19"/>
        <v>EGAT Pelletizing Plant-Mechanical Installation</v>
      </c>
    </row>
    <row r="248" spans="1:34" x14ac:dyDescent="0.3">
      <c r="A248" s="6" t="s">
        <v>125</v>
      </c>
      <c r="C248" s="1">
        <v>45382</v>
      </c>
      <c r="F248">
        <v>42</v>
      </c>
      <c r="G248" s="1">
        <v>42</v>
      </c>
      <c r="K248" s="2">
        <f>SUMIF('collection only'!D:D,eslam.data!AH248,'collection only'!E:E)</f>
        <v>0</v>
      </c>
      <c r="V248" s="14">
        <f>SUMIF('consultant-gross'!D:D,eslam.data!AH248,'consultant-gross'!F:F)</f>
        <v>0</v>
      </c>
      <c r="W248" s="14">
        <f>SUMIF('consultant-gross'!D:D,eslam.data!AH248,'consultant-gross'!G:G)</f>
        <v>0</v>
      </c>
      <c r="X248" s="14">
        <f>SUMIF('consultant-net'!D:D,eslam.data!AH248,'consultant-net'!F:F)</f>
        <v>0</v>
      </c>
      <c r="Y248" s="2" t="str">
        <f>VLOOKUP(A248,'eslam-to-invoicing'!A:B,2,0)</f>
        <v>EGAT Pelletizing Plant</v>
      </c>
      <c r="Z248" s="2" t="str">
        <f t="shared" si="18"/>
        <v>EGAT Pelletizing Plant</v>
      </c>
      <c r="AH248" s="2" t="str">
        <f t="shared" si="19"/>
        <v>EGAT Pelletizing Plant-Mechanical Installation</v>
      </c>
    </row>
    <row r="249" spans="1:34" x14ac:dyDescent="0.3">
      <c r="A249" s="6" t="s">
        <v>125</v>
      </c>
      <c r="C249" s="1">
        <v>45412</v>
      </c>
      <c r="F249">
        <v>42</v>
      </c>
      <c r="G249" s="1">
        <v>42</v>
      </c>
      <c r="K249" s="2">
        <f>SUMIF('collection only'!D:D,eslam.data!AH249,'collection only'!E:E)</f>
        <v>0</v>
      </c>
      <c r="V249" s="14">
        <f>SUMIF('consultant-gross'!D:D,eslam.data!AH249,'consultant-gross'!F:F)</f>
        <v>0</v>
      </c>
      <c r="W249" s="14">
        <f>SUMIF('consultant-gross'!D:D,eslam.data!AH249,'consultant-gross'!G:G)</f>
        <v>0</v>
      </c>
      <c r="X249" s="14">
        <f>SUMIF('consultant-net'!D:D,eslam.data!AH249,'consultant-net'!F:F)</f>
        <v>0</v>
      </c>
      <c r="Y249" s="2" t="str">
        <f>VLOOKUP(A249,'eslam-to-invoicing'!A:B,2,0)</f>
        <v>EGAT Pelletizing Plant</v>
      </c>
      <c r="Z249" s="2" t="str">
        <f t="shared" si="18"/>
        <v>EGAT Pelletizing Plant</v>
      </c>
      <c r="AH249" s="2" t="str">
        <f t="shared" si="19"/>
        <v>EGAT Pelletizing Plant-Mechanical Installation</v>
      </c>
    </row>
    <row r="250" spans="1:34" x14ac:dyDescent="0.3">
      <c r="A250" s="6" t="s">
        <v>74</v>
      </c>
      <c r="B250" s="6">
        <v>1</v>
      </c>
      <c r="C250" s="1">
        <v>44316</v>
      </c>
      <c r="D250" s="1">
        <v>44316</v>
      </c>
      <c r="E250" s="1">
        <v>44327</v>
      </c>
      <c r="F250">
        <v>42</v>
      </c>
      <c r="G250" s="1">
        <v>44369</v>
      </c>
      <c r="H250" s="1">
        <v>44433</v>
      </c>
      <c r="I250" s="2">
        <v>2011978.5</v>
      </c>
      <c r="J250" s="2">
        <v>2112577.42</v>
      </c>
      <c r="K250" s="2">
        <f>SUMIF('collection only'!D:D,eslam.data!AH250,'collection only'!E:E)</f>
        <v>1.0000000000000001E-5</v>
      </c>
      <c r="L250" s="2">
        <v>2011978.5</v>
      </c>
      <c r="U250" s="2">
        <v>0</v>
      </c>
      <c r="V250" s="14">
        <f>SUMIF('consultant-gross'!D:D,eslam.data!AH250,'consultant-gross'!F:F)</f>
        <v>2011978.5</v>
      </c>
      <c r="W250" s="14">
        <f>SUMIF('consultant-gross'!D:D,eslam.data!AH250,'consultant-gross'!G:G)</f>
        <v>2011978.5</v>
      </c>
      <c r="X250" s="14">
        <f>SUMIF('consultant-net'!D:D,eslam.data!AH250,'consultant-net'!F:F)</f>
        <v>2112577.42</v>
      </c>
      <c r="Y250" s="2" t="str">
        <f>VLOOKUP(A250,'eslam-to-invoicing'!A:B,2,0)</f>
        <v>EGAT Pelletizing Plant</v>
      </c>
      <c r="Z250" s="2" t="str">
        <f t="shared" si="18"/>
        <v>EGAT Pelletizing Plant1</v>
      </c>
      <c r="AH250" s="2" t="str">
        <f t="shared" si="19"/>
        <v>EGAT Pelletizing Plant-MEP1</v>
      </c>
    </row>
    <row r="251" spans="1:34" x14ac:dyDescent="0.3">
      <c r="A251" s="6" t="s">
        <v>74</v>
      </c>
      <c r="B251" s="6">
        <v>2</v>
      </c>
      <c r="C251" s="1">
        <v>44620</v>
      </c>
      <c r="D251" s="1">
        <v>44614</v>
      </c>
      <c r="E251" s="1">
        <v>44616</v>
      </c>
      <c r="F251">
        <v>42</v>
      </c>
      <c r="G251" s="1">
        <v>44658</v>
      </c>
      <c r="H251" s="1">
        <v>44614</v>
      </c>
      <c r="I251" s="2">
        <v>112937.5</v>
      </c>
      <c r="J251" s="2">
        <v>118584.38</v>
      </c>
      <c r="K251" s="2">
        <f>SUMIF('collection only'!D:D,eslam.data!AH251,'collection only'!E:E)</f>
        <v>1.0000000000000001E-5</v>
      </c>
      <c r="L251" s="2">
        <v>2124916</v>
      </c>
      <c r="U251" s="2">
        <v>0</v>
      </c>
      <c r="V251" s="14">
        <f>SUMIF('consultant-gross'!D:D,eslam.data!AH251,'consultant-gross'!F:F)</f>
        <v>112937.5</v>
      </c>
      <c r="W251" s="14">
        <f>SUMIF('consultant-gross'!D:D,eslam.data!AH251,'consultant-gross'!G:G)</f>
        <v>2124916</v>
      </c>
      <c r="X251" s="14">
        <f>SUMIF('consultant-net'!D:D,eslam.data!AH251,'consultant-net'!F:F)</f>
        <v>118584.38</v>
      </c>
      <c r="Y251" s="2" t="str">
        <f>VLOOKUP(A251,'eslam-to-invoicing'!A:B,2,0)</f>
        <v>EGAT Pelletizing Plant</v>
      </c>
      <c r="Z251" s="2" t="str">
        <f t="shared" si="18"/>
        <v>EGAT Pelletizing Plant2</v>
      </c>
      <c r="AH251" s="2" t="str">
        <f t="shared" si="19"/>
        <v>EGAT Pelletizing Plant-MEP2</v>
      </c>
    </row>
    <row r="252" spans="1:34" x14ac:dyDescent="0.3">
      <c r="A252" s="6" t="s">
        <v>74</v>
      </c>
      <c r="B252" s="6">
        <v>3</v>
      </c>
      <c r="C252" s="1">
        <v>44712</v>
      </c>
      <c r="D252" s="1">
        <v>44717</v>
      </c>
      <c r="E252" s="1">
        <v>44718</v>
      </c>
      <c r="F252">
        <v>42</v>
      </c>
      <c r="G252" s="1">
        <v>44760</v>
      </c>
      <c r="H252" s="1">
        <v>44969</v>
      </c>
      <c r="I252" s="2">
        <v>1723067.19</v>
      </c>
      <c r="J252" s="2">
        <v>1329462.73</v>
      </c>
      <c r="K252" s="2">
        <f>SUMIF('collection only'!D:D,eslam.data!AH252,'collection only'!E:E)</f>
        <v>1.0000000000000001E-5</v>
      </c>
      <c r="L252" s="2">
        <v>3847983.19</v>
      </c>
      <c r="U252" s="2">
        <v>0</v>
      </c>
      <c r="V252" s="14">
        <f>SUMIF('consultant-gross'!D:D,eslam.data!AH252,'consultant-gross'!F:F)</f>
        <v>1723067.19</v>
      </c>
      <c r="W252" s="14">
        <f>SUMIF('consultant-gross'!D:D,eslam.data!AH252,'consultant-gross'!G:G)</f>
        <v>3847983.19</v>
      </c>
      <c r="X252" s="14">
        <f>SUMIF('consultant-net'!D:D,eslam.data!AH252,'consultant-net'!F:F)</f>
        <v>1329462.73</v>
      </c>
      <c r="Y252" s="2" t="str">
        <f>VLOOKUP(A252,'eslam-to-invoicing'!A:B,2,0)</f>
        <v>EGAT Pelletizing Plant</v>
      </c>
      <c r="Z252" s="2" t="str">
        <f t="shared" si="18"/>
        <v>EGAT Pelletizing Plant3</v>
      </c>
      <c r="AH252" s="2" t="str">
        <f t="shared" si="19"/>
        <v>EGAT Pelletizing Plant-MEP3</v>
      </c>
    </row>
    <row r="253" spans="1:34" x14ac:dyDescent="0.3">
      <c r="A253" s="6" t="s">
        <v>127</v>
      </c>
      <c r="B253" s="6">
        <v>1</v>
      </c>
      <c r="C253" s="1">
        <v>45107</v>
      </c>
      <c r="D253" s="1">
        <v>45107</v>
      </c>
      <c r="E253" s="1">
        <v>45107</v>
      </c>
      <c r="F253">
        <v>42</v>
      </c>
      <c r="G253" s="1">
        <v>45149</v>
      </c>
      <c r="K253" s="2">
        <f>SUMIF('collection only'!D:D,eslam.data!AH253,'collection only'!E:E)</f>
        <v>1.0000000000000001E-5</v>
      </c>
      <c r="U253" s="2">
        <v>0</v>
      </c>
      <c r="V253" s="14">
        <f>SUMIF('consultant-gross'!D:D,eslam.data!AH253,'consultant-gross'!F:F)</f>
        <v>0</v>
      </c>
      <c r="W253" s="14">
        <f>SUMIF('consultant-gross'!D:D,eslam.data!AH253,'consultant-gross'!G:G)</f>
        <v>0</v>
      </c>
      <c r="X253" s="14">
        <f>SUMIF('consultant-net'!D:D,eslam.data!AH253,'consultant-net'!F:F)</f>
        <v>0</v>
      </c>
      <c r="Y253" s="2" t="str">
        <f>VLOOKUP(A253,'eslam-to-invoicing'!A:B,2,0)</f>
        <v>EGAT Pelletizing Plant</v>
      </c>
      <c r="Z253" s="2" t="str">
        <f t="shared" si="18"/>
        <v>EGAT Pelletizing Plant1</v>
      </c>
      <c r="AH253" s="2" t="str">
        <f t="shared" si="19"/>
        <v>EGAT Pelletizing Plant-MEP Coordination1</v>
      </c>
    </row>
    <row r="254" spans="1:34" x14ac:dyDescent="0.3">
      <c r="A254" s="6" t="s">
        <v>72</v>
      </c>
      <c r="B254" s="6">
        <v>1</v>
      </c>
      <c r="C254" s="1">
        <v>44347</v>
      </c>
      <c r="D254" s="1">
        <v>44347</v>
      </c>
      <c r="E254" s="1">
        <v>44354</v>
      </c>
      <c r="F254">
        <v>42</v>
      </c>
      <c r="G254" s="1">
        <v>44396</v>
      </c>
      <c r="H254" s="1">
        <v>44369</v>
      </c>
      <c r="I254" s="2">
        <v>3274479.04</v>
      </c>
      <c r="J254" s="2">
        <v>3438202.99</v>
      </c>
      <c r="K254" s="2">
        <f>SUMIF('collection only'!D:D,eslam.data!AH254,'collection only'!E:E)</f>
        <v>3241734.16</v>
      </c>
      <c r="L254" s="2">
        <v>3274479.04</v>
      </c>
      <c r="U254" s="2">
        <v>0</v>
      </c>
      <c r="V254" s="14">
        <f>SUMIF('consultant-gross'!D:D,eslam.data!AH254,'consultant-gross'!F:F)</f>
        <v>3274479.04</v>
      </c>
      <c r="W254" s="14">
        <f>SUMIF('consultant-gross'!D:D,eslam.data!AH254,'consultant-gross'!G:G)</f>
        <v>3274479.04</v>
      </c>
      <c r="X254" s="14">
        <f>SUMIF('consultant-net'!D:D,eslam.data!AH254,'consultant-net'!F:F)</f>
        <v>3438202.99</v>
      </c>
      <c r="Y254" s="2" t="str">
        <f>VLOOKUP(A254,'eslam-to-invoicing'!A:B,2,0)</f>
        <v>EGAT Pelletizing Plant</v>
      </c>
      <c r="Z254" s="2" t="str">
        <f t="shared" si="18"/>
        <v>EGAT Pelletizing Plant1</v>
      </c>
      <c r="AH254" s="2" t="str">
        <f t="shared" si="19"/>
        <v>EGAT Pelletizing Plant-Water Tank1</v>
      </c>
    </row>
    <row r="255" spans="1:34" x14ac:dyDescent="0.3">
      <c r="A255" s="6" t="s">
        <v>72</v>
      </c>
      <c r="B255" s="6">
        <v>2</v>
      </c>
      <c r="C255" s="1">
        <v>44377</v>
      </c>
      <c r="D255" s="1">
        <v>44377</v>
      </c>
      <c r="E255" s="1">
        <v>44377</v>
      </c>
      <c r="F255">
        <v>42</v>
      </c>
      <c r="G255" s="1">
        <v>44419</v>
      </c>
      <c r="H255" s="1">
        <v>44389</v>
      </c>
      <c r="I255" s="2">
        <v>2028589.79</v>
      </c>
      <c r="J255" s="2">
        <v>2130019.2799999998</v>
      </c>
      <c r="K255" s="2">
        <f>SUMIF('collection only'!D:D,eslam.data!AH255,'collection only'!E:E)</f>
        <v>2008304.1</v>
      </c>
      <c r="L255" s="2">
        <v>5303068.83</v>
      </c>
      <c r="U255" s="2">
        <v>0</v>
      </c>
      <c r="V255" s="14">
        <f>SUMIF('consultant-gross'!D:D,eslam.data!AH255,'consultant-gross'!F:F)</f>
        <v>2028589.79</v>
      </c>
      <c r="W255" s="14">
        <f>SUMIF('consultant-gross'!D:D,eslam.data!AH255,'consultant-gross'!G:G)</f>
        <v>5303068.83</v>
      </c>
      <c r="X255" s="14">
        <f>SUMIF('consultant-net'!D:D,eslam.data!AH255,'consultant-net'!F:F)</f>
        <v>2130019.2799999998</v>
      </c>
      <c r="Y255" s="2" t="str">
        <f>VLOOKUP(A255,'eslam-to-invoicing'!A:B,2,0)</f>
        <v>EGAT Pelletizing Plant</v>
      </c>
      <c r="Z255" s="2" t="str">
        <f t="shared" si="18"/>
        <v>EGAT Pelletizing Plant2</v>
      </c>
      <c r="AH255" s="2" t="str">
        <f t="shared" si="19"/>
        <v>EGAT Pelletizing Plant-Water Tank2</v>
      </c>
    </row>
    <row r="256" spans="1:34" x14ac:dyDescent="0.3">
      <c r="A256" s="6" t="s">
        <v>72</v>
      </c>
      <c r="B256" s="6">
        <v>3</v>
      </c>
      <c r="C256" s="1">
        <v>44408</v>
      </c>
      <c r="D256" s="1">
        <v>44412</v>
      </c>
      <c r="E256" s="1">
        <v>44413</v>
      </c>
      <c r="F256">
        <v>42</v>
      </c>
      <c r="G256" s="1">
        <v>44455</v>
      </c>
      <c r="H256" s="1">
        <v>44427</v>
      </c>
      <c r="I256" s="2">
        <v>725357.84999999963</v>
      </c>
      <c r="J256" s="2">
        <v>761625.75</v>
      </c>
      <c r="K256" s="2">
        <f>SUMIF('collection only'!D:D,eslam.data!AH256,'collection only'!E:E)</f>
        <v>718104.27</v>
      </c>
      <c r="L256" s="2">
        <v>6028426.6799999997</v>
      </c>
      <c r="U256" s="2">
        <v>0</v>
      </c>
      <c r="V256" s="14">
        <f>SUMIF('consultant-gross'!D:D,eslam.data!AH256,'consultant-gross'!F:F)</f>
        <v>725357.84999999963</v>
      </c>
      <c r="W256" s="14">
        <f>SUMIF('consultant-gross'!D:D,eslam.data!AH256,'consultant-gross'!G:G)</f>
        <v>6028426.6799999997</v>
      </c>
      <c r="X256" s="14">
        <f>SUMIF('consultant-net'!D:D,eslam.data!AH256,'consultant-net'!F:F)</f>
        <v>761625.75</v>
      </c>
      <c r="Y256" s="2" t="str">
        <f>VLOOKUP(A256,'eslam-to-invoicing'!A:B,2,0)</f>
        <v>EGAT Pelletizing Plant</v>
      </c>
      <c r="Z256" s="2" t="str">
        <f t="shared" si="18"/>
        <v>EGAT Pelletizing Plant3</v>
      </c>
      <c r="AH256" s="2" t="str">
        <f t="shared" si="19"/>
        <v>EGAT Pelletizing Plant-Water Tank3</v>
      </c>
    </row>
    <row r="257" spans="1:34" x14ac:dyDescent="0.3">
      <c r="A257" s="6" t="s">
        <v>72</v>
      </c>
      <c r="B257" s="6">
        <v>4</v>
      </c>
      <c r="C257" s="1">
        <v>44439</v>
      </c>
      <c r="D257" s="1">
        <v>44439</v>
      </c>
      <c r="E257" s="1">
        <v>44440</v>
      </c>
      <c r="F257">
        <v>42</v>
      </c>
      <c r="G257" s="1">
        <v>44482</v>
      </c>
      <c r="H257" s="1">
        <v>44444</v>
      </c>
      <c r="I257" s="2">
        <v>766173.48000000045</v>
      </c>
      <c r="J257" s="2">
        <v>804482.15</v>
      </c>
      <c r="K257" s="2">
        <f>SUMIF('collection only'!D:D,eslam.data!AH257,'collection only'!E:E)</f>
        <v>758512.36</v>
      </c>
      <c r="L257" s="2">
        <v>6794600.1600000001</v>
      </c>
      <c r="U257" s="2">
        <v>0</v>
      </c>
      <c r="V257" s="14">
        <f>SUMIF('consultant-gross'!D:D,eslam.data!AH257,'consultant-gross'!F:F)</f>
        <v>766173.48000000045</v>
      </c>
      <c r="W257" s="14">
        <f>SUMIF('consultant-gross'!D:D,eslam.data!AH257,'consultant-gross'!G:G)</f>
        <v>6794600.1600000001</v>
      </c>
      <c r="X257" s="14">
        <f>SUMIF('consultant-net'!D:D,eslam.data!AH257,'consultant-net'!F:F)</f>
        <v>804482.15</v>
      </c>
      <c r="Y257" s="2" t="str">
        <f>VLOOKUP(A257,'eslam-to-invoicing'!A:B,2,0)</f>
        <v>EGAT Pelletizing Plant</v>
      </c>
      <c r="Z257" s="2" t="str">
        <f t="shared" si="18"/>
        <v>EGAT Pelletizing Plant4</v>
      </c>
      <c r="AH257" s="2" t="str">
        <f t="shared" si="19"/>
        <v>EGAT Pelletizing Plant-Water Tank4</v>
      </c>
    </row>
    <row r="258" spans="1:34" x14ac:dyDescent="0.3">
      <c r="A258" s="6" t="s">
        <v>72</v>
      </c>
      <c r="B258" s="6">
        <v>5</v>
      </c>
      <c r="C258" s="1">
        <v>44469</v>
      </c>
      <c r="D258" s="1">
        <v>44469</v>
      </c>
      <c r="E258" s="1">
        <v>44475</v>
      </c>
      <c r="F258">
        <v>42</v>
      </c>
      <c r="G258" s="1">
        <v>44517</v>
      </c>
      <c r="H258" s="1">
        <v>44481</v>
      </c>
      <c r="I258" s="2">
        <v>923594.33999999985</v>
      </c>
      <c r="J258" s="2">
        <v>969774.05</v>
      </c>
      <c r="K258" s="2">
        <f>SUMIF('collection only'!D:D,eslam.data!AH258,'collection only'!E:E)</f>
        <v>914358.66</v>
      </c>
      <c r="L258" s="2">
        <v>7718194.5</v>
      </c>
      <c r="U258" s="2">
        <v>0</v>
      </c>
      <c r="V258" s="14">
        <f>SUMIF('consultant-gross'!D:D,eslam.data!AH258,'consultant-gross'!F:F)</f>
        <v>923594.33999999985</v>
      </c>
      <c r="W258" s="14">
        <f>SUMIF('consultant-gross'!D:D,eslam.data!AH258,'consultant-gross'!G:G)</f>
        <v>7718194.5</v>
      </c>
      <c r="X258" s="14">
        <f>SUMIF('consultant-net'!D:D,eslam.data!AH258,'consultant-net'!F:F)</f>
        <v>969774.05</v>
      </c>
      <c r="Y258" s="2" t="str">
        <f>VLOOKUP(A258,'eslam-to-invoicing'!A:B,2,0)</f>
        <v>EGAT Pelletizing Plant</v>
      </c>
      <c r="Z258" s="2" t="str">
        <f t="shared" si="18"/>
        <v>EGAT Pelletizing Plant5</v>
      </c>
      <c r="AH258" s="2" t="str">
        <f t="shared" si="19"/>
        <v>EGAT Pelletizing Plant-Water Tank5</v>
      </c>
    </row>
    <row r="259" spans="1:34" x14ac:dyDescent="0.3">
      <c r="A259" s="6" t="s">
        <v>72</v>
      </c>
      <c r="B259" s="6">
        <v>6</v>
      </c>
      <c r="C259" s="1">
        <v>44500</v>
      </c>
      <c r="D259" s="1">
        <v>44506</v>
      </c>
      <c r="E259" s="1">
        <v>44506</v>
      </c>
      <c r="F259">
        <v>42</v>
      </c>
      <c r="G259" s="1">
        <v>44548</v>
      </c>
      <c r="H259" s="1">
        <v>44509</v>
      </c>
      <c r="I259" s="2">
        <v>1464316.6</v>
      </c>
      <c r="J259" s="2">
        <v>1537532.43</v>
      </c>
      <c r="K259" s="2">
        <f>SUMIF('collection only'!D:D,eslam.data!AH259,'collection only'!E:E)</f>
        <v>1449673.43</v>
      </c>
      <c r="L259" s="2">
        <v>9182511.0999999996</v>
      </c>
      <c r="U259" s="2">
        <v>0</v>
      </c>
      <c r="V259" s="14">
        <f>SUMIF('consultant-gross'!D:D,eslam.data!AH259,'consultant-gross'!F:F)</f>
        <v>1464316.5999999996</v>
      </c>
      <c r="W259" s="14">
        <f>SUMIF('consultant-gross'!D:D,eslam.data!AH259,'consultant-gross'!G:G)</f>
        <v>9182511.0999999996</v>
      </c>
      <c r="X259" s="14">
        <f>SUMIF('consultant-net'!D:D,eslam.data!AH259,'consultant-net'!F:F)</f>
        <v>1537532.43</v>
      </c>
      <c r="Y259" s="2" t="str">
        <f>VLOOKUP(A259,'eslam-to-invoicing'!A:B,2,0)</f>
        <v>EGAT Pelletizing Plant</v>
      </c>
      <c r="Z259" s="2" t="str">
        <f t="shared" ref="Z259:Z322" si="20">Y259&amp;B259</f>
        <v>EGAT Pelletizing Plant6</v>
      </c>
      <c r="AH259" s="2" t="str">
        <f t="shared" ref="AH259:AH322" si="21">A259&amp;B259</f>
        <v>EGAT Pelletizing Plant-Water Tank6</v>
      </c>
    </row>
    <row r="260" spans="1:34" x14ac:dyDescent="0.3">
      <c r="A260" s="6" t="s">
        <v>72</v>
      </c>
      <c r="B260" s="6">
        <v>7</v>
      </c>
      <c r="C260" s="1">
        <v>44530</v>
      </c>
      <c r="D260" s="1">
        <v>44536</v>
      </c>
      <c r="E260" s="1">
        <v>44536</v>
      </c>
      <c r="F260">
        <v>42</v>
      </c>
      <c r="G260" s="1">
        <v>44578</v>
      </c>
      <c r="H260" s="1">
        <v>44539</v>
      </c>
      <c r="I260" s="2">
        <v>399729.30000000069</v>
      </c>
      <c r="J260" s="2">
        <v>419715.76</v>
      </c>
      <c r="K260" s="2">
        <f>SUMIF('collection only'!D:D,eslam.data!AH260,'collection only'!E:E)</f>
        <v>395732.02</v>
      </c>
      <c r="L260" s="2">
        <v>9582240.4000000004</v>
      </c>
      <c r="U260" s="2">
        <v>0</v>
      </c>
      <c r="V260" s="14">
        <f>SUMIF('consultant-gross'!D:D,eslam.data!AH260,'consultant-gross'!F:F)</f>
        <v>399729.30000000075</v>
      </c>
      <c r="W260" s="14">
        <f>SUMIF('consultant-gross'!D:D,eslam.data!AH260,'consultant-gross'!G:G)</f>
        <v>9582240.4000000004</v>
      </c>
      <c r="X260" s="14">
        <f>SUMIF('consultant-net'!D:D,eslam.data!AH260,'consultant-net'!F:F)</f>
        <v>419715.76</v>
      </c>
      <c r="Y260" s="2" t="str">
        <f>VLOOKUP(A260,'eslam-to-invoicing'!A:B,2,0)</f>
        <v>EGAT Pelletizing Plant</v>
      </c>
      <c r="Z260" s="2" t="str">
        <f t="shared" si="20"/>
        <v>EGAT Pelletizing Plant7</v>
      </c>
      <c r="AH260" s="2" t="str">
        <f t="shared" si="21"/>
        <v>EGAT Pelletizing Plant-Water Tank7</v>
      </c>
    </row>
    <row r="261" spans="1:34" x14ac:dyDescent="0.3">
      <c r="A261" s="6" t="s">
        <v>72</v>
      </c>
      <c r="B261" s="6">
        <v>8</v>
      </c>
      <c r="C261" s="1">
        <v>44561</v>
      </c>
      <c r="D261" s="1">
        <v>44566</v>
      </c>
      <c r="E261" s="1">
        <v>44567</v>
      </c>
      <c r="F261">
        <v>42</v>
      </c>
      <c r="G261" s="1">
        <v>44609</v>
      </c>
      <c r="H261" s="1">
        <v>44567</v>
      </c>
      <c r="I261" s="2">
        <v>307226.19999999931</v>
      </c>
      <c r="J261" s="2">
        <v>322587.51</v>
      </c>
      <c r="K261" s="2">
        <f>SUMIF('collection only'!D:D,eslam.data!AH261,'collection only'!E:E)</f>
        <v>304153.94</v>
      </c>
      <c r="L261" s="2">
        <v>9889466.5999999996</v>
      </c>
      <c r="U261" s="2">
        <v>0</v>
      </c>
      <c r="V261" s="14">
        <f>SUMIF('consultant-gross'!D:D,eslam.data!AH261,'consultant-gross'!F:F)</f>
        <v>307226.19999999925</v>
      </c>
      <c r="W261" s="14">
        <f>SUMIF('consultant-gross'!D:D,eslam.data!AH261,'consultant-gross'!G:G)</f>
        <v>9889466.5999999996</v>
      </c>
      <c r="X261" s="14">
        <f>SUMIF('consultant-net'!D:D,eslam.data!AH261,'consultant-net'!F:F)</f>
        <v>322587.51</v>
      </c>
      <c r="Y261" s="2" t="str">
        <f>VLOOKUP(A261,'eslam-to-invoicing'!A:B,2,0)</f>
        <v>EGAT Pelletizing Plant</v>
      </c>
      <c r="Z261" s="2" t="str">
        <f t="shared" si="20"/>
        <v>EGAT Pelletizing Plant8</v>
      </c>
      <c r="AH261" s="2" t="str">
        <f t="shared" si="21"/>
        <v>EGAT Pelletizing Plant-Water Tank8</v>
      </c>
    </row>
    <row r="262" spans="1:34" x14ac:dyDescent="0.3">
      <c r="A262" s="6" t="s">
        <v>72</v>
      </c>
      <c r="B262" s="6">
        <v>9</v>
      </c>
      <c r="C262" s="1">
        <v>44592</v>
      </c>
      <c r="D262" s="1">
        <v>44599</v>
      </c>
      <c r="E262" s="1">
        <v>44600</v>
      </c>
      <c r="F262">
        <v>42</v>
      </c>
      <c r="G262" s="1">
        <v>44642</v>
      </c>
      <c r="H262" s="1">
        <v>44622</v>
      </c>
      <c r="I262" s="2">
        <v>1064224</v>
      </c>
      <c r="J262" s="2">
        <v>1117435.2</v>
      </c>
      <c r="K262" s="2">
        <f>SUMIF('collection only'!D:D,eslam.data!AH262,'collection only'!E:E)</f>
        <v>967200</v>
      </c>
      <c r="L262" s="2">
        <v>10953690.6</v>
      </c>
      <c r="U262" s="2">
        <v>0</v>
      </c>
      <c r="V262" s="14">
        <f>SUMIF('consultant-gross'!D:D,eslam.data!AH262,'consultant-gross'!F:F)</f>
        <v>1064224</v>
      </c>
      <c r="W262" s="14">
        <f>SUMIF('consultant-gross'!D:D,eslam.data!AH262,'consultant-gross'!G:G)</f>
        <v>10953690.6</v>
      </c>
      <c r="X262" s="14">
        <f>SUMIF('consultant-net'!D:D,eslam.data!AH262,'consultant-net'!F:F)</f>
        <v>1117435.2</v>
      </c>
      <c r="Y262" s="2" t="str">
        <f>VLOOKUP(A262,'eslam-to-invoicing'!A:B,2,0)</f>
        <v>EGAT Pelletizing Plant</v>
      </c>
      <c r="Z262" s="2" t="str">
        <f t="shared" si="20"/>
        <v>EGAT Pelletizing Plant9</v>
      </c>
      <c r="AH262" s="2" t="str">
        <f t="shared" si="21"/>
        <v>EGAT Pelletizing Plant-Water Tank9</v>
      </c>
    </row>
    <row r="263" spans="1:34" x14ac:dyDescent="0.3">
      <c r="A263" s="6" t="s">
        <v>72</v>
      </c>
      <c r="B263" s="6">
        <v>10</v>
      </c>
      <c r="C263" s="1">
        <v>44620</v>
      </c>
      <c r="D263" s="1">
        <v>44625</v>
      </c>
      <c r="E263" s="1">
        <v>44634</v>
      </c>
      <c r="F263">
        <v>42</v>
      </c>
      <c r="G263" s="1">
        <v>44676</v>
      </c>
      <c r="H263" s="1">
        <v>44634</v>
      </c>
      <c r="I263" s="2">
        <v>3540729.8000000012</v>
      </c>
      <c r="J263" s="2">
        <v>3717766.29</v>
      </c>
      <c r="K263" s="2">
        <f>SUMIF('collection only'!D:D,eslam.data!AH263,'collection only'!E:E)</f>
        <v>3505322.5</v>
      </c>
      <c r="L263" s="2">
        <v>14494420.4</v>
      </c>
      <c r="U263" s="2">
        <v>0</v>
      </c>
      <c r="V263" s="14">
        <f>SUMIF('consultant-gross'!D:D,eslam.data!AH263,'consultant-gross'!F:F)</f>
        <v>3540729.8000000007</v>
      </c>
      <c r="W263" s="14">
        <f>SUMIF('consultant-gross'!D:D,eslam.data!AH263,'consultant-gross'!G:G)</f>
        <v>14494420.4</v>
      </c>
      <c r="X263" s="14">
        <f>SUMIF('consultant-net'!D:D,eslam.data!AH263,'consultant-net'!F:F)</f>
        <v>3717766.29</v>
      </c>
      <c r="Y263" s="2" t="str">
        <f>VLOOKUP(A263,'eslam-to-invoicing'!A:B,2,0)</f>
        <v>EGAT Pelletizing Plant</v>
      </c>
      <c r="Z263" s="2" t="str">
        <f t="shared" si="20"/>
        <v>EGAT Pelletizing Plant10</v>
      </c>
      <c r="AH263" s="2" t="str">
        <f t="shared" si="21"/>
        <v>EGAT Pelletizing Plant-Water Tank10</v>
      </c>
    </row>
    <row r="264" spans="1:34" x14ac:dyDescent="0.3">
      <c r="A264" s="6" t="s">
        <v>72</v>
      </c>
      <c r="B264" s="6">
        <v>11</v>
      </c>
      <c r="C264" s="1">
        <v>44651</v>
      </c>
      <c r="D264" s="1">
        <v>44625</v>
      </c>
      <c r="E264" s="1">
        <v>44718</v>
      </c>
      <c r="F264">
        <v>42</v>
      </c>
      <c r="G264" s="1">
        <v>44760</v>
      </c>
      <c r="H264" s="1">
        <v>44796</v>
      </c>
      <c r="I264" s="2">
        <v>3753750.319999998</v>
      </c>
      <c r="J264" s="2">
        <v>3941437.84</v>
      </c>
      <c r="K264" s="2">
        <f>SUMIF('collection only'!D:D,eslam.data!AH264,'collection only'!E:E)</f>
        <v>3903900.34</v>
      </c>
      <c r="L264" s="2">
        <v>18248170.719999999</v>
      </c>
      <c r="U264" s="2">
        <v>0</v>
      </c>
      <c r="V264" s="14">
        <f>SUMIF('consultant-gross'!D:D,eslam.data!AH264,'consultant-gross'!F:F)</f>
        <v>3753750.3199999984</v>
      </c>
      <c r="W264" s="14">
        <f>SUMIF('consultant-gross'!D:D,eslam.data!AH264,'consultant-gross'!G:G)</f>
        <v>18248170.719999999</v>
      </c>
      <c r="X264" s="14">
        <f>SUMIF('consultant-net'!D:D,eslam.data!AH264,'consultant-net'!F:F)</f>
        <v>3941437.84</v>
      </c>
      <c r="Y264" s="2" t="str">
        <f>VLOOKUP(A264,'eslam-to-invoicing'!A:B,2,0)</f>
        <v>EGAT Pelletizing Plant</v>
      </c>
      <c r="Z264" s="2" t="str">
        <f t="shared" si="20"/>
        <v>EGAT Pelletizing Plant11</v>
      </c>
      <c r="AH264" s="2" t="str">
        <f t="shared" si="21"/>
        <v>EGAT Pelletizing Plant-Water Tank11</v>
      </c>
    </row>
    <row r="265" spans="1:34" x14ac:dyDescent="0.3">
      <c r="A265" s="6" t="s">
        <v>72</v>
      </c>
      <c r="B265" s="6">
        <v>12</v>
      </c>
      <c r="C265" s="1">
        <v>44834</v>
      </c>
      <c r="D265" s="1">
        <v>44819</v>
      </c>
      <c r="E265" s="1">
        <v>44823</v>
      </c>
      <c r="F265">
        <v>42</v>
      </c>
      <c r="G265" s="1">
        <v>44865</v>
      </c>
      <c r="K265" s="2">
        <f>SUMIF('collection only'!D:D,eslam.data!AH265,'collection only'!E:E)</f>
        <v>1.0000000000000001E-5</v>
      </c>
      <c r="U265" s="2">
        <v>0</v>
      </c>
      <c r="V265" s="14">
        <f>SUMIF('consultant-gross'!D:D,eslam.data!AH265,'consultant-gross'!F:F)</f>
        <v>0</v>
      </c>
      <c r="W265" s="14">
        <f>SUMIF('consultant-gross'!D:D,eslam.data!AH265,'consultant-gross'!G:G)</f>
        <v>0</v>
      </c>
      <c r="X265" s="14">
        <f>SUMIF('consultant-net'!D:D,eslam.data!AH265,'consultant-net'!F:F)</f>
        <v>0</v>
      </c>
      <c r="Y265" s="2" t="str">
        <f>VLOOKUP(A265,'eslam-to-invoicing'!A:B,2,0)</f>
        <v>EGAT Pelletizing Plant</v>
      </c>
      <c r="Z265" s="2" t="str">
        <f t="shared" si="20"/>
        <v>EGAT Pelletizing Plant12</v>
      </c>
      <c r="AH265" s="2" t="str">
        <f t="shared" si="21"/>
        <v>EGAT Pelletizing Plant-Water Tank12</v>
      </c>
    </row>
    <row r="266" spans="1:34" x14ac:dyDescent="0.3">
      <c r="A266" s="6" t="s">
        <v>72</v>
      </c>
      <c r="B266" s="6">
        <v>13</v>
      </c>
      <c r="C266" s="1">
        <v>44865</v>
      </c>
      <c r="D266" s="1">
        <v>44844</v>
      </c>
      <c r="E266" s="1">
        <v>44866</v>
      </c>
      <c r="F266">
        <v>42</v>
      </c>
      <c r="G266" s="1">
        <v>44908</v>
      </c>
      <c r="K266" s="2">
        <f>SUMIF('collection only'!D:D,eslam.data!AH266,'collection only'!E:E)</f>
        <v>391272.95</v>
      </c>
      <c r="U266" s="2">
        <v>0</v>
      </c>
      <c r="V266" s="14">
        <f>SUMIF('consultant-gross'!D:D,eslam.data!AH266,'consultant-gross'!F:F)</f>
        <v>0</v>
      </c>
      <c r="W266" s="14">
        <f>SUMIF('consultant-gross'!D:D,eslam.data!AH266,'consultant-gross'!G:G)</f>
        <v>0</v>
      </c>
      <c r="X266" s="14">
        <f>SUMIF('consultant-net'!D:D,eslam.data!AH266,'consultant-net'!F:F)</f>
        <v>0</v>
      </c>
      <c r="Y266" s="2" t="str">
        <f>VLOOKUP(A266,'eslam-to-invoicing'!A:B,2,0)</f>
        <v>EGAT Pelletizing Plant</v>
      </c>
      <c r="Z266" s="2" t="str">
        <f t="shared" si="20"/>
        <v>EGAT Pelletizing Plant13</v>
      </c>
      <c r="AH266" s="2" t="str">
        <f t="shared" si="21"/>
        <v>EGAT Pelletizing Plant-Water Tank13</v>
      </c>
    </row>
    <row r="267" spans="1:34" x14ac:dyDescent="0.3">
      <c r="A267" s="6" t="s">
        <v>72</v>
      </c>
      <c r="B267" s="6">
        <v>14</v>
      </c>
      <c r="C267" s="1">
        <v>45107</v>
      </c>
      <c r="D267" s="1">
        <v>45107</v>
      </c>
      <c r="E267" s="1">
        <v>45107</v>
      </c>
      <c r="F267">
        <v>42</v>
      </c>
      <c r="G267" s="1">
        <v>45149</v>
      </c>
      <c r="K267" s="2">
        <f>SUMIF('collection only'!D:D,eslam.data!AH267,'collection only'!E:E)</f>
        <v>1.0000000000000001E-5</v>
      </c>
      <c r="U267" s="2">
        <v>0</v>
      </c>
      <c r="V267" s="14">
        <f>SUMIF('consultant-gross'!D:D,eslam.data!AH267,'consultant-gross'!F:F)</f>
        <v>0</v>
      </c>
      <c r="W267" s="14">
        <f>SUMIF('consultant-gross'!D:D,eslam.data!AH267,'consultant-gross'!G:G)</f>
        <v>0</v>
      </c>
      <c r="X267" s="14">
        <f>SUMIF('consultant-net'!D:D,eslam.data!AH267,'consultant-net'!F:F)</f>
        <v>0</v>
      </c>
      <c r="Y267" s="2" t="str">
        <f>VLOOKUP(A267,'eslam-to-invoicing'!A:B,2,0)</f>
        <v>EGAT Pelletizing Plant</v>
      </c>
      <c r="Z267" s="2" t="str">
        <f t="shared" si="20"/>
        <v>EGAT Pelletizing Plant14</v>
      </c>
      <c r="AH267" s="2" t="str">
        <f t="shared" si="21"/>
        <v>EGAT Pelletizing Plant-Water Tank14</v>
      </c>
    </row>
    <row r="268" spans="1:34" x14ac:dyDescent="0.3">
      <c r="A268" s="6" t="s">
        <v>72</v>
      </c>
      <c r="B268" s="6">
        <v>15</v>
      </c>
      <c r="C268" s="1">
        <v>45322</v>
      </c>
      <c r="D268" s="1">
        <v>45322</v>
      </c>
      <c r="E268" s="1">
        <v>45350</v>
      </c>
      <c r="F268">
        <v>42</v>
      </c>
      <c r="G268" s="1">
        <v>45392</v>
      </c>
      <c r="H268" s="1">
        <v>45414</v>
      </c>
      <c r="I268" s="2">
        <v>0.19000000134110451</v>
      </c>
      <c r="J268" s="2">
        <v>2909387.53</v>
      </c>
      <c r="K268" s="2">
        <f>SUMIF('collection only'!D:D,eslam.data!AH268,'collection only'!E:E)</f>
        <v>0</v>
      </c>
      <c r="L268" s="2">
        <v>21082133.030000001</v>
      </c>
      <c r="U268" s="2">
        <v>0</v>
      </c>
      <c r="V268" s="14">
        <f>SUMIF('consultant-gross'!D:D,eslam.data!AH268,'consultant-gross'!F:F)</f>
        <v>0</v>
      </c>
      <c r="W268" s="14">
        <f>SUMIF('consultant-gross'!D:D,eslam.data!AH268,'consultant-gross'!G:G)</f>
        <v>0</v>
      </c>
      <c r="X268" s="14">
        <f>SUMIF('consultant-net'!D:D,eslam.data!AH268,'consultant-net'!F:F)</f>
        <v>0</v>
      </c>
      <c r="Y268" s="2" t="str">
        <f>VLOOKUP(A268,'eslam-to-invoicing'!A:B,2,0)</f>
        <v>EGAT Pelletizing Plant</v>
      </c>
      <c r="Z268" s="2" t="str">
        <f t="shared" si="20"/>
        <v>EGAT Pelletizing Plant15</v>
      </c>
      <c r="AH268" s="2" t="str">
        <f t="shared" si="21"/>
        <v>EGAT Pelletizing Plant-Water Tank15</v>
      </c>
    </row>
    <row r="269" spans="1:34" x14ac:dyDescent="0.3">
      <c r="A269" s="6" t="s">
        <v>42</v>
      </c>
      <c r="B269" s="6">
        <v>1</v>
      </c>
      <c r="C269" s="1">
        <v>43677</v>
      </c>
      <c r="D269" s="1">
        <v>43677</v>
      </c>
      <c r="E269" s="1">
        <v>43678</v>
      </c>
      <c r="F269">
        <v>15</v>
      </c>
      <c r="G269" s="1">
        <v>43693</v>
      </c>
      <c r="K269" s="2">
        <f>SUMIF('collection only'!D:D,eslam.data!AH269,'collection only'!E:E)</f>
        <v>598688</v>
      </c>
      <c r="V269" s="14">
        <f>SUMIF('consultant-gross'!D:D,eslam.data!AH269,'consultant-gross'!F:F)</f>
        <v>0</v>
      </c>
      <c r="W269" s="14">
        <f>SUMIF('consultant-gross'!D:D,eslam.data!AH269,'consultant-gross'!G:G)</f>
        <v>0</v>
      </c>
      <c r="X269" s="14">
        <f>SUMIF('consultant-net'!D:D,eslam.data!AH269,'consultant-net'!F:F)</f>
        <v>0</v>
      </c>
      <c r="Y269" s="2">
        <f>VLOOKUP(A269,'eslam-to-invoicing'!A:B,2,0)</f>
        <v>0</v>
      </c>
      <c r="Z269" s="2" t="str">
        <f t="shared" si="20"/>
        <v>01</v>
      </c>
      <c r="AH269" s="2" t="str">
        <f t="shared" si="21"/>
        <v>EGAT-Asphalt1</v>
      </c>
    </row>
    <row r="270" spans="1:34" x14ac:dyDescent="0.3">
      <c r="A270" s="6" t="s">
        <v>40</v>
      </c>
      <c r="B270" s="6">
        <v>1</v>
      </c>
      <c r="C270" s="1">
        <v>43677</v>
      </c>
      <c r="D270" s="1">
        <v>43677</v>
      </c>
      <c r="E270" s="1">
        <v>43678</v>
      </c>
      <c r="F270">
        <v>15</v>
      </c>
      <c r="G270" s="1">
        <v>43693</v>
      </c>
      <c r="K270" s="2">
        <f>SUMIF('collection only'!D:D,eslam.data!AH270,'collection only'!E:E)</f>
        <v>195752.6</v>
      </c>
      <c r="V270" s="14">
        <f>SUMIF('consultant-gross'!D:D,eslam.data!AH270,'consultant-gross'!F:F)</f>
        <v>0</v>
      </c>
      <c r="W270" s="14">
        <f>SUMIF('consultant-gross'!D:D,eslam.data!AH270,'consultant-gross'!G:G)</f>
        <v>0</v>
      </c>
      <c r="X270" s="14">
        <f>SUMIF('consultant-net'!D:D,eslam.data!AH270,'consultant-net'!F:F)</f>
        <v>0</v>
      </c>
      <c r="Y270" s="2">
        <f>VLOOKUP(A270,'eslam-to-invoicing'!A:B,2,0)</f>
        <v>0</v>
      </c>
      <c r="Z270" s="2" t="str">
        <f t="shared" si="20"/>
        <v>01</v>
      </c>
      <c r="AH270" s="2" t="str">
        <f t="shared" si="21"/>
        <v>EGAT-Fence1</v>
      </c>
    </row>
    <row r="271" spans="1:34" x14ac:dyDescent="0.3">
      <c r="A271" s="6" t="s">
        <v>40</v>
      </c>
      <c r="B271" s="6">
        <v>2</v>
      </c>
      <c r="C271" s="1">
        <v>43708</v>
      </c>
      <c r="D271" s="1">
        <v>43708</v>
      </c>
      <c r="E271" s="1">
        <v>43718</v>
      </c>
      <c r="F271">
        <v>15</v>
      </c>
      <c r="G271" s="1">
        <v>43733</v>
      </c>
      <c r="H271" s="1">
        <v>43746</v>
      </c>
      <c r="I271" s="2">
        <v>-616810.91999999806</v>
      </c>
      <c r="J271" s="2">
        <v>-575046.56915259582</v>
      </c>
      <c r="K271" s="2">
        <f>SUMIF('collection only'!D:D,eslam.data!AH271,'collection only'!E:E)</f>
        <v>1E-3</v>
      </c>
      <c r="L271" s="2">
        <v>18362278.120000001</v>
      </c>
      <c r="V271" s="14">
        <f>SUMIF('consultant-gross'!D:D,eslam.data!AH271,'consultant-gross'!F:F)</f>
        <v>0</v>
      </c>
      <c r="W271" s="14">
        <f>SUMIF('consultant-gross'!D:D,eslam.data!AH271,'consultant-gross'!G:G)</f>
        <v>0</v>
      </c>
      <c r="X271" s="14">
        <f>SUMIF('consultant-net'!D:D,eslam.data!AH271,'consultant-net'!F:F)</f>
        <v>0</v>
      </c>
      <c r="Y271" s="2">
        <f>VLOOKUP(A271,'eslam-to-invoicing'!A:B,2,0)</f>
        <v>0</v>
      </c>
      <c r="Z271" s="2" t="str">
        <f t="shared" si="20"/>
        <v>02</v>
      </c>
      <c r="AH271" s="2" t="str">
        <f t="shared" si="21"/>
        <v>EGAT-Fence2</v>
      </c>
    </row>
    <row r="272" spans="1:34" x14ac:dyDescent="0.3">
      <c r="A272" s="6" t="s">
        <v>40</v>
      </c>
      <c r="B272" s="6">
        <v>3</v>
      </c>
      <c r="C272" s="1">
        <v>43738</v>
      </c>
      <c r="D272" s="1">
        <v>43738</v>
      </c>
      <c r="E272" s="1">
        <v>43752</v>
      </c>
      <c r="F272">
        <v>15</v>
      </c>
      <c r="G272" s="1">
        <v>43767</v>
      </c>
      <c r="K272" s="2">
        <f>SUMIF('collection only'!D:D,eslam.data!AH272,'collection only'!E:E)</f>
        <v>695045.68280858838</v>
      </c>
      <c r="V272" s="14">
        <f>SUMIF('consultant-gross'!D:D,eslam.data!AH272,'consultant-gross'!F:F)</f>
        <v>0</v>
      </c>
      <c r="W272" s="14">
        <f>SUMIF('consultant-gross'!D:D,eslam.data!AH272,'consultant-gross'!G:G)</f>
        <v>0</v>
      </c>
      <c r="X272" s="14">
        <f>SUMIF('consultant-net'!D:D,eslam.data!AH272,'consultant-net'!F:F)</f>
        <v>0</v>
      </c>
      <c r="Y272" s="2">
        <f>VLOOKUP(A272,'eslam-to-invoicing'!A:B,2,0)</f>
        <v>0</v>
      </c>
      <c r="Z272" s="2" t="str">
        <f t="shared" si="20"/>
        <v>03</v>
      </c>
      <c r="AH272" s="2" t="str">
        <f t="shared" si="21"/>
        <v>EGAT-Fence3</v>
      </c>
    </row>
    <row r="273" spans="1:34" x14ac:dyDescent="0.3">
      <c r="A273" s="6" t="s">
        <v>40</v>
      </c>
      <c r="B273" s="6">
        <v>4</v>
      </c>
      <c r="C273" s="1">
        <v>43769</v>
      </c>
      <c r="D273" s="1">
        <v>43818</v>
      </c>
      <c r="E273" s="1">
        <v>43870</v>
      </c>
      <c r="F273">
        <v>15</v>
      </c>
      <c r="G273" s="1">
        <v>43885</v>
      </c>
      <c r="K273" s="2">
        <f>SUMIF('collection only'!D:D,eslam.data!AH273,'collection only'!E:E)</f>
        <v>2891036.0621914114</v>
      </c>
      <c r="V273" s="14">
        <f>SUMIF('consultant-gross'!D:D,eslam.data!AH273,'consultant-gross'!F:F)</f>
        <v>0</v>
      </c>
      <c r="W273" s="14">
        <f>SUMIF('consultant-gross'!D:D,eslam.data!AH273,'consultant-gross'!G:G)</f>
        <v>0</v>
      </c>
      <c r="X273" s="14">
        <f>SUMIF('consultant-net'!D:D,eslam.data!AH273,'consultant-net'!F:F)</f>
        <v>0</v>
      </c>
      <c r="Y273" s="2">
        <f>VLOOKUP(A273,'eslam-to-invoicing'!A:B,2,0)</f>
        <v>0</v>
      </c>
      <c r="Z273" s="2" t="str">
        <f t="shared" si="20"/>
        <v>04</v>
      </c>
      <c r="AH273" s="2" t="str">
        <f t="shared" si="21"/>
        <v>EGAT-Fence4</v>
      </c>
    </row>
    <row r="274" spans="1:34" x14ac:dyDescent="0.3">
      <c r="A274" s="6" t="s">
        <v>41</v>
      </c>
      <c r="B274" s="6">
        <v>1</v>
      </c>
      <c r="C274" s="1">
        <v>43677</v>
      </c>
      <c r="D274" s="1">
        <v>43677</v>
      </c>
      <c r="E274" s="1">
        <v>43678</v>
      </c>
      <c r="F274">
        <v>15</v>
      </c>
      <c r="G274" s="1">
        <v>43693</v>
      </c>
      <c r="K274" s="2">
        <f>SUMIF('collection only'!D:D,eslam.data!AH274,'collection only'!E:E)</f>
        <v>755798.13</v>
      </c>
      <c r="V274" s="14">
        <f>SUMIF('consultant-gross'!D:D,eslam.data!AH274,'consultant-gross'!F:F)</f>
        <v>0</v>
      </c>
      <c r="W274" s="14">
        <f>SUMIF('consultant-gross'!D:D,eslam.data!AH274,'consultant-gross'!G:G)</f>
        <v>0</v>
      </c>
      <c r="X274" s="14">
        <f>SUMIF('consultant-net'!D:D,eslam.data!AH274,'consultant-net'!F:F)</f>
        <v>0</v>
      </c>
      <c r="Y274" s="2">
        <f>VLOOKUP(A274,'eslam-to-invoicing'!A:B,2,0)</f>
        <v>0</v>
      </c>
      <c r="Z274" s="2" t="str">
        <f t="shared" si="20"/>
        <v>01</v>
      </c>
      <c r="AH274" s="2" t="str">
        <f t="shared" si="21"/>
        <v>EGAT-HeliPad1</v>
      </c>
    </row>
    <row r="275" spans="1:34" x14ac:dyDescent="0.3">
      <c r="A275" s="6" t="s">
        <v>41</v>
      </c>
      <c r="B275" s="6">
        <v>2</v>
      </c>
      <c r="C275" s="1">
        <v>43708</v>
      </c>
      <c r="D275" s="1">
        <v>43720</v>
      </c>
      <c r="E275" s="1">
        <v>43866</v>
      </c>
      <c r="F275">
        <v>15</v>
      </c>
      <c r="G275" s="1">
        <v>43881</v>
      </c>
      <c r="K275" s="2">
        <f>SUMIF('collection only'!D:D,eslam.data!AH275,'collection only'!E:E)</f>
        <v>500000</v>
      </c>
      <c r="V275" s="14">
        <f>SUMIF('consultant-gross'!D:D,eslam.data!AH275,'consultant-gross'!F:F)</f>
        <v>0</v>
      </c>
      <c r="W275" s="14">
        <f>SUMIF('consultant-gross'!D:D,eslam.data!AH275,'consultant-gross'!G:G)</f>
        <v>0</v>
      </c>
      <c r="X275" s="14">
        <f>SUMIF('consultant-net'!D:D,eslam.data!AH275,'consultant-net'!F:F)</f>
        <v>0</v>
      </c>
      <c r="Y275" s="2">
        <f>VLOOKUP(A275,'eslam-to-invoicing'!A:B,2,0)</f>
        <v>0</v>
      </c>
      <c r="Z275" s="2" t="str">
        <f t="shared" si="20"/>
        <v>02</v>
      </c>
      <c r="AH275" s="2" t="str">
        <f t="shared" si="21"/>
        <v>EGAT-HeliPad2</v>
      </c>
    </row>
    <row r="276" spans="1:34" x14ac:dyDescent="0.3">
      <c r="A276" s="6" t="s">
        <v>85</v>
      </c>
      <c r="B276" s="6">
        <v>1</v>
      </c>
      <c r="C276" s="1">
        <v>44592</v>
      </c>
      <c r="D276" s="1">
        <v>44599</v>
      </c>
      <c r="E276" s="1">
        <v>44600</v>
      </c>
      <c r="F276">
        <v>42</v>
      </c>
      <c r="G276" s="1">
        <v>44642</v>
      </c>
      <c r="H276" s="1">
        <v>44616</v>
      </c>
      <c r="I276" s="2">
        <v>5018202.5</v>
      </c>
      <c r="J276" s="2">
        <v>4767292.38</v>
      </c>
      <c r="K276" s="2">
        <f>SUMIF('collection only'!D:D,eslam.data!AH276,'collection only'!E:E)</f>
        <v>10117110.35</v>
      </c>
      <c r="L276" s="2">
        <v>5018202.5</v>
      </c>
      <c r="U276" s="2">
        <v>0</v>
      </c>
      <c r="V276" s="14">
        <f>SUMIF('consultant-gross'!D:D,eslam.data!AH276,'consultant-gross'!F:F)</f>
        <v>5018202.5</v>
      </c>
      <c r="W276" s="14">
        <f>SUMIF('consultant-gross'!D:D,eslam.data!AH276,'consultant-gross'!G:G)</f>
        <v>5018202.5</v>
      </c>
      <c r="X276" s="14">
        <f>SUMIF('consultant-net'!D:D,eslam.data!AH276,'consultant-net'!F:F)</f>
        <v>4767292.38</v>
      </c>
      <c r="Y276" s="2" t="str">
        <f>VLOOKUP(A276,'eslam-to-invoicing'!A:B,2,0)</f>
        <v>EGAT Lock &amp; Load</v>
      </c>
      <c r="Z276" s="2" t="str">
        <f t="shared" si="20"/>
        <v>EGAT Lock &amp; Load1</v>
      </c>
      <c r="AH276" s="2" t="str">
        <f t="shared" si="21"/>
        <v>EGAT-Lock &amp; Load1</v>
      </c>
    </row>
    <row r="277" spans="1:34" x14ac:dyDescent="0.3">
      <c r="A277" s="6" t="s">
        <v>85</v>
      </c>
      <c r="B277" s="6">
        <v>2</v>
      </c>
      <c r="C277" s="1">
        <v>44620</v>
      </c>
      <c r="D277" s="1">
        <v>44625</v>
      </c>
      <c r="E277" s="1">
        <v>44634</v>
      </c>
      <c r="F277">
        <v>42</v>
      </c>
      <c r="G277" s="1">
        <v>44676</v>
      </c>
      <c r="H277" s="1">
        <v>44626</v>
      </c>
      <c r="I277" s="2">
        <v>2362059.16</v>
      </c>
      <c r="J277" s="2">
        <v>2243956.2000000002</v>
      </c>
      <c r="K277" s="2">
        <f>SUMIF('collection only'!D:D,eslam.data!AH277,'collection only'!E:E)</f>
        <v>2773213.88</v>
      </c>
      <c r="L277" s="2">
        <v>7380261.6600000001</v>
      </c>
      <c r="U277" s="2">
        <v>0</v>
      </c>
      <c r="V277" s="14">
        <f>SUMIF('consultant-gross'!D:D,eslam.data!AH277,'consultant-gross'!F:F)</f>
        <v>2362059.16</v>
      </c>
      <c r="W277" s="14">
        <f>SUMIF('consultant-gross'!D:D,eslam.data!AH277,'consultant-gross'!G:G)</f>
        <v>7380261.6600000001</v>
      </c>
      <c r="X277" s="14">
        <f>SUMIF('consultant-net'!D:D,eslam.data!AH277,'consultant-net'!F:F)</f>
        <v>2243956.2000000002</v>
      </c>
      <c r="Y277" s="2" t="str">
        <f>VLOOKUP(A277,'eslam-to-invoicing'!A:B,2,0)</f>
        <v>EGAT Lock &amp; Load</v>
      </c>
      <c r="Z277" s="2" t="str">
        <f t="shared" si="20"/>
        <v>EGAT Lock &amp; Load2</v>
      </c>
      <c r="AH277" s="2" t="str">
        <f t="shared" si="21"/>
        <v>EGAT-Lock &amp; Load2</v>
      </c>
    </row>
    <row r="278" spans="1:34" x14ac:dyDescent="0.3">
      <c r="A278" s="6" t="s">
        <v>85</v>
      </c>
      <c r="B278" s="6">
        <v>3</v>
      </c>
      <c r="C278" s="1">
        <v>44651</v>
      </c>
      <c r="D278" s="1">
        <v>44661</v>
      </c>
      <c r="E278" s="1">
        <v>44663</v>
      </c>
      <c r="F278">
        <v>42</v>
      </c>
      <c r="G278" s="1">
        <v>44705</v>
      </c>
      <c r="H278" s="1">
        <v>44663</v>
      </c>
      <c r="I278" s="2">
        <v>1772326.51</v>
      </c>
      <c r="J278" s="2">
        <v>1683710.18</v>
      </c>
      <c r="K278" s="2">
        <f>SUMIF('collection only'!D:D,eslam.data!AH278,'collection only'!E:E)</f>
        <v>1665986.92</v>
      </c>
      <c r="L278" s="2">
        <v>9152588.1699999999</v>
      </c>
      <c r="U278" s="2">
        <v>0</v>
      </c>
      <c r="V278" s="14">
        <f>SUMIF('consultant-gross'!D:D,eslam.data!AH278,'consultant-gross'!F:F)</f>
        <v>1772326.5099999998</v>
      </c>
      <c r="W278" s="14">
        <f>SUMIF('consultant-gross'!D:D,eslam.data!AH278,'consultant-gross'!G:G)</f>
        <v>9152588.1699999999</v>
      </c>
      <c r="X278" s="14">
        <f>SUMIF('consultant-net'!D:D,eslam.data!AH278,'consultant-net'!F:F)</f>
        <v>1683710.18</v>
      </c>
      <c r="Y278" s="2" t="str">
        <f>VLOOKUP(A278,'eslam-to-invoicing'!A:B,2,0)</f>
        <v>EGAT Lock &amp; Load</v>
      </c>
      <c r="Z278" s="2" t="str">
        <f t="shared" si="20"/>
        <v>EGAT Lock &amp; Load3</v>
      </c>
      <c r="AH278" s="2" t="str">
        <f t="shared" si="21"/>
        <v>EGAT-Lock &amp; Load3</v>
      </c>
    </row>
    <row r="279" spans="1:34" x14ac:dyDescent="0.3">
      <c r="A279" s="6" t="s">
        <v>85</v>
      </c>
      <c r="B279" s="6">
        <v>4</v>
      </c>
      <c r="C279" s="1">
        <v>44681</v>
      </c>
      <c r="D279" s="1">
        <v>44679</v>
      </c>
      <c r="E279" s="1">
        <v>44679</v>
      </c>
      <c r="F279">
        <v>42</v>
      </c>
      <c r="G279" s="1">
        <v>44721</v>
      </c>
      <c r="K279" s="2">
        <f>SUMIF('collection only'!D:D,eslam.data!AH279,'collection only'!E:E)</f>
        <v>747255.39</v>
      </c>
      <c r="U279" s="2">
        <v>0</v>
      </c>
      <c r="V279" s="14">
        <f>SUMIF('consultant-gross'!D:D,eslam.data!AH279,'consultant-gross'!F:F)</f>
        <v>0</v>
      </c>
      <c r="W279" s="14">
        <f>SUMIF('consultant-gross'!D:D,eslam.data!AH279,'consultant-gross'!G:G)</f>
        <v>0</v>
      </c>
      <c r="X279" s="14">
        <f>SUMIF('consultant-net'!D:D,eslam.data!AH279,'consultant-net'!F:F)</f>
        <v>0</v>
      </c>
      <c r="Y279" s="2" t="str">
        <f>VLOOKUP(A279,'eslam-to-invoicing'!A:B,2,0)</f>
        <v>EGAT Lock &amp; Load</v>
      </c>
      <c r="Z279" s="2" t="str">
        <f t="shared" si="20"/>
        <v>EGAT Lock &amp; Load4</v>
      </c>
      <c r="AH279" s="2" t="str">
        <f t="shared" si="21"/>
        <v>EGAT-Lock &amp; Load4</v>
      </c>
    </row>
    <row r="280" spans="1:34" x14ac:dyDescent="0.3">
      <c r="A280" s="6" t="s">
        <v>85</v>
      </c>
      <c r="B280" s="6">
        <v>5</v>
      </c>
      <c r="C280" s="1">
        <v>44712</v>
      </c>
      <c r="D280" s="1">
        <v>44709</v>
      </c>
      <c r="E280" s="1">
        <v>44718</v>
      </c>
      <c r="F280">
        <v>42</v>
      </c>
      <c r="G280" s="1">
        <v>44760</v>
      </c>
      <c r="H280" s="1">
        <v>44719</v>
      </c>
      <c r="I280" s="2">
        <v>3180176.34</v>
      </c>
      <c r="J280" s="2">
        <v>3021167.52</v>
      </c>
      <c r="K280" s="2">
        <f>SUMIF('collection only'!D:D,eslam.data!AH280,'collection only'!E:E)</f>
        <v>2436487.5099999998</v>
      </c>
      <c r="L280" s="2">
        <v>13211888.51</v>
      </c>
      <c r="U280" s="2">
        <v>0</v>
      </c>
      <c r="V280" s="14">
        <f>SUMIF('consultant-gross'!D:D,eslam.data!AH280,'consultant-gross'!F:F)</f>
        <v>3180176.34</v>
      </c>
      <c r="W280" s="14">
        <f>SUMIF('consultant-gross'!D:D,eslam.data!AH280,'consultant-gross'!G:G)</f>
        <v>13211888.51</v>
      </c>
      <c r="X280" s="14">
        <f>SUMIF('consultant-net'!D:D,eslam.data!AH280,'consultant-net'!F:F)</f>
        <v>3021167.52</v>
      </c>
      <c r="Y280" s="2" t="str">
        <f>VLOOKUP(A280,'eslam-to-invoicing'!A:B,2,0)</f>
        <v>EGAT Lock &amp; Load</v>
      </c>
      <c r="Z280" s="2" t="str">
        <f t="shared" si="20"/>
        <v>EGAT Lock &amp; Load5</v>
      </c>
      <c r="AH280" s="2" t="str">
        <f t="shared" si="21"/>
        <v>EGAT-Lock &amp; Load5</v>
      </c>
    </row>
    <row r="281" spans="1:34" x14ac:dyDescent="0.3">
      <c r="A281" s="6" t="s">
        <v>85</v>
      </c>
      <c r="B281" s="6">
        <v>6</v>
      </c>
      <c r="C281" s="1">
        <v>44742</v>
      </c>
      <c r="D281" s="1">
        <v>44747</v>
      </c>
      <c r="E281" s="1">
        <v>44748</v>
      </c>
      <c r="F281">
        <v>42</v>
      </c>
      <c r="G281" s="1">
        <v>44790</v>
      </c>
      <c r="H281" s="1">
        <v>44748</v>
      </c>
      <c r="I281" s="2">
        <v>3378839.59</v>
      </c>
      <c r="J281" s="2">
        <v>3209897.61</v>
      </c>
      <c r="K281" s="2">
        <f>SUMIF('collection only'!D:D,eslam.data!AH281,'collection only'!E:E)</f>
        <v>3176089.21</v>
      </c>
      <c r="L281" s="2">
        <v>16590728.1</v>
      </c>
      <c r="U281" s="2">
        <v>0</v>
      </c>
      <c r="V281" s="14">
        <f>SUMIF('consultant-gross'!D:D,eslam.data!AH281,'consultant-gross'!F:F)</f>
        <v>3378839.59</v>
      </c>
      <c r="W281" s="14">
        <f>SUMIF('consultant-gross'!D:D,eslam.data!AH281,'consultant-gross'!G:G)</f>
        <v>16590728.1</v>
      </c>
      <c r="X281" s="14">
        <f>SUMIF('consultant-net'!D:D,eslam.data!AH281,'consultant-net'!F:F)</f>
        <v>3209897.61</v>
      </c>
      <c r="Y281" s="2" t="str">
        <f>VLOOKUP(A281,'eslam-to-invoicing'!A:B,2,0)</f>
        <v>EGAT Lock &amp; Load</v>
      </c>
      <c r="Z281" s="2" t="str">
        <f t="shared" si="20"/>
        <v>EGAT Lock &amp; Load6</v>
      </c>
      <c r="AH281" s="2" t="str">
        <f t="shared" si="21"/>
        <v>EGAT-Lock &amp; Load6</v>
      </c>
    </row>
    <row r="282" spans="1:34" x14ac:dyDescent="0.3">
      <c r="A282" s="6" t="s">
        <v>85</v>
      </c>
      <c r="B282" s="6">
        <v>7</v>
      </c>
      <c r="C282" s="1">
        <v>44773</v>
      </c>
      <c r="D282" s="1">
        <v>44783</v>
      </c>
      <c r="E282" s="1">
        <v>44789</v>
      </c>
      <c r="F282">
        <v>42</v>
      </c>
      <c r="G282" s="1">
        <v>44831</v>
      </c>
      <c r="H282" s="1">
        <v>44789</v>
      </c>
      <c r="I282" s="2">
        <v>1415984.0700000019</v>
      </c>
      <c r="J282" s="2">
        <v>1345184.87</v>
      </c>
      <c r="K282" s="2">
        <f>SUMIF('collection only'!D:D,eslam.data!AH282,'collection only'!E:E)</f>
        <v>1319107.4900000002</v>
      </c>
      <c r="L282" s="2">
        <v>18006712.170000002</v>
      </c>
      <c r="U282" s="2">
        <v>0</v>
      </c>
      <c r="V282" s="14">
        <f>SUMIF('consultant-gross'!D:D,eslam.data!AH282,'consultant-gross'!F:F)</f>
        <v>1415984.0700000022</v>
      </c>
      <c r="W282" s="14">
        <f>SUMIF('consultant-gross'!D:D,eslam.data!AH282,'consultant-gross'!G:G)</f>
        <v>18006712.170000002</v>
      </c>
      <c r="X282" s="14">
        <f>SUMIF('consultant-net'!D:D,eslam.data!AH282,'consultant-net'!F:F)</f>
        <v>1345184.87</v>
      </c>
      <c r="Y282" s="2" t="str">
        <f>VLOOKUP(A282,'eslam-to-invoicing'!A:B,2,0)</f>
        <v>EGAT Lock &amp; Load</v>
      </c>
      <c r="Z282" s="2" t="str">
        <f t="shared" si="20"/>
        <v>EGAT Lock &amp; Load7</v>
      </c>
      <c r="AH282" s="2" t="str">
        <f t="shared" si="21"/>
        <v>EGAT-Lock &amp; Load7</v>
      </c>
    </row>
    <row r="283" spans="1:34" x14ac:dyDescent="0.3">
      <c r="A283" s="6" t="s">
        <v>85</v>
      </c>
      <c r="B283" s="6">
        <v>8</v>
      </c>
      <c r="C283" s="1">
        <v>44804</v>
      </c>
      <c r="D283" s="1">
        <v>44814</v>
      </c>
      <c r="E283" s="1">
        <v>44815</v>
      </c>
      <c r="F283">
        <v>42</v>
      </c>
      <c r="G283" s="1">
        <v>44857</v>
      </c>
      <c r="H283" s="1">
        <v>44815</v>
      </c>
      <c r="I283" s="2">
        <v>2786604.0999999982</v>
      </c>
      <c r="J283" s="2">
        <v>2647273.89</v>
      </c>
      <c r="K283" s="2">
        <f>SUMIF('collection only'!D:D,eslam.data!AH283,'collection only'!E:E)</f>
        <v>2619387.85</v>
      </c>
      <c r="L283" s="2">
        <v>20793316.27</v>
      </c>
      <c r="U283" s="2">
        <v>0</v>
      </c>
      <c r="V283" s="14">
        <f>SUMIF('consultant-gross'!D:D,eslam.data!AH283,'consultant-gross'!F:F)</f>
        <v>2786604.0999999978</v>
      </c>
      <c r="W283" s="14">
        <f>SUMIF('consultant-gross'!D:D,eslam.data!AH283,'consultant-gross'!G:G)</f>
        <v>20793316.27</v>
      </c>
      <c r="X283" s="14">
        <f>SUMIF('consultant-net'!D:D,eslam.data!AH283,'consultant-net'!F:F)</f>
        <v>2647273.89</v>
      </c>
      <c r="Y283" s="2" t="str">
        <f>VLOOKUP(A283,'eslam-to-invoicing'!A:B,2,0)</f>
        <v>EGAT Lock &amp; Load</v>
      </c>
      <c r="Z283" s="2" t="str">
        <f t="shared" si="20"/>
        <v>EGAT Lock &amp; Load8</v>
      </c>
      <c r="AH283" s="2" t="str">
        <f t="shared" si="21"/>
        <v>EGAT-Lock &amp; Load8</v>
      </c>
    </row>
    <row r="284" spans="1:34" x14ac:dyDescent="0.3">
      <c r="A284" s="6" t="s">
        <v>85</v>
      </c>
      <c r="B284" s="6">
        <v>9</v>
      </c>
      <c r="C284" s="1">
        <v>44834</v>
      </c>
      <c r="D284" s="1">
        <v>44814</v>
      </c>
      <c r="E284" s="1">
        <v>44851</v>
      </c>
      <c r="F284">
        <v>42</v>
      </c>
      <c r="G284" s="1">
        <v>44893</v>
      </c>
      <c r="H284" s="1">
        <v>44852</v>
      </c>
      <c r="I284" s="2">
        <v>3980460.75</v>
      </c>
      <c r="J284" s="2">
        <v>3781437.71</v>
      </c>
      <c r="K284" s="2">
        <f>SUMIF('collection only'!D:D,eslam.data!AH284,'collection only'!E:E)</f>
        <v>3741613.11</v>
      </c>
      <c r="L284" s="2">
        <v>24773777.02</v>
      </c>
      <c r="U284" s="2">
        <v>0</v>
      </c>
      <c r="V284" s="14">
        <f>SUMIF('consultant-gross'!D:D,eslam.data!AH284,'consultant-gross'!F:F)</f>
        <v>3980460.75</v>
      </c>
      <c r="W284" s="14">
        <f>SUMIF('consultant-gross'!D:D,eslam.data!AH284,'consultant-gross'!G:G)</f>
        <v>24773777.02</v>
      </c>
      <c r="X284" s="14">
        <f>SUMIF('consultant-net'!D:D,eslam.data!AH284,'consultant-net'!F:F)</f>
        <v>3781437.71</v>
      </c>
      <c r="Y284" s="2" t="str">
        <f>VLOOKUP(A284,'eslam-to-invoicing'!A:B,2,0)</f>
        <v>EGAT Lock &amp; Load</v>
      </c>
      <c r="Z284" s="2" t="str">
        <f t="shared" si="20"/>
        <v>EGAT Lock &amp; Load9</v>
      </c>
      <c r="AH284" s="2" t="str">
        <f t="shared" si="21"/>
        <v>EGAT-Lock &amp; Load9</v>
      </c>
    </row>
    <row r="285" spans="1:34" x14ac:dyDescent="0.3">
      <c r="A285" s="6" t="s">
        <v>85</v>
      </c>
      <c r="B285" s="6">
        <v>10</v>
      </c>
      <c r="C285" s="1">
        <v>44865</v>
      </c>
      <c r="D285" s="1">
        <v>44865</v>
      </c>
      <c r="E285" s="1">
        <v>44866</v>
      </c>
      <c r="F285">
        <v>42</v>
      </c>
      <c r="G285" s="1">
        <v>44908</v>
      </c>
      <c r="H285" s="1">
        <v>44868</v>
      </c>
      <c r="I285" s="2">
        <v>1157252.5599999989</v>
      </c>
      <c r="J285" s="2">
        <v>1099389.93</v>
      </c>
      <c r="K285" s="2">
        <f>SUMIF('collection only'!D:D,eslam.data!AH285,'collection only'!E:E)</f>
        <v>1099389.93</v>
      </c>
      <c r="L285" s="2">
        <v>25931029.579999998</v>
      </c>
      <c r="U285" s="2">
        <v>0</v>
      </c>
      <c r="V285" s="14">
        <f>SUMIF('consultant-gross'!D:D,eslam.data!AH285,'consultant-gross'!F:F)</f>
        <v>1157252.5599999987</v>
      </c>
      <c r="W285" s="14">
        <f>SUMIF('consultant-gross'!D:D,eslam.data!AH285,'consultant-gross'!G:G)</f>
        <v>25931029.579999998</v>
      </c>
      <c r="X285" s="14">
        <f>SUMIF('consultant-net'!D:D,eslam.data!AH285,'consultant-net'!F:F)</f>
        <v>1099389.93</v>
      </c>
      <c r="Y285" s="2" t="str">
        <f>VLOOKUP(A285,'eslam-to-invoicing'!A:B,2,0)</f>
        <v>EGAT Lock &amp; Load</v>
      </c>
      <c r="Z285" s="2" t="str">
        <f t="shared" si="20"/>
        <v>EGAT Lock &amp; Load10</v>
      </c>
      <c r="AH285" s="2" t="str">
        <f t="shared" si="21"/>
        <v>EGAT-Lock &amp; Load10</v>
      </c>
    </row>
    <row r="286" spans="1:34" x14ac:dyDescent="0.3">
      <c r="A286" s="6" t="s">
        <v>85</v>
      </c>
      <c r="B286" s="6">
        <v>11</v>
      </c>
      <c r="C286" s="1">
        <v>44895</v>
      </c>
      <c r="D286" s="1">
        <v>44895</v>
      </c>
      <c r="E286" s="1">
        <v>44895</v>
      </c>
      <c r="F286">
        <v>42</v>
      </c>
      <c r="G286" s="1">
        <v>44937</v>
      </c>
      <c r="H286" s="1">
        <v>44902</v>
      </c>
      <c r="I286" s="2">
        <v>1992889.650000002</v>
      </c>
      <c r="J286" s="2">
        <v>1893245.16</v>
      </c>
      <c r="K286" s="2">
        <f>SUMIF('collection only'!D:D,eslam.data!AH286,'collection only'!E:E)</f>
        <v>1873296.27</v>
      </c>
      <c r="L286" s="2">
        <v>27923919.23</v>
      </c>
      <c r="U286" s="2">
        <v>0</v>
      </c>
      <c r="V286" s="14">
        <f>SUMIF('consultant-gross'!D:D,eslam.data!AH286,'consultant-gross'!F:F)</f>
        <v>1992889.6500000022</v>
      </c>
      <c r="W286" s="14">
        <f>SUMIF('consultant-gross'!D:D,eslam.data!AH286,'consultant-gross'!G:G)</f>
        <v>27923919.23</v>
      </c>
      <c r="X286" s="14">
        <f>SUMIF('consultant-net'!D:D,eslam.data!AH286,'consultant-net'!F:F)</f>
        <v>1893245.16</v>
      </c>
      <c r="Y286" s="2" t="str">
        <f>VLOOKUP(A286,'eslam-to-invoicing'!A:B,2,0)</f>
        <v>EGAT Lock &amp; Load</v>
      </c>
      <c r="Z286" s="2" t="str">
        <f t="shared" si="20"/>
        <v>EGAT Lock &amp; Load11</v>
      </c>
      <c r="AH286" s="2" t="str">
        <f t="shared" si="21"/>
        <v>EGAT-Lock &amp; Load11</v>
      </c>
    </row>
    <row r="287" spans="1:34" x14ac:dyDescent="0.3">
      <c r="A287" s="6" t="s">
        <v>85</v>
      </c>
      <c r="B287" s="6">
        <v>12</v>
      </c>
      <c r="C287" s="1">
        <v>44926</v>
      </c>
      <c r="D287" s="1">
        <v>44920</v>
      </c>
      <c r="E287" s="1">
        <v>44923</v>
      </c>
      <c r="F287">
        <v>42</v>
      </c>
      <c r="G287" s="1">
        <v>44965</v>
      </c>
      <c r="H287" s="1">
        <v>44923</v>
      </c>
      <c r="I287" s="2">
        <v>1778896.469999999</v>
      </c>
      <c r="J287" s="2">
        <v>1689951.65</v>
      </c>
      <c r="K287" s="2">
        <f>SUMIF('collection only'!D:D,eslam.data!AH287,'collection only'!E:E)</f>
        <v>1672142.68</v>
      </c>
      <c r="L287" s="2">
        <v>29702815.699999999</v>
      </c>
      <c r="U287" s="2">
        <v>0</v>
      </c>
      <c r="V287" s="14">
        <f>SUMIF('consultant-gross'!D:D,eslam.data!AH287,'consultant-gross'!F:F)</f>
        <v>1778896.4699999988</v>
      </c>
      <c r="W287" s="14">
        <f>SUMIF('consultant-gross'!D:D,eslam.data!AH287,'consultant-gross'!G:G)</f>
        <v>29702815.699999999</v>
      </c>
      <c r="X287" s="14">
        <f>SUMIF('consultant-net'!D:D,eslam.data!AH287,'consultant-net'!F:F)</f>
        <v>1689951.65</v>
      </c>
      <c r="Y287" s="2" t="str">
        <f>VLOOKUP(A287,'eslam-to-invoicing'!A:B,2,0)</f>
        <v>EGAT Lock &amp; Load</v>
      </c>
      <c r="Z287" s="2" t="str">
        <f t="shared" si="20"/>
        <v>EGAT Lock &amp; Load12</v>
      </c>
      <c r="AH287" s="2" t="str">
        <f t="shared" si="21"/>
        <v>EGAT-Lock &amp; Load12</v>
      </c>
    </row>
    <row r="288" spans="1:34" x14ac:dyDescent="0.3">
      <c r="A288" s="6" t="s">
        <v>85</v>
      </c>
      <c r="B288" s="6">
        <v>13</v>
      </c>
      <c r="C288" s="1">
        <v>44957</v>
      </c>
      <c r="D288" s="1">
        <v>44957</v>
      </c>
      <c r="E288" s="1">
        <v>44958</v>
      </c>
      <c r="F288">
        <v>42</v>
      </c>
      <c r="G288" s="1">
        <v>45000</v>
      </c>
      <c r="H288" s="1">
        <v>44964</v>
      </c>
      <c r="I288" s="2">
        <v>2116780.4300000002</v>
      </c>
      <c r="J288" s="2">
        <v>2010941.41</v>
      </c>
      <c r="K288" s="2">
        <f>SUMIF('collection only'!D:D,eslam.data!AH288,'collection only'!E:E)</f>
        <v>1.0000000000000001E-5</v>
      </c>
      <c r="L288" s="2">
        <v>31819596.129999999</v>
      </c>
      <c r="U288" s="2">
        <v>0</v>
      </c>
      <c r="V288" s="14">
        <f>SUMIF('consultant-gross'!D:D,eslam.data!AH288,'consultant-gross'!F:F)</f>
        <v>2116780.4299999997</v>
      </c>
      <c r="W288" s="14">
        <f>SUMIF('consultant-gross'!D:D,eslam.data!AH288,'consultant-gross'!G:G)</f>
        <v>31819596.129999999</v>
      </c>
      <c r="X288" s="14">
        <f>SUMIF('consultant-net'!D:D,eslam.data!AH288,'consultant-net'!F:F)</f>
        <v>2010941.41</v>
      </c>
      <c r="Y288" s="2" t="str">
        <f>VLOOKUP(A288,'eslam-to-invoicing'!A:B,2,0)</f>
        <v>EGAT Lock &amp; Load</v>
      </c>
      <c r="Z288" s="2" t="str">
        <f t="shared" si="20"/>
        <v>EGAT Lock &amp; Load13</v>
      </c>
      <c r="AH288" s="2" t="str">
        <f t="shared" si="21"/>
        <v>EGAT-Lock &amp; Load13</v>
      </c>
    </row>
    <row r="289" spans="1:34" x14ac:dyDescent="0.3">
      <c r="A289" s="6" t="s">
        <v>85</v>
      </c>
      <c r="B289" s="6">
        <v>14</v>
      </c>
      <c r="C289" s="1">
        <v>44985</v>
      </c>
      <c r="D289" s="1">
        <v>44985</v>
      </c>
      <c r="E289" s="1">
        <v>44987</v>
      </c>
      <c r="F289">
        <v>42</v>
      </c>
      <c r="G289" s="1">
        <v>45029</v>
      </c>
      <c r="H289" s="1">
        <v>44993</v>
      </c>
      <c r="I289" s="2">
        <v>2768145.620000001</v>
      </c>
      <c r="J289" s="2">
        <v>2629738.34</v>
      </c>
      <c r="K289" s="2">
        <f>SUMIF('collection only'!D:D,eslam.data!AH289,'collection only'!E:E)</f>
        <v>1.0000000000000001E-5</v>
      </c>
      <c r="L289" s="2">
        <v>34587741.75</v>
      </c>
      <c r="U289" s="2">
        <v>0</v>
      </c>
      <c r="V289" s="14">
        <f>SUMIF('consultant-gross'!D:D,eslam.data!AH289,'consultant-gross'!F:F)</f>
        <v>2768145.620000001</v>
      </c>
      <c r="W289" s="14">
        <f>SUMIF('consultant-gross'!D:D,eslam.data!AH289,'consultant-gross'!G:G)</f>
        <v>34587741.75</v>
      </c>
      <c r="X289" s="14">
        <f>SUMIF('consultant-net'!D:D,eslam.data!AH289,'consultant-net'!F:F)</f>
        <v>2629738.34</v>
      </c>
      <c r="Y289" s="2" t="str">
        <f>VLOOKUP(A289,'eslam-to-invoicing'!A:B,2,0)</f>
        <v>EGAT Lock &amp; Load</v>
      </c>
      <c r="Z289" s="2" t="str">
        <f t="shared" si="20"/>
        <v>EGAT Lock &amp; Load14</v>
      </c>
      <c r="AH289" s="2" t="str">
        <f t="shared" si="21"/>
        <v>EGAT-Lock &amp; Load14</v>
      </c>
    </row>
    <row r="290" spans="1:34" x14ac:dyDescent="0.3">
      <c r="A290" s="6" t="s">
        <v>85</v>
      </c>
      <c r="B290" s="6">
        <v>15</v>
      </c>
      <c r="C290" s="1">
        <v>45077</v>
      </c>
      <c r="D290" s="1">
        <v>45077</v>
      </c>
      <c r="E290" s="1">
        <v>45098</v>
      </c>
      <c r="F290">
        <v>42</v>
      </c>
      <c r="G290" s="1">
        <v>45140</v>
      </c>
      <c r="K290" s="2">
        <f>SUMIF('collection only'!D:D,eslam.data!AH290,'collection only'!E:E)</f>
        <v>1.0000000000000001E-5</v>
      </c>
      <c r="U290" s="2">
        <v>0</v>
      </c>
      <c r="V290" s="14">
        <f>SUMIF('consultant-gross'!D:D,eslam.data!AH290,'consultant-gross'!F:F)</f>
        <v>0</v>
      </c>
      <c r="W290" s="14">
        <f>SUMIF('consultant-gross'!D:D,eslam.data!AH290,'consultant-gross'!G:G)</f>
        <v>0</v>
      </c>
      <c r="X290" s="14">
        <f>SUMIF('consultant-net'!D:D,eslam.data!AH290,'consultant-net'!F:F)</f>
        <v>0</v>
      </c>
      <c r="Y290" s="2" t="str">
        <f>VLOOKUP(A290,'eslam-to-invoicing'!A:B,2,0)</f>
        <v>EGAT Lock &amp; Load</v>
      </c>
      <c r="Z290" s="2" t="str">
        <f t="shared" si="20"/>
        <v>EGAT Lock &amp; Load15</v>
      </c>
      <c r="AH290" s="2" t="str">
        <f t="shared" si="21"/>
        <v>EGAT-Lock &amp; Load15</v>
      </c>
    </row>
    <row r="291" spans="1:34" x14ac:dyDescent="0.3">
      <c r="A291" s="6" t="s">
        <v>85</v>
      </c>
      <c r="B291" s="6">
        <v>16</v>
      </c>
      <c r="C291" s="1">
        <v>45107</v>
      </c>
      <c r="D291" s="1">
        <v>45107</v>
      </c>
      <c r="E291" s="1">
        <v>45107</v>
      </c>
      <c r="F291">
        <v>42</v>
      </c>
      <c r="G291" s="1">
        <v>45149</v>
      </c>
      <c r="K291" s="2">
        <f>SUMIF('collection only'!D:D,eslam.data!AH291,'collection only'!E:E)</f>
        <v>1.0000000000000001E-5</v>
      </c>
      <c r="U291" s="2">
        <v>0</v>
      </c>
      <c r="V291" s="14">
        <f>SUMIF('consultant-gross'!D:D,eslam.data!AH291,'consultant-gross'!F:F)</f>
        <v>0</v>
      </c>
      <c r="W291" s="14">
        <f>SUMIF('consultant-gross'!D:D,eslam.data!AH291,'consultant-gross'!G:G)</f>
        <v>0</v>
      </c>
      <c r="X291" s="14">
        <f>SUMIF('consultant-net'!D:D,eslam.data!AH291,'consultant-net'!F:F)</f>
        <v>0</v>
      </c>
      <c r="Y291" s="2" t="str">
        <f>VLOOKUP(A291,'eslam-to-invoicing'!A:B,2,0)</f>
        <v>EGAT Lock &amp; Load</v>
      </c>
      <c r="Z291" s="2" t="str">
        <f t="shared" si="20"/>
        <v>EGAT Lock &amp; Load16</v>
      </c>
      <c r="AH291" s="2" t="str">
        <f t="shared" si="21"/>
        <v>EGAT-Lock &amp; Load16</v>
      </c>
    </row>
    <row r="292" spans="1:34" x14ac:dyDescent="0.3">
      <c r="A292" s="6" t="s">
        <v>85</v>
      </c>
      <c r="B292" s="6">
        <v>17</v>
      </c>
      <c r="C292" s="1">
        <v>45322</v>
      </c>
      <c r="D292" s="1">
        <v>45322</v>
      </c>
      <c r="E292" s="1">
        <v>45414</v>
      </c>
      <c r="F292">
        <v>42</v>
      </c>
      <c r="G292" s="1">
        <v>45456</v>
      </c>
      <c r="H292" s="1">
        <v>45350</v>
      </c>
      <c r="I292" s="2">
        <v>-100000</v>
      </c>
      <c r="J292" s="2">
        <v>18153522.75</v>
      </c>
      <c r="K292" s="2">
        <f>SUMIF('collection only'!D:D,eslam.data!AH292,'collection only'!E:E)</f>
        <v>0</v>
      </c>
      <c r="L292" s="2">
        <v>53900000</v>
      </c>
      <c r="U292" s="2">
        <v>0</v>
      </c>
      <c r="V292" s="14">
        <f>SUMIF('consultant-gross'!D:D,eslam.data!AH292,'consultant-gross'!F:F)</f>
        <v>0</v>
      </c>
      <c r="W292" s="14">
        <f>SUMIF('consultant-gross'!D:D,eslam.data!AH292,'consultant-gross'!G:G)</f>
        <v>0</v>
      </c>
      <c r="X292" s="14">
        <f>SUMIF('consultant-net'!D:D,eslam.data!AH292,'consultant-net'!F:F)</f>
        <v>0</v>
      </c>
      <c r="Y292" s="2" t="str">
        <f>VLOOKUP(A292,'eslam-to-invoicing'!A:B,2,0)</f>
        <v>EGAT Lock &amp; Load</v>
      </c>
      <c r="Z292" s="2" t="str">
        <f t="shared" si="20"/>
        <v>EGAT Lock &amp; Load17</v>
      </c>
      <c r="AH292" s="2" t="str">
        <f t="shared" si="21"/>
        <v>EGAT-Lock &amp; Load17</v>
      </c>
    </row>
    <row r="293" spans="1:34" x14ac:dyDescent="0.3">
      <c r="A293" s="6" t="s">
        <v>85</v>
      </c>
      <c r="B293" s="6">
        <v>18</v>
      </c>
      <c r="C293" s="1">
        <v>45412</v>
      </c>
      <c r="D293" s="1">
        <v>45397</v>
      </c>
      <c r="E293" s="1">
        <v>45413</v>
      </c>
      <c r="F293">
        <v>42</v>
      </c>
      <c r="G293" s="1">
        <v>45455</v>
      </c>
      <c r="H293" s="1">
        <v>45414</v>
      </c>
      <c r="I293" s="2">
        <v>1100000</v>
      </c>
      <c r="J293" s="2">
        <v>1134000</v>
      </c>
      <c r="K293" s="2">
        <f>SUMIF('collection only'!D:D,eslam.data!AH293,'collection only'!E:E)</f>
        <v>0</v>
      </c>
      <c r="L293" s="2">
        <v>55000000</v>
      </c>
      <c r="U293" s="2">
        <v>0</v>
      </c>
      <c r="V293" s="14">
        <f>SUMIF('consultant-gross'!D:D,eslam.data!AH293,'consultant-gross'!F:F)</f>
        <v>0</v>
      </c>
      <c r="W293" s="14">
        <f>SUMIF('consultant-gross'!D:D,eslam.data!AH293,'consultant-gross'!G:G)</f>
        <v>0</v>
      </c>
      <c r="X293" s="14">
        <f>SUMIF('consultant-net'!D:D,eslam.data!AH293,'consultant-net'!F:F)</f>
        <v>0</v>
      </c>
      <c r="Y293" s="2" t="str">
        <f>VLOOKUP(A293,'eslam-to-invoicing'!A:B,2,0)</f>
        <v>EGAT Lock &amp; Load</v>
      </c>
      <c r="Z293" s="2" t="str">
        <f t="shared" si="20"/>
        <v>EGAT Lock &amp; Load18</v>
      </c>
      <c r="AH293" s="2" t="str">
        <f t="shared" si="21"/>
        <v>EGAT-Lock &amp; Load18</v>
      </c>
    </row>
    <row r="294" spans="1:34" x14ac:dyDescent="0.3">
      <c r="A294" s="6" t="s">
        <v>36</v>
      </c>
      <c r="B294" s="6">
        <v>1</v>
      </c>
      <c r="C294" s="1">
        <v>43555</v>
      </c>
      <c r="D294" s="1">
        <v>43551</v>
      </c>
      <c r="E294" s="1">
        <v>43551</v>
      </c>
      <c r="F294">
        <v>15</v>
      </c>
      <c r="G294" s="1">
        <v>43566</v>
      </c>
      <c r="H294" s="1">
        <v>43556</v>
      </c>
      <c r="I294" s="2">
        <v>6085108</v>
      </c>
      <c r="J294" s="2">
        <v>4624356.6500000004</v>
      </c>
      <c r="K294" s="2">
        <f>SUMIF('collection only'!D:D,eslam.data!AH294,'collection only'!E:E)</f>
        <v>4624356.6500000004</v>
      </c>
      <c r="L294" s="2">
        <v>6085108</v>
      </c>
      <c r="V294" s="14">
        <f>SUMIF('consultant-gross'!D:D,eslam.data!AH294,'consultant-gross'!F:F)</f>
        <v>0</v>
      </c>
      <c r="W294" s="14">
        <f>SUMIF('consultant-gross'!D:D,eslam.data!AH294,'consultant-gross'!G:G)</f>
        <v>0</v>
      </c>
      <c r="X294" s="14">
        <f>SUMIF('consultant-net'!D:D,eslam.data!AH294,'consultant-net'!F:F)</f>
        <v>0</v>
      </c>
      <c r="Y294" s="2">
        <f>VLOOKUP(A294,'eslam-to-invoicing'!A:B,2,0)</f>
        <v>0</v>
      </c>
      <c r="Z294" s="2" t="str">
        <f t="shared" si="20"/>
        <v>01</v>
      </c>
      <c r="AH294" s="2" t="str">
        <f t="shared" si="21"/>
        <v>EGAT-SZ1</v>
      </c>
    </row>
    <row r="295" spans="1:34" x14ac:dyDescent="0.3">
      <c r="A295" s="6" t="s">
        <v>36</v>
      </c>
      <c r="B295" s="6">
        <v>2</v>
      </c>
      <c r="C295" s="1">
        <v>43555</v>
      </c>
      <c r="D295" s="1">
        <v>43565</v>
      </c>
      <c r="E295" s="1">
        <v>43558</v>
      </c>
      <c r="F295">
        <v>15</v>
      </c>
      <c r="G295" s="1">
        <v>43573</v>
      </c>
      <c r="K295" s="2">
        <f>SUMIF('collection only'!D:D,eslam.data!AH295,'collection only'!E:E)</f>
        <v>10000000</v>
      </c>
      <c r="V295" s="14">
        <f>SUMIF('consultant-gross'!D:D,eslam.data!AH295,'consultant-gross'!F:F)</f>
        <v>0</v>
      </c>
      <c r="W295" s="14">
        <f>SUMIF('consultant-gross'!D:D,eslam.data!AH295,'consultant-gross'!G:G)</f>
        <v>0</v>
      </c>
      <c r="X295" s="14">
        <f>SUMIF('consultant-net'!D:D,eslam.data!AH295,'consultant-net'!F:F)</f>
        <v>0</v>
      </c>
      <c r="Y295" s="2">
        <f>VLOOKUP(A295,'eslam-to-invoicing'!A:B,2,0)</f>
        <v>0</v>
      </c>
      <c r="Z295" s="2" t="str">
        <f t="shared" si="20"/>
        <v>02</v>
      </c>
      <c r="AH295" s="2" t="str">
        <f t="shared" si="21"/>
        <v>EGAT-SZ2</v>
      </c>
    </row>
    <row r="296" spans="1:34" x14ac:dyDescent="0.3">
      <c r="A296" s="6" t="s">
        <v>36</v>
      </c>
      <c r="B296" s="6">
        <v>3</v>
      </c>
      <c r="C296" s="1">
        <v>43646</v>
      </c>
      <c r="D296" s="1">
        <v>43642</v>
      </c>
      <c r="E296" s="1">
        <v>43678</v>
      </c>
      <c r="F296">
        <v>15</v>
      </c>
      <c r="G296" s="1">
        <v>43693</v>
      </c>
      <c r="K296" s="2">
        <f>SUMIF('collection only'!D:D,eslam.data!AH296,'collection only'!E:E)</f>
        <v>6070502.71</v>
      </c>
      <c r="V296" s="14">
        <f>SUMIF('consultant-gross'!D:D,eslam.data!AH296,'consultant-gross'!F:F)</f>
        <v>0</v>
      </c>
      <c r="W296" s="14">
        <f>SUMIF('consultant-gross'!D:D,eslam.data!AH296,'consultant-gross'!G:G)</f>
        <v>0</v>
      </c>
      <c r="X296" s="14">
        <f>SUMIF('consultant-net'!D:D,eslam.data!AH296,'consultant-net'!F:F)</f>
        <v>0</v>
      </c>
      <c r="Y296" s="2">
        <f>VLOOKUP(A296,'eslam-to-invoicing'!A:B,2,0)</f>
        <v>0</v>
      </c>
      <c r="Z296" s="2" t="str">
        <f t="shared" si="20"/>
        <v>03</v>
      </c>
      <c r="AH296" s="2" t="str">
        <f t="shared" si="21"/>
        <v>EGAT-SZ3</v>
      </c>
    </row>
    <row r="297" spans="1:34" x14ac:dyDescent="0.3">
      <c r="A297" s="6" t="s">
        <v>53</v>
      </c>
      <c r="B297" s="6">
        <v>1</v>
      </c>
      <c r="C297" s="1">
        <v>43708</v>
      </c>
      <c r="D297" s="1">
        <v>43720</v>
      </c>
      <c r="E297" s="1">
        <v>43866</v>
      </c>
      <c r="F297">
        <v>15</v>
      </c>
      <c r="G297" s="1">
        <v>43881</v>
      </c>
      <c r="K297" s="2">
        <f>SUMIF('collection only'!D:D,eslam.data!AH297,'collection only'!E:E)</f>
        <v>923651.33499999996</v>
      </c>
      <c r="V297" s="14">
        <f>SUMIF('consultant-gross'!D:D,eslam.data!AH297,'consultant-gross'!F:F)</f>
        <v>0</v>
      </c>
      <c r="W297" s="14">
        <f>SUMIF('consultant-gross'!D:D,eslam.data!AH297,'consultant-gross'!G:G)</f>
        <v>0</v>
      </c>
      <c r="X297" s="14">
        <f>SUMIF('consultant-net'!D:D,eslam.data!AH297,'consultant-net'!F:F)</f>
        <v>0</v>
      </c>
      <c r="Y297" s="2">
        <f>VLOOKUP(A297,'eslam-to-invoicing'!A:B,2,0)</f>
        <v>0</v>
      </c>
      <c r="Z297" s="2" t="str">
        <f t="shared" si="20"/>
        <v>01</v>
      </c>
      <c r="AH297" s="2" t="str">
        <f t="shared" si="21"/>
        <v>EGAT-Warehouse1</v>
      </c>
    </row>
    <row r="298" spans="1:34" x14ac:dyDescent="0.3">
      <c r="A298" s="6" t="s">
        <v>103</v>
      </c>
      <c r="B298" s="6">
        <v>1</v>
      </c>
      <c r="C298" s="1">
        <v>44895</v>
      </c>
      <c r="D298" s="1">
        <v>44890</v>
      </c>
      <c r="E298" s="1">
        <v>44914</v>
      </c>
      <c r="F298">
        <v>35</v>
      </c>
      <c r="G298" s="1">
        <v>44949</v>
      </c>
      <c r="H298" s="1">
        <v>44920</v>
      </c>
      <c r="I298" s="2">
        <v>9332911.1600000001</v>
      </c>
      <c r="J298" s="2">
        <v>12050858.57</v>
      </c>
      <c r="K298" s="2">
        <f>SUMIF('collection only'!D:D,eslam.data!AH298,'collection only'!E:E)</f>
        <v>180532933.37</v>
      </c>
      <c r="L298" s="2">
        <v>9332911.1600000001</v>
      </c>
      <c r="M298" s="2">
        <v>83482074.799999997</v>
      </c>
      <c r="O298" s="2">
        <v>2859252.04</v>
      </c>
      <c r="P298" s="2">
        <v>393834.3</v>
      </c>
      <c r="S298" s="2">
        <v>304804.08</v>
      </c>
      <c r="T298" s="2">
        <v>304804.08</v>
      </c>
      <c r="U298" s="2">
        <v>0</v>
      </c>
      <c r="V298" s="14">
        <f>SUMIF('consultant-gross'!D:D,eslam.data!AH298,'consultant-gross'!F:F)</f>
        <v>0</v>
      </c>
      <c r="W298" s="14">
        <f>SUMIF('consultant-gross'!D:D,eslam.data!AH298,'consultant-gross'!G:G)</f>
        <v>0</v>
      </c>
      <c r="X298" s="14">
        <f>SUMIF('consultant-net'!D:D,eslam.data!AH298,'consultant-net'!F:F)</f>
        <v>0</v>
      </c>
      <c r="Y298" s="2" t="str">
        <f>VLOOKUP(A298,'eslam-to-invoicing'!A:B,2,0)</f>
        <v>EPICO 3 Facility</v>
      </c>
      <c r="Z298" s="2" t="str">
        <f t="shared" si="20"/>
        <v>EPICO 3 Facility1</v>
      </c>
      <c r="AH298" s="2" t="str">
        <f t="shared" si="21"/>
        <v>EIPICO1</v>
      </c>
    </row>
    <row r="299" spans="1:34" x14ac:dyDescent="0.3">
      <c r="A299" s="6" t="s">
        <v>103</v>
      </c>
      <c r="B299" s="6">
        <v>2</v>
      </c>
      <c r="C299" s="1">
        <v>44926</v>
      </c>
      <c r="D299" s="1">
        <v>44920</v>
      </c>
      <c r="E299" s="1">
        <v>44922</v>
      </c>
      <c r="F299">
        <v>35</v>
      </c>
      <c r="G299" s="1">
        <v>44957</v>
      </c>
      <c r="H299" s="1">
        <v>44977</v>
      </c>
      <c r="I299" s="2">
        <v>13142288.210000001</v>
      </c>
      <c r="J299" s="2">
        <v>13338534.970000001</v>
      </c>
      <c r="K299" s="2">
        <f>SUMIF('collection only'!D:D,eslam.data!AH299,'collection only'!E:E)</f>
        <v>23338534.969999999</v>
      </c>
      <c r="L299" s="2">
        <v>22475199.370000001</v>
      </c>
      <c r="O299" s="2">
        <v>3204166.92</v>
      </c>
      <c r="P299" s="2">
        <v>795852.42</v>
      </c>
      <c r="S299" s="2">
        <v>641984.15500000003</v>
      </c>
      <c r="T299" s="2">
        <v>641984.15500000003</v>
      </c>
      <c r="U299" s="2">
        <v>0</v>
      </c>
      <c r="V299" s="14">
        <f>SUMIF('consultant-gross'!D:D,eslam.data!AH299,'consultant-gross'!F:F)</f>
        <v>0</v>
      </c>
      <c r="W299" s="14">
        <f>SUMIF('consultant-gross'!D:D,eslam.data!AH299,'consultant-gross'!G:G)</f>
        <v>0</v>
      </c>
      <c r="X299" s="14">
        <f>SUMIF('consultant-net'!D:D,eslam.data!AH299,'consultant-net'!F:F)</f>
        <v>0</v>
      </c>
      <c r="Y299" s="2" t="str">
        <f>VLOOKUP(A299,'eslam-to-invoicing'!A:B,2,0)</f>
        <v>EPICO 3 Facility</v>
      </c>
      <c r="Z299" s="2" t="str">
        <f t="shared" si="20"/>
        <v>EPICO 3 Facility2</v>
      </c>
      <c r="AH299" s="2" t="str">
        <f t="shared" si="21"/>
        <v>EIPICO2</v>
      </c>
    </row>
    <row r="300" spans="1:34" x14ac:dyDescent="0.3">
      <c r="A300" s="6" t="s">
        <v>103</v>
      </c>
      <c r="B300" s="6">
        <v>3</v>
      </c>
      <c r="C300" s="1">
        <v>44957</v>
      </c>
      <c r="D300" s="1">
        <v>44951</v>
      </c>
      <c r="E300" s="1">
        <v>44969</v>
      </c>
      <c r="F300">
        <v>35</v>
      </c>
      <c r="G300" s="1">
        <v>45004</v>
      </c>
      <c r="H300" s="1">
        <v>44999</v>
      </c>
      <c r="I300" s="2">
        <v>11426647.210000001</v>
      </c>
      <c r="J300" s="2">
        <v>13033884.609999999</v>
      </c>
      <c r="K300" s="2">
        <f>SUMIF('collection only'!D:D,eslam.data!AH300,'collection only'!E:E)</f>
        <v>13033885</v>
      </c>
      <c r="L300" s="2">
        <v>33901846.579999998</v>
      </c>
      <c r="O300" s="2">
        <v>4910817.01</v>
      </c>
      <c r="P300" s="2">
        <v>1876208.86</v>
      </c>
      <c r="R300" s="2">
        <v>611410.75</v>
      </c>
      <c r="S300" s="2">
        <v>847546.16500000004</v>
      </c>
      <c r="T300" s="2">
        <v>847546.16500000004</v>
      </c>
      <c r="U300" s="2">
        <v>0</v>
      </c>
      <c r="V300" s="14">
        <f>SUMIF('consultant-gross'!D:D,eslam.data!AH300,'consultant-gross'!F:F)</f>
        <v>0</v>
      </c>
      <c r="W300" s="14">
        <f>SUMIF('consultant-gross'!D:D,eslam.data!AH300,'consultant-gross'!G:G)</f>
        <v>0</v>
      </c>
      <c r="X300" s="14">
        <f>SUMIF('consultant-net'!D:D,eslam.data!AH300,'consultant-net'!F:F)</f>
        <v>0</v>
      </c>
      <c r="Y300" s="2" t="str">
        <f>VLOOKUP(A300,'eslam-to-invoicing'!A:B,2,0)</f>
        <v>EPICO 3 Facility</v>
      </c>
      <c r="Z300" s="2" t="str">
        <f t="shared" si="20"/>
        <v>EPICO 3 Facility3</v>
      </c>
      <c r="AH300" s="2" t="str">
        <f t="shared" si="21"/>
        <v>EIPICO3</v>
      </c>
    </row>
    <row r="301" spans="1:34" x14ac:dyDescent="0.3">
      <c r="A301" s="6" t="s">
        <v>103</v>
      </c>
      <c r="B301" s="6">
        <v>4</v>
      </c>
      <c r="C301" s="1">
        <v>44985</v>
      </c>
      <c r="D301" s="1">
        <v>44985</v>
      </c>
      <c r="E301" s="1">
        <v>44984</v>
      </c>
      <c r="F301">
        <v>35</v>
      </c>
      <c r="G301" s="1">
        <v>45019</v>
      </c>
      <c r="H301" s="1">
        <v>45000</v>
      </c>
      <c r="I301" s="2">
        <v>8374674.1724999994</v>
      </c>
      <c r="J301" s="2">
        <v>7345011.2000000002</v>
      </c>
      <c r="K301" s="2">
        <f>SUMIF('collection only'!D:D,eslam.data!AH301,'collection only'!E:E)</f>
        <v>7344659</v>
      </c>
      <c r="L301" s="2">
        <v>42276520.752499998</v>
      </c>
      <c r="O301" s="2">
        <v>6456809.6644032095</v>
      </c>
      <c r="P301" s="2">
        <v>3032593.7925</v>
      </c>
      <c r="R301" s="2">
        <v>611410.75184800848</v>
      </c>
      <c r="S301" s="2">
        <v>1056913.0149999999</v>
      </c>
      <c r="T301" s="2">
        <v>1056913.0149999999</v>
      </c>
      <c r="U301" s="2">
        <v>0</v>
      </c>
      <c r="V301" s="14">
        <f>SUMIF('consultant-gross'!D:D,eslam.data!AH301,'consultant-gross'!F:F)</f>
        <v>8374674.1724999994</v>
      </c>
      <c r="W301" s="14">
        <f>SUMIF('consultant-gross'!D:D,eslam.data!AH301,'consultant-gross'!G:G)</f>
        <v>42276520.752499998</v>
      </c>
      <c r="X301" s="14">
        <f>SUMIF('consultant-net'!D:D,eslam.data!AH301,'consultant-net'!F:F)</f>
        <v>7345011.2000000002</v>
      </c>
      <c r="Y301" s="2" t="str">
        <f>VLOOKUP(A301,'eslam-to-invoicing'!A:B,2,0)</f>
        <v>EPICO 3 Facility</v>
      </c>
      <c r="Z301" s="2" t="str">
        <f t="shared" si="20"/>
        <v>EPICO 3 Facility4</v>
      </c>
      <c r="AH301" s="2" t="str">
        <f t="shared" si="21"/>
        <v>EIPICO4</v>
      </c>
    </row>
    <row r="302" spans="1:34" x14ac:dyDescent="0.3">
      <c r="A302" s="6" t="s">
        <v>103</v>
      </c>
      <c r="B302" s="6">
        <v>5</v>
      </c>
      <c r="C302" s="1">
        <v>45016</v>
      </c>
      <c r="D302" s="1">
        <v>45016</v>
      </c>
      <c r="E302" s="1">
        <v>45013</v>
      </c>
      <c r="F302">
        <v>35</v>
      </c>
      <c r="G302" s="1">
        <v>45048</v>
      </c>
      <c r="H302" s="1">
        <v>45026</v>
      </c>
      <c r="I302" s="2">
        <v>13210447.2775</v>
      </c>
      <c r="J302" s="2">
        <v>10066271.07</v>
      </c>
      <c r="K302" s="2">
        <f>SUMIF('collection only'!D:D,eslam.data!AH302,'collection only'!E:E)</f>
        <v>10064340.119999999</v>
      </c>
      <c r="L302" s="2">
        <v>55486968.030000001</v>
      </c>
      <c r="O302" s="2">
        <v>6862783.1699999999</v>
      </c>
      <c r="P302" s="2">
        <v>3640633.73</v>
      </c>
      <c r="R302" s="2">
        <v>4882891.8899999997</v>
      </c>
      <c r="S302" s="2">
        <v>1387174.2</v>
      </c>
      <c r="T302" s="2">
        <v>1387174.2</v>
      </c>
      <c r="U302" s="2">
        <v>0</v>
      </c>
      <c r="V302" s="14">
        <f>SUMIF('consultant-gross'!D:D,eslam.data!AH302,'consultant-gross'!F:F)</f>
        <v>13210447.277500004</v>
      </c>
      <c r="W302" s="14">
        <f>SUMIF('consultant-gross'!D:D,eslam.data!AH302,'consultant-gross'!G:G)</f>
        <v>55486968.030000001</v>
      </c>
      <c r="X302" s="14">
        <f>SUMIF('consultant-net'!D:D,eslam.data!AH302,'consultant-net'!F:F)</f>
        <v>10066271.07</v>
      </c>
      <c r="Y302" s="2" t="str">
        <f>VLOOKUP(A302,'eslam-to-invoicing'!A:B,2,0)</f>
        <v>EPICO 3 Facility</v>
      </c>
      <c r="Z302" s="2" t="str">
        <f t="shared" si="20"/>
        <v>EPICO 3 Facility5</v>
      </c>
      <c r="AH302" s="2" t="str">
        <f t="shared" si="21"/>
        <v>EIPICO5</v>
      </c>
    </row>
    <row r="303" spans="1:34" x14ac:dyDescent="0.3">
      <c r="A303" s="6" t="s">
        <v>103</v>
      </c>
      <c r="B303" s="6">
        <v>6</v>
      </c>
      <c r="C303" s="1">
        <v>45046</v>
      </c>
      <c r="D303" s="1">
        <v>45046</v>
      </c>
      <c r="E303" s="1">
        <v>45047</v>
      </c>
      <c r="F303">
        <v>35</v>
      </c>
      <c r="G303" s="1">
        <v>45082</v>
      </c>
      <c r="H303" s="1">
        <v>45063</v>
      </c>
      <c r="I303" s="2">
        <v>6910722.7699999958</v>
      </c>
      <c r="J303" s="2">
        <v>5949977.8399999999</v>
      </c>
      <c r="K303" s="2">
        <f>SUMIF('collection only'!D:D,eslam.data!AH303,'collection only'!E:E)</f>
        <v>5949568.7400000002</v>
      </c>
      <c r="L303" s="2">
        <v>62397690.799999997</v>
      </c>
      <c r="O303" s="2">
        <v>8009743.2599999998</v>
      </c>
      <c r="P303" s="2">
        <v>3788186.81</v>
      </c>
      <c r="R303" s="2">
        <v>4882891.8899999997</v>
      </c>
      <c r="S303" s="2">
        <v>1559942.27</v>
      </c>
      <c r="T303" s="2">
        <v>1559942.27</v>
      </c>
      <c r="U303" s="2">
        <v>0</v>
      </c>
      <c r="V303" s="14">
        <f>SUMIF('consultant-gross'!D:D,eslam.data!AH303,'consultant-gross'!F:F)</f>
        <v>6910722.7699999958</v>
      </c>
      <c r="W303" s="14">
        <f>SUMIF('consultant-gross'!D:D,eslam.data!AH303,'consultant-gross'!G:G)</f>
        <v>62397690.799999997</v>
      </c>
      <c r="X303" s="14">
        <f>SUMIF('consultant-net'!D:D,eslam.data!AH303,'consultant-net'!F:F)</f>
        <v>5949977.8399999999</v>
      </c>
      <c r="Y303" s="2" t="str">
        <f>VLOOKUP(A303,'eslam-to-invoicing'!A:B,2,0)</f>
        <v>EPICO 3 Facility</v>
      </c>
      <c r="Z303" s="2" t="str">
        <f t="shared" si="20"/>
        <v>EPICO 3 Facility6</v>
      </c>
      <c r="AH303" s="2" t="str">
        <f t="shared" si="21"/>
        <v>EIPICO6</v>
      </c>
    </row>
    <row r="304" spans="1:34" x14ac:dyDescent="0.3">
      <c r="A304" s="6" t="s">
        <v>103</v>
      </c>
      <c r="B304" s="6">
        <v>7</v>
      </c>
      <c r="C304" s="1">
        <v>45077</v>
      </c>
      <c r="D304" s="1">
        <v>45076</v>
      </c>
      <c r="E304" s="1">
        <v>45090</v>
      </c>
      <c r="F304">
        <v>35</v>
      </c>
      <c r="G304" s="1">
        <v>45125</v>
      </c>
      <c r="H304" s="1">
        <v>45123</v>
      </c>
      <c r="I304" s="2">
        <v>1928406.3300000059</v>
      </c>
      <c r="J304" s="2">
        <v>6395645.7300000004</v>
      </c>
      <c r="K304" s="2">
        <f>SUMIF('collection only'!D:D,eslam.data!AH304,'collection only'!E:E)</f>
        <v>6395645.7300000004</v>
      </c>
      <c r="L304" s="2">
        <v>64326097.130000003</v>
      </c>
      <c r="O304" s="2">
        <v>8718966.1199999992</v>
      </c>
      <c r="P304" s="2">
        <v>6026736.54</v>
      </c>
      <c r="R304" s="2">
        <v>4882891.8899999997</v>
      </c>
      <c r="S304" s="2">
        <v>1758820.84</v>
      </c>
      <c r="T304" s="2">
        <v>1758820.84</v>
      </c>
      <c r="U304" s="2">
        <v>0</v>
      </c>
      <c r="V304" s="14">
        <f>SUMIF('consultant-gross'!D:D,eslam.data!AH304,'consultant-gross'!F:F)</f>
        <v>0</v>
      </c>
      <c r="W304" s="14">
        <f>SUMIF('consultant-gross'!D:D,eslam.data!AH304,'consultant-gross'!G:G)</f>
        <v>0</v>
      </c>
      <c r="X304" s="14">
        <f>SUMIF('consultant-net'!D:D,eslam.data!AH304,'consultant-net'!F:F)</f>
        <v>0</v>
      </c>
      <c r="Y304" s="2" t="str">
        <f>VLOOKUP(A304,'eslam-to-invoicing'!A:B,2,0)</f>
        <v>EPICO 3 Facility</v>
      </c>
      <c r="Z304" s="2" t="str">
        <f t="shared" si="20"/>
        <v>EPICO 3 Facility7</v>
      </c>
      <c r="AH304" s="2" t="str">
        <f t="shared" si="21"/>
        <v>EIPICO7</v>
      </c>
    </row>
    <row r="305" spans="1:34" x14ac:dyDescent="0.3">
      <c r="A305" s="6" t="s">
        <v>103</v>
      </c>
      <c r="B305" s="6">
        <v>8</v>
      </c>
      <c r="C305" s="1">
        <v>45107</v>
      </c>
      <c r="D305" s="1">
        <v>45107</v>
      </c>
      <c r="E305" s="1">
        <v>45113</v>
      </c>
      <c r="F305">
        <v>35</v>
      </c>
      <c r="G305" s="1">
        <v>45148</v>
      </c>
      <c r="H305" s="1">
        <v>45169</v>
      </c>
      <c r="I305" s="2">
        <v>24151774.289999999</v>
      </c>
      <c r="J305" s="2">
        <v>20317361.34</v>
      </c>
      <c r="K305" s="2">
        <f>SUMIF('collection only'!D:D,eslam.data!AH305,'collection only'!E:E)</f>
        <v>20317361.34</v>
      </c>
      <c r="L305" s="2">
        <v>88477871.420000002</v>
      </c>
      <c r="O305" s="2">
        <v>17971072.100000001</v>
      </c>
      <c r="P305" s="2">
        <v>8593156.5999999996</v>
      </c>
      <c r="R305" s="2">
        <v>15010831.83</v>
      </c>
      <c r="S305" s="2">
        <v>2211946.7850000001</v>
      </c>
      <c r="T305" s="2">
        <v>2211946.7850000001</v>
      </c>
      <c r="U305" s="2">
        <v>0</v>
      </c>
      <c r="V305" s="14">
        <f>SUMIF('consultant-gross'!D:D,eslam.data!AH305,'consultant-gross'!F:F)</f>
        <v>24151774.289999999</v>
      </c>
      <c r="W305" s="14">
        <f>SUMIF('consultant-gross'!D:D,eslam.data!AH305,'consultant-gross'!G:G)</f>
        <v>88477871.420000002</v>
      </c>
      <c r="X305" s="14">
        <f>SUMIF('consultant-net'!D:D,eslam.data!AH305,'consultant-net'!F:F)</f>
        <v>20317779.300000001</v>
      </c>
      <c r="Y305" s="2" t="str">
        <f>VLOOKUP(A305,'eslam-to-invoicing'!A:B,2,0)</f>
        <v>EPICO 3 Facility</v>
      </c>
      <c r="Z305" s="2" t="str">
        <f t="shared" si="20"/>
        <v>EPICO 3 Facility8</v>
      </c>
      <c r="AH305" s="2" t="str">
        <f t="shared" si="21"/>
        <v>EIPICO8</v>
      </c>
    </row>
    <row r="306" spans="1:34" x14ac:dyDescent="0.3">
      <c r="A306" s="6" t="s">
        <v>103</v>
      </c>
      <c r="B306" s="6">
        <v>9</v>
      </c>
      <c r="C306" s="1">
        <v>45138</v>
      </c>
      <c r="D306" s="1">
        <v>45138</v>
      </c>
      <c r="E306" s="1">
        <v>45140</v>
      </c>
      <c r="F306">
        <v>35</v>
      </c>
      <c r="G306" s="1">
        <v>45175</v>
      </c>
      <c r="H306" s="1">
        <v>45160</v>
      </c>
      <c r="I306" s="2">
        <v>35000000</v>
      </c>
      <c r="J306" s="2">
        <v>34650000</v>
      </c>
      <c r="K306" s="2">
        <f>SUMIF('collection only'!D:D,eslam.data!AH306,'collection only'!E:E)</f>
        <v>34650000</v>
      </c>
      <c r="L306" s="2">
        <v>123477871.42</v>
      </c>
      <c r="O306" s="2">
        <v>17971072.100000001</v>
      </c>
      <c r="P306" s="2">
        <v>43593156.600000001</v>
      </c>
      <c r="R306" s="2">
        <v>15010831.83</v>
      </c>
      <c r="S306" s="2">
        <v>3086946.7850000001</v>
      </c>
      <c r="T306" s="2">
        <v>3086946.7850000001</v>
      </c>
      <c r="U306" s="2">
        <v>0</v>
      </c>
      <c r="V306" s="14">
        <f>SUMIF('consultant-gross'!D:D,eslam.data!AH306,'consultant-gross'!F:F)</f>
        <v>0</v>
      </c>
      <c r="W306" s="14">
        <f>SUMIF('consultant-gross'!D:D,eslam.data!AH306,'consultant-gross'!G:G)</f>
        <v>0</v>
      </c>
      <c r="X306" s="14">
        <f>SUMIF('consultant-net'!D:D,eslam.data!AH306,'consultant-net'!F:F)</f>
        <v>0</v>
      </c>
      <c r="Y306" s="2" t="str">
        <f>VLOOKUP(A306,'eslam-to-invoicing'!A:B,2,0)</f>
        <v>EPICO 3 Facility</v>
      </c>
      <c r="Z306" s="2" t="str">
        <f t="shared" si="20"/>
        <v>EPICO 3 Facility9</v>
      </c>
      <c r="AH306" s="2" t="str">
        <f t="shared" si="21"/>
        <v>EIPICO9</v>
      </c>
    </row>
    <row r="307" spans="1:34" x14ac:dyDescent="0.3">
      <c r="A307" s="6" t="s">
        <v>103</v>
      </c>
      <c r="B307" s="6">
        <v>10</v>
      </c>
      <c r="C307" s="1">
        <v>45138</v>
      </c>
      <c r="D307" s="1">
        <v>45138</v>
      </c>
      <c r="E307" s="1">
        <v>45166</v>
      </c>
      <c r="F307">
        <v>35</v>
      </c>
      <c r="G307" s="1">
        <v>45201</v>
      </c>
      <c r="H307" s="1">
        <v>45228</v>
      </c>
      <c r="I307" s="2">
        <v>9818518.7899999917</v>
      </c>
      <c r="J307" s="2">
        <v>6328465.7800000003</v>
      </c>
      <c r="K307" s="2">
        <f>SUMIF('collection only'!D:D,eslam.data!AH307,'collection only'!E:E)</f>
        <v>1.0000000000000001E-5</v>
      </c>
      <c r="L307" s="2">
        <v>133296390.20999999</v>
      </c>
      <c r="O307" s="2">
        <v>16843609</v>
      </c>
      <c r="P307" s="2">
        <v>47694027.060000002</v>
      </c>
      <c r="R307" s="2">
        <v>15663610.710000001</v>
      </c>
      <c r="S307" s="2">
        <v>3332409.7549999999</v>
      </c>
      <c r="T307" s="2">
        <v>3332409.7549999999</v>
      </c>
      <c r="U307" s="2">
        <v>0</v>
      </c>
      <c r="V307" s="14">
        <f>SUMIF('consultant-gross'!D:D,eslam.data!AH307,'consultant-gross'!F:F)</f>
        <v>9818518.7899999917</v>
      </c>
      <c r="W307" s="14">
        <f>SUMIF('consultant-gross'!D:D,eslam.data!AH307,'consultant-gross'!G:G)</f>
        <v>133296390.20999999</v>
      </c>
      <c r="X307" s="14">
        <f>SUMIF('consultant-net'!D:D,eslam.data!AH307,'consultant-net'!F:F)</f>
        <v>6328837.0499999998</v>
      </c>
      <c r="Y307" s="2" t="str">
        <f>VLOOKUP(A307,'eslam-to-invoicing'!A:B,2,0)</f>
        <v>EPICO 3 Facility</v>
      </c>
      <c r="Z307" s="2" t="str">
        <f t="shared" si="20"/>
        <v>EPICO 3 Facility10</v>
      </c>
      <c r="AH307" s="2" t="str">
        <f t="shared" si="21"/>
        <v>EIPICO10</v>
      </c>
    </row>
    <row r="308" spans="1:34" x14ac:dyDescent="0.3">
      <c r="A308" s="6" t="s">
        <v>103</v>
      </c>
      <c r="B308" s="6">
        <v>11</v>
      </c>
      <c r="C308" s="1">
        <v>45199</v>
      </c>
      <c r="D308" s="1">
        <v>45199</v>
      </c>
      <c r="E308" s="1">
        <v>45209</v>
      </c>
      <c r="F308">
        <v>35</v>
      </c>
      <c r="G308" s="1">
        <v>45244</v>
      </c>
      <c r="H308" s="1">
        <v>45258</v>
      </c>
      <c r="I308" s="2">
        <v>27259074.640000001</v>
      </c>
      <c r="J308" s="2">
        <v>30654533.460000001</v>
      </c>
      <c r="K308" s="2">
        <f>SUMIF('collection only'!D:D,eslam.data!AH308,'collection only'!E:E)</f>
        <v>23263190.120000001</v>
      </c>
      <c r="L308" s="2">
        <v>160555464.84999999</v>
      </c>
      <c r="O308" s="2">
        <v>30897743.789999999</v>
      </c>
      <c r="P308" s="2">
        <v>49443090.43</v>
      </c>
      <c r="R308" s="2">
        <v>24919582.390000001</v>
      </c>
      <c r="S308" s="2">
        <v>4013886.62</v>
      </c>
      <c r="T308" s="2">
        <v>4013886.62</v>
      </c>
      <c r="U308" s="2">
        <v>0</v>
      </c>
      <c r="V308" s="14">
        <f>SUMIF('consultant-gross'!D:D,eslam.data!AH308,'consultant-gross'!F:F)</f>
        <v>27259074.640000001</v>
      </c>
      <c r="W308" s="14">
        <f>SUMIF('consultant-gross'!D:D,eslam.data!AH308,'consultant-gross'!G:G)</f>
        <v>160555464.84999999</v>
      </c>
      <c r="X308" s="14">
        <f>SUMIF('consultant-net'!D:D,eslam.data!AH308,'consultant-net'!F:F)</f>
        <v>30655535.07</v>
      </c>
      <c r="Y308" s="2" t="str">
        <f>VLOOKUP(A308,'eslam-to-invoicing'!A:B,2,0)</f>
        <v>EPICO 3 Facility</v>
      </c>
      <c r="Z308" s="2" t="str">
        <f t="shared" si="20"/>
        <v>EPICO 3 Facility11</v>
      </c>
      <c r="AH308" s="2" t="str">
        <f t="shared" si="21"/>
        <v>EIPICO11</v>
      </c>
    </row>
    <row r="309" spans="1:34" x14ac:dyDescent="0.3">
      <c r="A309" s="6" t="s">
        <v>103</v>
      </c>
      <c r="B309" s="6">
        <v>12</v>
      </c>
      <c r="C309" s="1">
        <v>45230</v>
      </c>
      <c r="D309" s="1">
        <v>45230</v>
      </c>
      <c r="E309" s="1">
        <v>45228</v>
      </c>
      <c r="F309">
        <v>35</v>
      </c>
      <c r="G309" s="1">
        <v>45263</v>
      </c>
      <c r="H309" s="1">
        <v>45293</v>
      </c>
      <c r="I309" s="2">
        <v>13086699.84999999</v>
      </c>
      <c r="J309" s="2">
        <v>25548194.949999999</v>
      </c>
      <c r="K309" s="2">
        <f>SUMIF('collection only'!D:D,eslam.data!AH309,'collection only'!E:E)</f>
        <v>25548194.949999999</v>
      </c>
      <c r="L309" s="2">
        <v>173642164.69999999</v>
      </c>
      <c r="O309" s="2">
        <v>56153346.770000003</v>
      </c>
      <c r="P309" s="2">
        <v>51092750.030000001</v>
      </c>
      <c r="R309" s="2">
        <v>24919582.390000001</v>
      </c>
      <c r="S309" s="2">
        <v>4341054.12</v>
      </c>
      <c r="T309" s="2">
        <v>4341054.12</v>
      </c>
      <c r="U309" s="2">
        <v>0</v>
      </c>
      <c r="V309" s="14">
        <f>SUMIF('consultant-gross'!D:D,eslam.data!AH309,'consultant-gross'!F:F)</f>
        <v>13086699.849999994</v>
      </c>
      <c r="W309" s="14">
        <f>SUMIF('consultant-gross'!D:D,eslam.data!AH309,'consultant-gross'!G:G)</f>
        <v>173642164.69999999</v>
      </c>
      <c r="X309" s="14">
        <f>SUMIF('consultant-net'!D:D,eslam.data!AH309,'consultant-net'!F:F)</f>
        <v>28595406.989999998</v>
      </c>
      <c r="Y309" s="2" t="str">
        <f>VLOOKUP(A309,'eslam-to-invoicing'!A:B,2,0)</f>
        <v>EPICO 3 Facility</v>
      </c>
      <c r="Z309" s="2" t="str">
        <f t="shared" si="20"/>
        <v>EPICO 3 Facility12</v>
      </c>
      <c r="AH309" s="2" t="str">
        <f t="shared" si="21"/>
        <v>EIPICO12</v>
      </c>
    </row>
    <row r="310" spans="1:34" x14ac:dyDescent="0.3">
      <c r="A310" s="6" t="s">
        <v>103</v>
      </c>
      <c r="B310" s="6">
        <v>13</v>
      </c>
      <c r="C310" s="1">
        <v>45260</v>
      </c>
      <c r="D310" s="1">
        <v>45260</v>
      </c>
      <c r="E310" s="1">
        <v>45263</v>
      </c>
      <c r="F310">
        <v>35</v>
      </c>
      <c r="G310" s="1">
        <v>45298</v>
      </c>
      <c r="H310" s="1">
        <v>45292</v>
      </c>
      <c r="I310" s="2">
        <v>50645327.079999998</v>
      </c>
      <c r="J310" s="2">
        <v>3870916.75</v>
      </c>
      <c r="K310" s="2">
        <f>SUMIF('collection only'!D:D,eslam.data!AH310,'collection only'!E:E)</f>
        <v>2882568.41</v>
      </c>
      <c r="L310" s="2">
        <v>224287491.78</v>
      </c>
      <c r="O310" s="2">
        <v>34066592.920000002</v>
      </c>
      <c r="P310" s="2">
        <v>51710056.530000001</v>
      </c>
      <c r="R310" s="2">
        <v>25596151.449999999</v>
      </c>
      <c r="S310" s="2">
        <v>5607188.7949999999</v>
      </c>
      <c r="T310" s="2">
        <v>5607188.7949999999</v>
      </c>
      <c r="U310" s="2">
        <v>1.0000000000000001E-5</v>
      </c>
      <c r="V310" s="14">
        <f>SUMIF('consultant-gross'!D:D,eslam.data!AH310,'consultant-gross'!F:F)</f>
        <v>50645387.030000001</v>
      </c>
      <c r="W310" s="14">
        <f>SUMIF('consultant-gross'!D:D,eslam.data!AH310,'consultant-gross'!G:G)</f>
        <v>224287551.72999999</v>
      </c>
      <c r="X310" s="14">
        <f>SUMIF('consultant-net'!D:D,eslam.data!AH310,'consultant-net'!F:F)</f>
        <v>3870961.12</v>
      </c>
      <c r="Y310" s="2" t="str">
        <f>VLOOKUP(A310,'eslam-to-invoicing'!A:B,2,0)</f>
        <v>EPICO 3 Facility</v>
      </c>
      <c r="Z310" s="2" t="str">
        <f t="shared" si="20"/>
        <v>EPICO 3 Facility13</v>
      </c>
      <c r="AH310" s="2" t="str">
        <f t="shared" si="21"/>
        <v>EIPICO13</v>
      </c>
    </row>
    <row r="311" spans="1:34" x14ac:dyDescent="0.3">
      <c r="A311" s="6" t="s">
        <v>103</v>
      </c>
      <c r="B311" s="6">
        <v>14</v>
      </c>
      <c r="C311" s="1">
        <v>45291</v>
      </c>
      <c r="D311" s="1">
        <v>45291</v>
      </c>
      <c r="E311" s="1">
        <v>45297</v>
      </c>
      <c r="F311">
        <v>35</v>
      </c>
      <c r="G311" s="1">
        <v>45332</v>
      </c>
      <c r="H311" s="1">
        <v>45358</v>
      </c>
      <c r="I311" s="2">
        <v>69127504.850000024</v>
      </c>
      <c r="J311" s="2">
        <v>26305980.07</v>
      </c>
      <c r="K311" s="2">
        <f>SUMIF('collection only'!D:D,eslam.data!AH311,'collection only'!E:E)</f>
        <v>26305980.07</v>
      </c>
      <c r="L311" s="2">
        <v>293414996.63</v>
      </c>
      <c r="O311" s="2">
        <v>36975442.25</v>
      </c>
      <c r="P311" s="2">
        <v>57799027.369999997</v>
      </c>
      <c r="R311" s="2">
        <v>60908341.960000001</v>
      </c>
      <c r="S311" s="2">
        <v>7335374.915</v>
      </c>
      <c r="T311" s="2">
        <v>7335374.915</v>
      </c>
      <c r="U311" s="2">
        <v>0</v>
      </c>
      <c r="V311" s="14">
        <f>SUMIF('consultant-gross'!D:D,eslam.data!AH311,'consultant-gross'!F:F)</f>
        <v>69127444.900000006</v>
      </c>
      <c r="W311" s="14">
        <f>SUMIF('consultant-gross'!D:D,eslam.data!AH311,'consultant-gross'!G:G)</f>
        <v>293414996.63</v>
      </c>
      <c r="X311" s="14">
        <f>SUMIF('consultant-net'!D:D,eslam.data!AH311,'consultant-net'!F:F)</f>
        <v>26305980.07</v>
      </c>
      <c r="Y311" s="2" t="str">
        <f>VLOOKUP(A311,'eslam-to-invoicing'!A:B,2,0)</f>
        <v>EPICO 3 Facility</v>
      </c>
      <c r="Z311" s="2" t="str">
        <f t="shared" si="20"/>
        <v>EPICO 3 Facility14</v>
      </c>
      <c r="AH311" s="2" t="str">
        <f t="shared" si="21"/>
        <v>EIPICO14</v>
      </c>
    </row>
    <row r="312" spans="1:34" x14ac:dyDescent="0.3">
      <c r="A312" s="6" t="s">
        <v>103</v>
      </c>
      <c r="B312" s="6">
        <v>15</v>
      </c>
      <c r="C312" s="1">
        <v>45322</v>
      </c>
      <c r="D312" s="1">
        <v>45322</v>
      </c>
      <c r="E312" s="1">
        <v>45326</v>
      </c>
      <c r="F312">
        <v>35</v>
      </c>
      <c r="G312" s="1">
        <v>45361</v>
      </c>
      <c r="H312" s="1">
        <v>45371</v>
      </c>
      <c r="I312" s="2">
        <v>41894786.25</v>
      </c>
      <c r="J312" s="2">
        <v>29236256.02</v>
      </c>
      <c r="K312" s="2">
        <f>SUMIF('collection only'!D:D,eslam.data!AH312,'collection only'!E:E)</f>
        <v>29236256.890000001</v>
      </c>
      <c r="L312" s="2">
        <v>335309782.88</v>
      </c>
      <c r="O312" s="2">
        <v>34393385.979999997</v>
      </c>
      <c r="P312" s="2">
        <v>69350170.390000001</v>
      </c>
      <c r="R312" s="2">
        <v>63104446.32</v>
      </c>
      <c r="S312" s="2">
        <v>8382744.5700000003</v>
      </c>
      <c r="T312" s="2">
        <v>8382744.5700000003</v>
      </c>
      <c r="U312" s="2">
        <v>0</v>
      </c>
      <c r="V312" s="14">
        <f>SUMIF('consultant-gross'!D:D,eslam.data!AH312,'consultant-gross'!F:F)</f>
        <v>41894786.25</v>
      </c>
      <c r="W312" s="14">
        <f>SUMIF('consultant-gross'!D:D,eslam.data!AH312,'consultant-gross'!G:G)</f>
        <v>335309782.88</v>
      </c>
      <c r="X312" s="14">
        <f>SUMIF('consultant-net'!D:D,eslam.data!AH312,'consultant-net'!F:F)</f>
        <v>58472512.039999999</v>
      </c>
      <c r="Y312" s="2" t="str">
        <f>VLOOKUP(A312,'eslam-to-invoicing'!A:B,2,0)</f>
        <v>EPICO 3 Facility</v>
      </c>
      <c r="Z312" s="2" t="str">
        <f t="shared" si="20"/>
        <v>EPICO 3 Facility15</v>
      </c>
      <c r="AH312" s="2" t="str">
        <f t="shared" si="21"/>
        <v>EIPICO15</v>
      </c>
    </row>
    <row r="313" spans="1:34" x14ac:dyDescent="0.3">
      <c r="A313" s="6" t="s">
        <v>103</v>
      </c>
      <c r="B313" s="6">
        <v>16</v>
      </c>
      <c r="C313" s="1">
        <v>45382</v>
      </c>
      <c r="D313" s="1">
        <v>45382</v>
      </c>
      <c r="E313" s="1">
        <v>45385</v>
      </c>
      <c r="F313">
        <v>35</v>
      </c>
      <c r="G313" s="1">
        <v>45420</v>
      </c>
      <c r="H313" s="1">
        <v>45406</v>
      </c>
      <c r="I313" s="2">
        <v>54812520.110000007</v>
      </c>
      <c r="J313" s="2">
        <v>26365248.98</v>
      </c>
      <c r="K313" s="2">
        <f>SUMIF('collection only'!D:D,eslam.data!AH313,'collection only'!E:E)</f>
        <v>26363887.399999999</v>
      </c>
      <c r="L313" s="2">
        <v>390122302.99000001</v>
      </c>
      <c r="O313" s="2">
        <v>33031508.829999998</v>
      </c>
      <c r="P313" s="2">
        <v>74589819.540000007</v>
      </c>
      <c r="R313" s="2">
        <v>94064398.159999996</v>
      </c>
      <c r="S313" s="2">
        <v>9753057.5749999993</v>
      </c>
      <c r="T313" s="2">
        <v>9753057.5749999993</v>
      </c>
      <c r="U313" s="2">
        <v>0</v>
      </c>
      <c r="V313" s="14">
        <f>SUMIF('consultant-gross'!D:D,eslam.data!AH313,'consultant-gross'!F:F)</f>
        <v>54812520.110000014</v>
      </c>
      <c r="W313" s="14">
        <f>SUMIF('consultant-gross'!D:D,eslam.data!AH313,'consultant-gross'!G:G)</f>
        <v>390122302.99000001</v>
      </c>
      <c r="X313" s="14">
        <f>SUMIF('consultant-net'!D:D,eslam.data!AH313,'consultant-net'!F:F)</f>
        <v>26365248.98</v>
      </c>
      <c r="Y313" s="2" t="str">
        <f>VLOOKUP(A313,'eslam-to-invoicing'!A:B,2,0)</f>
        <v>EPICO 3 Facility</v>
      </c>
      <c r="Z313" s="2" t="str">
        <f t="shared" si="20"/>
        <v>EPICO 3 Facility16</v>
      </c>
      <c r="AH313" s="2" t="str">
        <f t="shared" si="21"/>
        <v>EIPICO16</v>
      </c>
    </row>
    <row r="314" spans="1:34" x14ac:dyDescent="0.3">
      <c r="A314" s="6" t="s">
        <v>103</v>
      </c>
      <c r="B314" s="6">
        <v>17</v>
      </c>
      <c r="C314" s="1">
        <v>45412</v>
      </c>
      <c r="D314" s="1">
        <v>45412</v>
      </c>
      <c r="E314" s="1">
        <v>45440</v>
      </c>
      <c r="F314">
        <v>35</v>
      </c>
      <c r="G314" s="1">
        <v>45475</v>
      </c>
      <c r="H314" s="1">
        <v>45456</v>
      </c>
      <c r="I314" s="2">
        <v>30260072.00999999</v>
      </c>
      <c r="J314" s="2">
        <v>13161378</v>
      </c>
      <c r="K314" s="2">
        <f>SUMIF('collection only'!D:D,eslam.data!AH314,'collection only'!E:E)</f>
        <v>13161378.75</v>
      </c>
      <c r="L314" s="2">
        <v>420382375</v>
      </c>
      <c r="O314" s="2">
        <v>32932557</v>
      </c>
      <c r="P314" s="2">
        <v>81926235</v>
      </c>
      <c r="R314" s="2">
        <v>110270621</v>
      </c>
      <c r="S314" s="2">
        <v>10518279.5</v>
      </c>
      <c r="T314" s="2">
        <v>10518279.5</v>
      </c>
      <c r="U314" s="2">
        <v>0</v>
      </c>
      <c r="V314" s="14">
        <f>SUMIF('consultant-gross'!D:D,eslam.data!AH314,'consultant-gross'!F:F)</f>
        <v>30260072.00999999</v>
      </c>
      <c r="W314" s="14">
        <f>SUMIF('consultant-gross'!D:D,eslam.data!AH314,'consultant-gross'!G:G)</f>
        <v>420382375</v>
      </c>
      <c r="X314" s="14">
        <f>SUMIF('consultant-net'!D:D,eslam.data!AH314,'consultant-net'!F:F)</f>
        <v>13161378</v>
      </c>
      <c r="Y314" s="2" t="str">
        <f>VLOOKUP(A314,'eslam-to-invoicing'!A:B,2,0)</f>
        <v>EPICO 3 Facility</v>
      </c>
      <c r="Z314" s="2" t="str">
        <f t="shared" si="20"/>
        <v>EPICO 3 Facility17</v>
      </c>
      <c r="AH314" s="2" t="str">
        <f t="shared" si="21"/>
        <v>EIPICO17</v>
      </c>
    </row>
    <row r="315" spans="1:34" x14ac:dyDescent="0.3">
      <c r="A315" s="6" t="s">
        <v>103</v>
      </c>
      <c r="B315" s="6">
        <v>18</v>
      </c>
      <c r="C315" s="1">
        <v>45473</v>
      </c>
      <c r="D315" s="1">
        <v>45473</v>
      </c>
      <c r="E315" s="1">
        <v>45488</v>
      </c>
      <c r="F315">
        <v>35</v>
      </c>
      <c r="G315" s="1">
        <v>45523</v>
      </c>
      <c r="H315" s="1">
        <v>45503</v>
      </c>
      <c r="I315" s="2">
        <v>61471115.829999983</v>
      </c>
      <c r="J315" s="2">
        <v>38010351.149999999</v>
      </c>
      <c r="K315" s="2">
        <f>SUMIF('collection only'!D:D,eslam.data!AH315,'collection only'!E:E)</f>
        <v>35188037.299999997</v>
      </c>
      <c r="L315" s="2">
        <v>481853490.82999998</v>
      </c>
      <c r="O315" s="2">
        <v>27876972.920000002</v>
      </c>
      <c r="P315" s="2">
        <v>86364959.209999993</v>
      </c>
      <c r="R315" s="2">
        <v>143970319.09</v>
      </c>
      <c r="S315" s="2">
        <v>12046337.27</v>
      </c>
      <c r="T315" s="2">
        <v>12046337.27</v>
      </c>
      <c r="U315" s="2">
        <v>0</v>
      </c>
      <c r="V315" s="14">
        <f>SUMIF('consultant-gross'!D:D,eslam.data!AH315,'consultant-gross'!F:F)</f>
        <v>61471115.829999983</v>
      </c>
      <c r="W315" s="14">
        <f>SUMIF('consultant-gross'!D:D,eslam.data!AH315,'consultant-gross'!G:G)</f>
        <v>481853490.82999998</v>
      </c>
      <c r="X315" s="14">
        <f>SUMIF('consultant-net'!D:D,eslam.data!AH315,'consultant-net'!F:F)</f>
        <v>38010351.149999999</v>
      </c>
      <c r="Y315" s="2" t="str">
        <f>VLOOKUP(A315,'eslam-to-invoicing'!A:B,2,0)</f>
        <v>EPICO 3 Facility</v>
      </c>
      <c r="Z315" s="2" t="str">
        <f t="shared" si="20"/>
        <v>EPICO 3 Facility18</v>
      </c>
      <c r="AH315" s="2" t="str">
        <f t="shared" si="21"/>
        <v>EIPICO18</v>
      </c>
    </row>
    <row r="316" spans="1:34" x14ac:dyDescent="0.3">
      <c r="A316" s="6" t="s">
        <v>103</v>
      </c>
      <c r="B316" s="6">
        <v>19</v>
      </c>
      <c r="C316" s="1">
        <v>45535</v>
      </c>
      <c r="D316" s="1">
        <v>45535</v>
      </c>
      <c r="E316" s="1">
        <v>45538</v>
      </c>
      <c r="F316">
        <v>35</v>
      </c>
      <c r="G316" s="1">
        <v>45573</v>
      </c>
      <c r="H316" s="1">
        <v>45591</v>
      </c>
      <c r="I316" s="2">
        <v>35463786.170000017</v>
      </c>
      <c r="J316" s="2">
        <v>22436578.359999999</v>
      </c>
      <c r="K316" s="2">
        <f>SUMIF('collection only'!D:D,eslam.data!AH316,'collection only'!E:E)</f>
        <v>22436578.359999999</v>
      </c>
      <c r="L316" s="2">
        <v>517317277</v>
      </c>
      <c r="O316" s="2">
        <v>23341078</v>
      </c>
      <c r="P316" s="2">
        <v>95950976</v>
      </c>
      <c r="R316" s="2">
        <v>145234855</v>
      </c>
      <c r="S316" s="2">
        <v>12932931.5</v>
      </c>
      <c r="T316" s="2">
        <v>12932931.5</v>
      </c>
      <c r="U316" s="2">
        <v>17754935</v>
      </c>
      <c r="V316" s="14">
        <f>SUMIF('consultant-gross'!D:D,eslam.data!AH316,'consultant-gross'!F:F)</f>
        <v>35463786.170000017</v>
      </c>
      <c r="W316" s="14">
        <f>SUMIF('consultant-gross'!D:D,eslam.data!AH316,'consultant-gross'!G:G)</f>
        <v>517317277</v>
      </c>
      <c r="X316" s="14">
        <f>SUMIF('consultant-net'!D:D,eslam.data!AH316,'consultant-net'!F:F)</f>
        <v>29978125.140000001</v>
      </c>
      <c r="Y316" s="2" t="str">
        <f>VLOOKUP(A316,'eslam-to-invoicing'!A:B,2,0)</f>
        <v>EPICO 3 Facility</v>
      </c>
      <c r="Z316" s="2" t="str">
        <f t="shared" si="20"/>
        <v>EPICO 3 Facility19</v>
      </c>
      <c r="AH316" s="2" t="str">
        <f t="shared" si="21"/>
        <v>EIPICO19</v>
      </c>
    </row>
    <row r="317" spans="1:34" x14ac:dyDescent="0.3">
      <c r="A317" s="6" t="s">
        <v>103</v>
      </c>
      <c r="B317" s="6">
        <v>20</v>
      </c>
      <c r="C317" s="1">
        <v>45565</v>
      </c>
      <c r="D317" s="1">
        <v>45565</v>
      </c>
      <c r="E317" s="1">
        <v>45594</v>
      </c>
      <c r="F317">
        <v>35</v>
      </c>
      <c r="G317" s="1">
        <v>45629</v>
      </c>
      <c r="K317" s="2">
        <f>SUMIF('collection only'!D:D,eslam.data!AH317,'collection only'!E:E)</f>
        <v>20000000</v>
      </c>
      <c r="U317" s="2">
        <v>0</v>
      </c>
      <c r="V317" s="14">
        <f>SUMIF('consultant-gross'!D:D,eslam.data!AH317,'consultant-gross'!F:F)</f>
        <v>0</v>
      </c>
      <c r="W317" s="14">
        <f>SUMIF('consultant-gross'!D:D,eslam.data!AH317,'consultant-gross'!G:G)</f>
        <v>0</v>
      </c>
      <c r="X317" s="14">
        <f>SUMIF('consultant-net'!D:D,eslam.data!AH317,'consultant-net'!F:F)</f>
        <v>0</v>
      </c>
      <c r="Y317" s="2" t="str">
        <f>VLOOKUP(A317,'eslam-to-invoicing'!A:B,2,0)</f>
        <v>EPICO 3 Facility</v>
      </c>
      <c r="Z317" s="2" t="str">
        <f t="shared" si="20"/>
        <v>EPICO 3 Facility20</v>
      </c>
      <c r="AH317" s="2" t="str">
        <f t="shared" si="21"/>
        <v>EIPICO20</v>
      </c>
    </row>
    <row r="318" spans="1:34" x14ac:dyDescent="0.3">
      <c r="A318" s="6" t="s">
        <v>22</v>
      </c>
      <c r="B318" s="6">
        <v>1</v>
      </c>
      <c r="C318" s="1">
        <v>43312</v>
      </c>
      <c r="D318" s="1">
        <v>43343</v>
      </c>
      <c r="E318" s="1">
        <v>43346</v>
      </c>
      <c r="F318">
        <v>4</v>
      </c>
      <c r="G318" s="1">
        <v>43392</v>
      </c>
      <c r="H318" s="1">
        <v>43388</v>
      </c>
      <c r="I318" s="2">
        <v>2762087.0380952382</v>
      </c>
      <c r="J318" s="2">
        <v>2002513.1</v>
      </c>
      <c r="K318" s="2">
        <f>SUMIF('collection only'!D:D,eslam.data!AH318,'collection only'!E:E)</f>
        <v>1917993.24</v>
      </c>
      <c r="L318" s="2">
        <v>2762087.0380952382</v>
      </c>
      <c r="O318" s="2">
        <v>0</v>
      </c>
      <c r="U318" s="2">
        <v>0</v>
      </c>
      <c r="V318" s="14">
        <f>SUMIF('consultant-gross'!D:D,eslam.data!AH318,'consultant-gross'!F:F)</f>
        <v>2762087.0380952382</v>
      </c>
      <c r="W318" s="14">
        <f>SUMIF('consultant-gross'!D:D,eslam.data!AH318,'consultant-gross'!G:G)</f>
        <v>2762087.0380952382</v>
      </c>
      <c r="X318" s="14">
        <f>SUMIF('consultant-net'!D:D,eslam.data!AH318,'consultant-net'!F:F)</f>
        <v>2002513.1</v>
      </c>
      <c r="Y318" s="2" t="str">
        <f>VLOOKUP(A318,'eslam-to-invoicing'!A:B,2,0)</f>
        <v>Elsewedy Univ - Enabling Works</v>
      </c>
      <c r="Z318" s="2" t="str">
        <f t="shared" si="20"/>
        <v>Elsewedy Univ - Enabling Works1</v>
      </c>
      <c r="AH318" s="2" t="str">
        <f t="shared" si="21"/>
        <v>El Sewedy Uni.-PKG.11</v>
      </c>
    </row>
    <row r="319" spans="1:34" x14ac:dyDescent="0.3">
      <c r="A319" s="6" t="s">
        <v>22</v>
      </c>
      <c r="B319" s="6">
        <v>2</v>
      </c>
      <c r="C319" s="1">
        <v>43373</v>
      </c>
      <c r="D319" s="1">
        <v>43388</v>
      </c>
      <c r="E319" s="1">
        <v>43391</v>
      </c>
      <c r="F319">
        <v>4</v>
      </c>
      <c r="G319" s="1">
        <v>43402</v>
      </c>
      <c r="H319" s="1">
        <v>43398</v>
      </c>
      <c r="I319" s="2">
        <v>1370079.6319047611</v>
      </c>
      <c r="J319" s="2">
        <v>951383.3</v>
      </c>
      <c r="K319" s="2">
        <f>SUMIF('collection only'!D:D,eslam.data!AH319,'collection only'!E:E)</f>
        <v>881744.36</v>
      </c>
      <c r="L319" s="2">
        <v>4132166.669999999</v>
      </c>
      <c r="U319" s="2">
        <v>0</v>
      </c>
      <c r="V319" s="14">
        <f>SUMIF('consultant-gross'!D:D,eslam.data!AH319,'consultant-gross'!F:F)</f>
        <v>1370079.6319047613</v>
      </c>
      <c r="W319" s="14">
        <f>SUMIF('consultant-gross'!D:D,eslam.data!AH319,'consultant-gross'!G:G)</f>
        <v>4132166.6699999995</v>
      </c>
      <c r="X319" s="14">
        <f>SUMIF('consultant-net'!D:D,eslam.data!AH319,'consultant-net'!F:F)</f>
        <v>951383.3</v>
      </c>
      <c r="Y319" s="2" t="str">
        <f>VLOOKUP(A319,'eslam-to-invoicing'!A:B,2,0)</f>
        <v>Elsewedy Univ - Enabling Works</v>
      </c>
      <c r="Z319" s="2" t="str">
        <f t="shared" si="20"/>
        <v>Elsewedy Univ - Enabling Works2</v>
      </c>
      <c r="AH319" s="2" t="str">
        <f t="shared" si="21"/>
        <v>El Sewedy Uni.-PKG.12</v>
      </c>
    </row>
    <row r="320" spans="1:34" x14ac:dyDescent="0.3">
      <c r="A320" s="6" t="s">
        <v>22</v>
      </c>
      <c r="B320" s="6">
        <v>3</v>
      </c>
      <c r="C320" s="1">
        <v>43404</v>
      </c>
      <c r="D320" s="1">
        <v>43419</v>
      </c>
      <c r="E320" s="1">
        <v>43418</v>
      </c>
      <c r="F320">
        <v>4</v>
      </c>
      <c r="G320" s="1">
        <v>43435</v>
      </c>
      <c r="H320" s="1">
        <v>43431</v>
      </c>
      <c r="I320" s="2">
        <v>1749696.330000001</v>
      </c>
      <c r="J320" s="2">
        <v>1214989.1272</v>
      </c>
      <c r="K320" s="2">
        <f>SUMIF('collection only'!D:D,eslam.data!AH320,'collection only'!E:E)</f>
        <v>1214989</v>
      </c>
      <c r="L320" s="2">
        <v>5881863</v>
      </c>
      <c r="U320" s="2">
        <v>0</v>
      </c>
      <c r="V320" s="14">
        <f>SUMIF('consultant-gross'!D:D,eslam.data!AH320,'consultant-gross'!F:F)</f>
        <v>1749696.3300000005</v>
      </c>
      <c r="W320" s="14">
        <f>SUMIF('consultant-gross'!D:D,eslam.data!AH320,'consultant-gross'!G:G)</f>
        <v>5881863</v>
      </c>
      <c r="X320" s="14">
        <f>SUMIF('consultant-net'!D:D,eslam.data!AH320,'consultant-net'!F:F)</f>
        <v>1214989.1272000005</v>
      </c>
      <c r="Y320" s="2" t="str">
        <f>VLOOKUP(A320,'eslam-to-invoicing'!A:B,2,0)</f>
        <v>Elsewedy Univ - Enabling Works</v>
      </c>
      <c r="Z320" s="2" t="str">
        <f t="shared" si="20"/>
        <v>Elsewedy Univ - Enabling Works3</v>
      </c>
      <c r="AH320" s="2" t="str">
        <f t="shared" si="21"/>
        <v>El Sewedy Uni.-PKG.13</v>
      </c>
    </row>
    <row r="321" spans="1:34" x14ac:dyDescent="0.3">
      <c r="A321" s="6" t="s">
        <v>22</v>
      </c>
      <c r="B321" s="6">
        <v>4</v>
      </c>
      <c r="C321" s="1">
        <v>43434</v>
      </c>
      <c r="D321" s="1">
        <v>43434</v>
      </c>
      <c r="E321" s="1">
        <v>43436</v>
      </c>
      <c r="F321">
        <v>4</v>
      </c>
      <c r="G321" s="1">
        <v>43448</v>
      </c>
      <c r="H321" s="1">
        <v>43444</v>
      </c>
      <c r="I321" s="2">
        <v>1734033.5</v>
      </c>
      <c r="J321" s="2">
        <v>1204112.8596000001</v>
      </c>
      <c r="K321" s="2">
        <f>SUMIF('collection only'!D:D,eslam.data!AH321,'collection only'!E:E)</f>
        <v>1204112.8595999996</v>
      </c>
      <c r="L321" s="2">
        <v>7615896.5</v>
      </c>
      <c r="U321" s="2">
        <v>0</v>
      </c>
      <c r="V321" s="14">
        <f>SUMIF('consultant-gross'!D:D,eslam.data!AH321,'consultant-gross'!F:F)</f>
        <v>807197.65238095261</v>
      </c>
      <c r="W321" s="14">
        <f>SUMIF('consultant-gross'!D:D,eslam.data!AH321,'consultant-gross'!G:G)</f>
        <v>7615896.5</v>
      </c>
      <c r="X321" s="14">
        <f>SUMIF('consultant-net'!D:D,eslam.data!AH321,'consultant-net'!F:F)</f>
        <v>1204112.8595999996</v>
      </c>
      <c r="Y321" s="2" t="str">
        <f>VLOOKUP(A321,'eslam-to-invoicing'!A:B,2,0)</f>
        <v>Elsewedy Univ - Enabling Works</v>
      </c>
      <c r="Z321" s="2" t="str">
        <f t="shared" si="20"/>
        <v>Elsewedy Univ - Enabling Works4</v>
      </c>
      <c r="AH321" s="2" t="str">
        <f t="shared" si="21"/>
        <v>El Sewedy Uni.-PKG.14</v>
      </c>
    </row>
    <row r="322" spans="1:34" x14ac:dyDescent="0.3">
      <c r="A322" s="6" t="s">
        <v>22</v>
      </c>
      <c r="B322" s="6">
        <v>5</v>
      </c>
      <c r="C322" s="1">
        <v>43465</v>
      </c>
      <c r="D322" s="1">
        <v>43449</v>
      </c>
      <c r="E322" s="1">
        <v>43451</v>
      </c>
      <c r="F322">
        <v>4</v>
      </c>
      <c r="G322" s="1">
        <v>43456</v>
      </c>
      <c r="H322" s="1">
        <v>43452</v>
      </c>
      <c r="I322" s="2">
        <v>267331.58999999991</v>
      </c>
      <c r="J322" s="2">
        <v>185635.05569599941</v>
      </c>
      <c r="K322" s="2">
        <f>SUMIF('collection only'!D:D,eslam.data!AH322,'collection only'!E:E)</f>
        <v>185635.05569599941</v>
      </c>
      <c r="L322" s="2">
        <v>7883228.0899999999</v>
      </c>
      <c r="U322" s="2">
        <v>0</v>
      </c>
      <c r="V322" s="14">
        <f>SUMIF('consultant-gross'!D:D,eslam.data!AH322,'consultant-gross'!F:F)</f>
        <v>267331.58999999985</v>
      </c>
      <c r="W322" s="14">
        <f>SUMIF('consultant-gross'!D:D,eslam.data!AH322,'consultant-gross'!G:G)</f>
        <v>7883228.0899999999</v>
      </c>
      <c r="X322" s="14">
        <f>SUMIF('consultant-net'!D:D,eslam.data!AH322,'consultant-net'!F:F)</f>
        <v>185635.05569599941</v>
      </c>
      <c r="Y322" s="2" t="str">
        <f>VLOOKUP(A322,'eslam-to-invoicing'!A:B,2,0)</f>
        <v>Elsewedy Univ - Enabling Works</v>
      </c>
      <c r="Z322" s="2" t="str">
        <f t="shared" si="20"/>
        <v>Elsewedy Univ - Enabling Works5</v>
      </c>
      <c r="AH322" s="2" t="str">
        <f t="shared" si="21"/>
        <v>El Sewedy Uni.-PKG.15</v>
      </c>
    </row>
    <row r="323" spans="1:34" x14ac:dyDescent="0.3">
      <c r="A323" s="6" t="s">
        <v>22</v>
      </c>
      <c r="B323" s="6">
        <v>6</v>
      </c>
      <c r="C323" s="1">
        <v>43465</v>
      </c>
      <c r="D323" s="1">
        <v>43459</v>
      </c>
      <c r="E323" s="1">
        <v>43463</v>
      </c>
      <c r="F323">
        <v>4</v>
      </c>
      <c r="G323" s="1">
        <v>43477</v>
      </c>
      <c r="H323" s="1">
        <v>43473</v>
      </c>
      <c r="I323" s="2">
        <v>205504.28000000119</v>
      </c>
      <c r="J323" s="2">
        <v>142702.16772800131</v>
      </c>
      <c r="K323" s="2">
        <f>SUMIF('collection only'!D:D,eslam.data!AH323,'collection only'!E:E)</f>
        <v>142702.12</v>
      </c>
      <c r="L323" s="2">
        <v>8088732.370000001</v>
      </c>
      <c r="U323" s="2">
        <v>0</v>
      </c>
      <c r="V323" s="14">
        <f>SUMIF('consultant-gross'!D:D,eslam.data!AH323,'consultant-gross'!F:F)</f>
        <v>205504.28000000119</v>
      </c>
      <c r="W323" s="14">
        <f>SUMIF('consultant-gross'!D:D,eslam.data!AH323,'consultant-gross'!G:G)</f>
        <v>8088732.370000001</v>
      </c>
      <c r="X323" s="14">
        <f>SUMIF('consultant-net'!D:D,eslam.data!AH323,'consultant-net'!F:F)</f>
        <v>142702.16772800125</v>
      </c>
      <c r="Y323" s="2" t="str">
        <f>VLOOKUP(A323,'eslam-to-invoicing'!A:B,2,0)</f>
        <v>Elsewedy Univ - Enabling Works</v>
      </c>
      <c r="Z323" s="2" t="str">
        <f t="shared" ref="Z323:Z386" si="22">Y323&amp;B323</f>
        <v>Elsewedy Univ - Enabling Works6</v>
      </c>
      <c r="AH323" s="2" t="str">
        <f t="shared" ref="AH323:AH386" si="23">A323&amp;B323</f>
        <v>El Sewedy Uni.-PKG.16</v>
      </c>
    </row>
    <row r="324" spans="1:34" x14ac:dyDescent="0.3">
      <c r="A324" s="6" t="s">
        <v>22</v>
      </c>
      <c r="B324" s="6">
        <v>7</v>
      </c>
      <c r="C324" s="1">
        <v>43496</v>
      </c>
      <c r="D324" s="1">
        <v>43480</v>
      </c>
      <c r="E324" s="1">
        <v>43481</v>
      </c>
      <c r="F324">
        <v>4</v>
      </c>
      <c r="G324" s="1">
        <v>43491</v>
      </c>
      <c r="H324" s="1">
        <v>43487</v>
      </c>
      <c r="I324" s="2">
        <v>410253.11999999918</v>
      </c>
      <c r="J324" s="2">
        <v>284879.76</v>
      </c>
      <c r="K324" s="2">
        <f>SUMIF('collection only'!D:D,eslam.data!AH324,'collection only'!E:E)</f>
        <v>284879.77</v>
      </c>
      <c r="L324" s="2">
        <v>8498985.4900000002</v>
      </c>
      <c r="U324" s="2">
        <v>0</v>
      </c>
      <c r="V324" s="14">
        <f>SUMIF('consultant-gross'!D:D,eslam.data!AH324,'consultant-gross'!F:F)</f>
        <v>410253.11999999918</v>
      </c>
      <c r="W324" s="14">
        <f>SUMIF('consultant-gross'!D:D,eslam.data!AH324,'consultant-gross'!G:G)</f>
        <v>8498985.4900000002</v>
      </c>
      <c r="X324" s="14">
        <f>SUMIF('consultant-net'!D:D,eslam.data!AH324,'consultant-net'!F:F)</f>
        <v>284879.76</v>
      </c>
      <c r="Y324" s="2" t="str">
        <f>VLOOKUP(A324,'eslam-to-invoicing'!A:B,2,0)</f>
        <v>Elsewedy Univ - Enabling Works</v>
      </c>
      <c r="Z324" s="2" t="str">
        <f t="shared" si="22"/>
        <v>Elsewedy Univ - Enabling Works7</v>
      </c>
      <c r="AH324" s="2" t="str">
        <f t="shared" si="23"/>
        <v>El Sewedy Uni.-PKG.17</v>
      </c>
    </row>
    <row r="325" spans="1:34" x14ac:dyDescent="0.3">
      <c r="A325" s="6" t="s">
        <v>22</v>
      </c>
      <c r="B325" s="6">
        <v>8</v>
      </c>
      <c r="C325" s="1">
        <v>43496</v>
      </c>
      <c r="D325" s="1">
        <v>43496</v>
      </c>
      <c r="E325" s="1">
        <v>43496</v>
      </c>
      <c r="F325">
        <v>4</v>
      </c>
      <c r="G325" s="1">
        <v>43506</v>
      </c>
      <c r="H325" s="1">
        <v>43502</v>
      </c>
      <c r="I325" s="2">
        <v>339720.12000000098</v>
      </c>
      <c r="J325" s="2">
        <v>235901.65558400279</v>
      </c>
      <c r="K325" s="2">
        <f>SUMIF('collection only'!D:D,eslam.data!AH325,'collection only'!E:E)</f>
        <v>235901.48</v>
      </c>
      <c r="L325" s="2">
        <v>8838705.6100000013</v>
      </c>
      <c r="U325" s="2">
        <v>0</v>
      </c>
      <c r="V325" s="14">
        <f>SUMIF('consultant-gross'!D:D,eslam.data!AH325,'consultant-gross'!F:F)</f>
        <v>339720.12000000104</v>
      </c>
      <c r="W325" s="14">
        <f>SUMIF('consultant-gross'!D:D,eslam.data!AH325,'consultant-gross'!G:G)</f>
        <v>8838705.6100000013</v>
      </c>
      <c r="X325" s="14">
        <f>SUMIF('consultant-net'!D:D,eslam.data!AH325,'consultant-net'!F:F)</f>
        <v>235901.65558400284</v>
      </c>
      <c r="Y325" s="2" t="str">
        <f>VLOOKUP(A325,'eslam-to-invoicing'!A:B,2,0)</f>
        <v>Elsewedy Univ - Enabling Works</v>
      </c>
      <c r="Z325" s="2" t="str">
        <f t="shared" si="22"/>
        <v>Elsewedy Univ - Enabling Works8</v>
      </c>
      <c r="AH325" s="2" t="str">
        <f t="shared" si="23"/>
        <v>El Sewedy Uni.-PKG.18</v>
      </c>
    </row>
    <row r="326" spans="1:34" x14ac:dyDescent="0.3">
      <c r="A326" s="6" t="s">
        <v>22</v>
      </c>
      <c r="B326" s="6">
        <v>9</v>
      </c>
      <c r="C326" s="1">
        <v>43555</v>
      </c>
      <c r="D326" s="1">
        <v>43549</v>
      </c>
      <c r="E326" s="1">
        <v>43550</v>
      </c>
      <c r="F326">
        <v>4</v>
      </c>
      <c r="G326" s="1">
        <v>43569</v>
      </c>
      <c r="H326" s="1">
        <v>43565</v>
      </c>
      <c r="I326" s="2">
        <v>104805.8899999987</v>
      </c>
      <c r="J326" s="2">
        <v>72777.299999999814</v>
      </c>
      <c r="K326" s="2">
        <f>SUMIF('collection only'!D:D,eslam.data!AH326,'collection only'!E:E)</f>
        <v>72777.299999999814</v>
      </c>
      <c r="L326" s="2">
        <v>8943511.5</v>
      </c>
      <c r="U326" s="2">
        <v>0</v>
      </c>
      <c r="V326" s="14">
        <f>SUMIF('consultant-gross'!D:D,eslam.data!AH326,'consultant-gross'!F:F)</f>
        <v>104805.88999999873</v>
      </c>
      <c r="W326" s="14">
        <f>SUMIF('consultant-gross'!D:D,eslam.data!AH326,'consultant-gross'!G:G)</f>
        <v>8943511.5</v>
      </c>
      <c r="X326" s="14">
        <f>SUMIF('consultant-net'!D:D,eslam.data!AH326,'consultant-net'!F:F)</f>
        <v>72777.299999999814</v>
      </c>
      <c r="Y326" s="2" t="str">
        <f>VLOOKUP(A326,'eslam-to-invoicing'!A:B,2,0)</f>
        <v>Elsewedy Univ - Enabling Works</v>
      </c>
      <c r="Z326" s="2" t="str">
        <f t="shared" si="22"/>
        <v>Elsewedy Univ - Enabling Works9</v>
      </c>
      <c r="AH326" s="2" t="str">
        <f t="shared" si="23"/>
        <v>El Sewedy Uni.-PKG.19</v>
      </c>
    </row>
    <row r="327" spans="1:34" x14ac:dyDescent="0.3">
      <c r="A327" s="6" t="s">
        <v>22</v>
      </c>
      <c r="B327" s="6">
        <v>10</v>
      </c>
      <c r="C327" s="1">
        <v>43677</v>
      </c>
      <c r="D327" s="1">
        <v>43677</v>
      </c>
      <c r="E327" s="1">
        <v>43682</v>
      </c>
      <c r="F327">
        <v>4</v>
      </c>
      <c r="G327" s="1">
        <v>43688</v>
      </c>
      <c r="H327" s="1">
        <v>43684</v>
      </c>
      <c r="I327" s="2">
        <v>2360</v>
      </c>
      <c r="J327" s="2">
        <v>-8913.9200000008568</v>
      </c>
      <c r="K327" s="2">
        <f>SUMIF('collection only'!D:D,eslam.data!AH327,'collection only'!E:E)</f>
        <v>-8913.9200000008568</v>
      </c>
      <c r="L327" s="2">
        <v>8945871.5</v>
      </c>
      <c r="U327" s="2">
        <v>0</v>
      </c>
      <c r="V327" s="14">
        <f>SUMIF('consultant-gross'!D:D,eslam.data!AH327,'consultant-gross'!F:F)</f>
        <v>2360</v>
      </c>
      <c r="W327" s="14">
        <f>SUMIF('consultant-gross'!D:D,eslam.data!AH327,'consultant-gross'!G:G)</f>
        <v>8945871.5</v>
      </c>
      <c r="X327" s="14">
        <f>SUMIF('consultant-net'!D:D,eslam.data!AH327,'consultant-net'!F:F)</f>
        <v>-8913.9200000008568</v>
      </c>
      <c r="Y327" s="2" t="str">
        <f>VLOOKUP(A327,'eslam-to-invoicing'!A:B,2,0)</f>
        <v>Elsewedy Univ - Enabling Works</v>
      </c>
      <c r="Z327" s="2" t="str">
        <f t="shared" si="22"/>
        <v>Elsewedy Univ - Enabling Works10</v>
      </c>
      <c r="AH327" s="2" t="str">
        <f t="shared" si="23"/>
        <v>El Sewedy Uni.-PKG.110</v>
      </c>
    </row>
    <row r="328" spans="1:34" x14ac:dyDescent="0.3">
      <c r="A328" s="6" t="s">
        <v>23</v>
      </c>
      <c r="B328" s="6">
        <v>1</v>
      </c>
      <c r="C328" s="1">
        <v>43373</v>
      </c>
      <c r="D328" s="1">
        <v>43368</v>
      </c>
      <c r="E328" s="1">
        <v>43370</v>
      </c>
      <c r="F328">
        <v>17</v>
      </c>
      <c r="G328" s="1">
        <v>43387</v>
      </c>
      <c r="H328" s="1">
        <v>43391</v>
      </c>
      <c r="I328" s="2">
        <v>4165158.06</v>
      </c>
      <c r="J328" s="2">
        <v>3110956.56</v>
      </c>
      <c r="K328" s="2">
        <f>SUMIF('collection only'!D:D,eslam.data!AH328,'collection only'!E:E)</f>
        <v>3110956.56</v>
      </c>
      <c r="L328" s="2">
        <v>4165158.06</v>
      </c>
      <c r="U328" s="2">
        <v>0</v>
      </c>
      <c r="V328" s="14">
        <f>SUMIF('consultant-gross'!D:D,eslam.data!AH328,'consultant-gross'!F:F)</f>
        <v>4165158.06</v>
      </c>
      <c r="W328" s="14">
        <f>SUMIF('consultant-gross'!D:D,eslam.data!AH328,'consultant-gross'!G:G)</f>
        <v>4165158.06</v>
      </c>
      <c r="X328" s="14">
        <f>SUMIF('consultant-net'!D:D,eslam.data!AH328,'consultant-net'!F:F)</f>
        <v>3110956.56</v>
      </c>
      <c r="Y328" s="2" t="str">
        <f>VLOOKUP(A328,'eslam-to-invoicing'!A:B,2,0)</f>
        <v>Elsewedy Univ - Enabling Works</v>
      </c>
      <c r="Z328" s="2" t="str">
        <f t="shared" si="22"/>
        <v>Elsewedy Univ - Enabling Works1</v>
      </c>
      <c r="AH328" s="2" t="str">
        <f t="shared" si="23"/>
        <v>El Sewedy Uni.-PKG.21</v>
      </c>
    </row>
    <row r="329" spans="1:34" x14ac:dyDescent="0.3">
      <c r="A329" s="6" t="s">
        <v>23</v>
      </c>
      <c r="B329" s="6">
        <v>2</v>
      </c>
      <c r="C329" s="1">
        <v>43404</v>
      </c>
      <c r="D329" s="1">
        <v>43404</v>
      </c>
      <c r="E329" s="1">
        <v>43404</v>
      </c>
      <c r="F329">
        <v>17</v>
      </c>
      <c r="G329" s="1">
        <v>43421</v>
      </c>
      <c r="H329" s="1">
        <v>43412</v>
      </c>
      <c r="I329" s="2">
        <v>5976536.2299999986</v>
      </c>
      <c r="J329" s="2">
        <v>6088678.96</v>
      </c>
      <c r="K329" s="2">
        <f>SUMIF('collection only'!D:D,eslam.data!AH329,'collection only'!E:E)</f>
        <v>6754267.5700000003</v>
      </c>
      <c r="L329" s="2">
        <v>10141694.289999999</v>
      </c>
      <c r="U329" s="2">
        <v>0</v>
      </c>
      <c r="V329" s="14">
        <f>SUMIF('consultant-gross'!D:D,eslam.data!AH329,'consultant-gross'!F:F)</f>
        <v>5976536.2299999986</v>
      </c>
      <c r="W329" s="14">
        <f>SUMIF('consultant-gross'!D:D,eslam.data!AH329,'consultant-gross'!G:G)</f>
        <v>10141694.289999999</v>
      </c>
      <c r="X329" s="14">
        <f>SUMIF('consultant-net'!D:D,eslam.data!AH329,'consultant-net'!F:F)</f>
        <v>6088678.96</v>
      </c>
      <c r="Y329" s="2" t="str">
        <f>VLOOKUP(A329,'eslam-to-invoicing'!A:B,2,0)</f>
        <v>Elsewedy Univ - Enabling Works</v>
      </c>
      <c r="Z329" s="2" t="str">
        <f t="shared" si="22"/>
        <v>Elsewedy Univ - Enabling Works2</v>
      </c>
      <c r="AH329" s="2" t="str">
        <f t="shared" si="23"/>
        <v>El Sewedy Uni.-PKG.22</v>
      </c>
    </row>
    <row r="330" spans="1:34" x14ac:dyDescent="0.3">
      <c r="A330" s="6" t="s">
        <v>23</v>
      </c>
      <c r="B330" s="6">
        <v>3</v>
      </c>
      <c r="C330" s="1">
        <v>43434</v>
      </c>
      <c r="D330" s="1">
        <v>43429</v>
      </c>
      <c r="E330" s="1">
        <v>43431</v>
      </c>
      <c r="F330">
        <v>17</v>
      </c>
      <c r="G330" s="1">
        <v>43448</v>
      </c>
      <c r="H330" s="1">
        <v>43444</v>
      </c>
      <c r="I330" s="2">
        <v>4458367.3605949469</v>
      </c>
      <c r="J330" s="2">
        <v>3212953.616829366</v>
      </c>
      <c r="K330" s="2">
        <f>SUMIF('collection only'!D:D,eslam.data!AH330,'collection only'!E:E)</f>
        <v>3212953.45</v>
      </c>
      <c r="L330" s="2">
        <v>14600061.65059495</v>
      </c>
      <c r="O330" s="2">
        <v>2173392</v>
      </c>
      <c r="U330" s="2">
        <v>0</v>
      </c>
      <c r="V330" s="14">
        <f>SUMIF('consultant-gross'!D:D,eslam.data!AH330,'consultant-gross'!F:F)</f>
        <v>0</v>
      </c>
      <c r="W330" s="14">
        <f>SUMIF('consultant-gross'!D:D,eslam.data!AH330,'consultant-gross'!G:G)</f>
        <v>0</v>
      </c>
      <c r="X330" s="14">
        <f>SUMIF('consultant-net'!D:D,eslam.data!AH330,'consultant-net'!F:F)</f>
        <v>0</v>
      </c>
      <c r="Y330" s="2" t="str">
        <f>VLOOKUP(A330,'eslam-to-invoicing'!A:B,2,0)</f>
        <v>Elsewedy Univ - Enabling Works</v>
      </c>
      <c r="Z330" s="2" t="str">
        <f t="shared" si="22"/>
        <v>Elsewedy Univ - Enabling Works3</v>
      </c>
      <c r="AH330" s="2" t="str">
        <f t="shared" si="23"/>
        <v>El Sewedy Uni.-PKG.23</v>
      </c>
    </row>
    <row r="331" spans="1:34" x14ac:dyDescent="0.3">
      <c r="A331" s="6" t="s">
        <v>23</v>
      </c>
      <c r="B331" s="6">
        <v>4</v>
      </c>
      <c r="C331" s="1">
        <v>43465</v>
      </c>
      <c r="D331" s="1">
        <v>43459</v>
      </c>
      <c r="E331" s="1">
        <v>43465</v>
      </c>
      <c r="F331">
        <v>17</v>
      </c>
      <c r="G331" s="1">
        <v>43482</v>
      </c>
      <c r="H331" s="1">
        <v>43475</v>
      </c>
      <c r="I331" s="2">
        <v>5121900.2295488827</v>
      </c>
      <c r="J331" s="2">
        <v>3208255.281450022</v>
      </c>
      <c r="K331" s="2">
        <f>SUMIF('collection only'!D:D,eslam.data!AH331,'collection only'!E:E)</f>
        <v>3208255.76</v>
      </c>
      <c r="L331" s="2">
        <v>19721961.880143829</v>
      </c>
      <c r="O331" s="2">
        <v>1556100</v>
      </c>
      <c r="U331" s="2">
        <v>0</v>
      </c>
      <c r="V331" s="14">
        <f>SUMIF('consultant-gross'!D:D,eslam.data!AH331,'consultant-gross'!F:F)</f>
        <v>5121900.2295488827</v>
      </c>
      <c r="W331" s="14">
        <f>SUMIF('consultant-gross'!D:D,eslam.data!AH331,'consultant-gross'!G:G)</f>
        <v>19721961.880143829</v>
      </c>
      <c r="X331" s="14">
        <f>SUMIF('consultant-net'!D:D,eslam.data!AH331,'consultant-net'!F:F)</f>
        <v>3208255.2814500225</v>
      </c>
      <c r="Y331" s="2" t="str">
        <f>VLOOKUP(A331,'eslam-to-invoicing'!A:B,2,0)</f>
        <v>Elsewedy Univ - Enabling Works</v>
      </c>
      <c r="Z331" s="2" t="str">
        <f t="shared" si="22"/>
        <v>Elsewedy Univ - Enabling Works4</v>
      </c>
      <c r="AH331" s="2" t="str">
        <f t="shared" si="23"/>
        <v>El Sewedy Uni.-PKG.24</v>
      </c>
    </row>
    <row r="332" spans="1:34" x14ac:dyDescent="0.3">
      <c r="A332" s="6" t="s">
        <v>23</v>
      </c>
      <c r="B332" s="6">
        <v>5</v>
      </c>
      <c r="C332" s="1">
        <v>43496</v>
      </c>
      <c r="D332" s="1">
        <v>43490</v>
      </c>
      <c r="E332" s="1">
        <v>43496</v>
      </c>
      <c r="F332">
        <v>17</v>
      </c>
      <c r="G332" s="1">
        <v>43513</v>
      </c>
      <c r="H332" s="1">
        <v>43506</v>
      </c>
      <c r="I332" s="2">
        <v>8018043.8083927333</v>
      </c>
      <c r="J332" s="2">
        <v>4527299.6694928566</v>
      </c>
      <c r="K332" s="2">
        <f>SUMIF('collection only'!D:D,eslam.data!AH332,'collection only'!E:E)</f>
        <v>4527299.68</v>
      </c>
      <c r="L332" s="2">
        <v>27740005.688536558</v>
      </c>
      <c r="U332" s="2">
        <v>0</v>
      </c>
      <c r="V332" s="14">
        <f>SUMIF('consultant-gross'!D:D,eslam.data!AH332,'consultant-gross'!F:F)</f>
        <v>8018043.8083927333</v>
      </c>
      <c r="W332" s="14">
        <f>SUMIF('consultant-gross'!D:D,eslam.data!AH332,'consultant-gross'!G:G)</f>
        <v>27740005.688536562</v>
      </c>
      <c r="X332" s="14">
        <f>SUMIF('consultant-net'!D:D,eslam.data!AH332,'consultant-net'!F:F)</f>
        <v>4527299.6694928566</v>
      </c>
      <c r="Y332" s="2" t="str">
        <f>VLOOKUP(A332,'eslam-to-invoicing'!A:B,2,0)</f>
        <v>Elsewedy Univ - Enabling Works</v>
      </c>
      <c r="Z332" s="2" t="str">
        <f t="shared" si="22"/>
        <v>Elsewedy Univ - Enabling Works5</v>
      </c>
      <c r="AH332" s="2" t="str">
        <f t="shared" si="23"/>
        <v>El Sewedy Uni.-PKG.25</v>
      </c>
    </row>
    <row r="333" spans="1:34" x14ac:dyDescent="0.3">
      <c r="A333" s="6" t="s">
        <v>23</v>
      </c>
      <c r="B333" s="6">
        <v>6</v>
      </c>
      <c r="C333" s="1">
        <v>43524</v>
      </c>
      <c r="D333" s="1">
        <v>43521</v>
      </c>
      <c r="E333" s="1">
        <v>43526</v>
      </c>
      <c r="F333">
        <v>17</v>
      </c>
      <c r="G333" s="1">
        <v>43543</v>
      </c>
      <c r="H333" s="1">
        <v>43535</v>
      </c>
      <c r="I333" s="2">
        <v>8105230.811463438</v>
      </c>
      <c r="J333" s="2">
        <v>7457797.2000000002</v>
      </c>
      <c r="K333" s="2">
        <f>SUMIF('collection only'!D:D,eslam.data!AH333,'collection only'!E:E)</f>
        <v>7457797.2400000002</v>
      </c>
      <c r="L333" s="2">
        <v>35845236.5</v>
      </c>
      <c r="O333" s="2">
        <v>1404000</v>
      </c>
      <c r="U333" s="2">
        <v>0</v>
      </c>
      <c r="V333" s="14">
        <f>SUMIF('consultant-gross'!D:D,eslam.data!AH333,'consultant-gross'!F:F)</f>
        <v>8105230.811463438</v>
      </c>
      <c r="W333" s="14">
        <f>SUMIF('consultant-gross'!D:D,eslam.data!AH333,'consultant-gross'!G:G)</f>
        <v>35845236.5</v>
      </c>
      <c r="X333" s="14">
        <f>SUMIF('consultant-net'!D:D,eslam.data!AH333,'consultant-net'!F:F)</f>
        <v>7457797.2000000002</v>
      </c>
      <c r="Y333" s="2" t="str">
        <f>VLOOKUP(A333,'eslam-to-invoicing'!A:B,2,0)</f>
        <v>Elsewedy Univ - Enabling Works</v>
      </c>
      <c r="Z333" s="2" t="str">
        <f t="shared" si="22"/>
        <v>Elsewedy Univ - Enabling Works6</v>
      </c>
      <c r="AH333" s="2" t="str">
        <f t="shared" si="23"/>
        <v>El Sewedy Uni.-PKG.26</v>
      </c>
    </row>
    <row r="334" spans="1:34" x14ac:dyDescent="0.3">
      <c r="A334" s="6" t="s">
        <v>23</v>
      </c>
      <c r="B334" s="6">
        <v>7</v>
      </c>
      <c r="C334" s="1">
        <v>43555</v>
      </c>
      <c r="D334" s="1">
        <v>43549</v>
      </c>
      <c r="E334" s="1">
        <v>43563</v>
      </c>
      <c r="F334">
        <v>17</v>
      </c>
      <c r="G334" s="1">
        <v>43580</v>
      </c>
      <c r="H334" s="1">
        <v>43565</v>
      </c>
      <c r="I334" s="2">
        <v>4929812</v>
      </c>
      <c r="J334" s="2">
        <v>2278076.6</v>
      </c>
      <c r="K334" s="2">
        <f>SUMIF('collection only'!D:D,eslam.data!AH334,'collection only'!E:E)</f>
        <v>2278076.64</v>
      </c>
      <c r="L334" s="2">
        <v>40775048.5</v>
      </c>
      <c r="O334" s="2">
        <v>0</v>
      </c>
      <c r="U334" s="2">
        <v>0</v>
      </c>
      <c r="V334" s="14">
        <f>SUMIF('consultant-gross'!D:D,eslam.data!AH334,'consultant-gross'!F:F)</f>
        <v>4929812</v>
      </c>
      <c r="W334" s="14">
        <f>SUMIF('consultant-gross'!D:D,eslam.data!AH334,'consultant-gross'!G:G)</f>
        <v>40775048.5</v>
      </c>
      <c r="X334" s="14">
        <f>SUMIF('consultant-net'!D:D,eslam.data!AH334,'consultant-net'!F:F)</f>
        <v>2278076.6</v>
      </c>
      <c r="Y334" s="2" t="str">
        <f>VLOOKUP(A334,'eslam-to-invoicing'!A:B,2,0)</f>
        <v>Elsewedy Univ - Enabling Works</v>
      </c>
      <c r="Z334" s="2" t="str">
        <f t="shared" si="22"/>
        <v>Elsewedy Univ - Enabling Works7</v>
      </c>
      <c r="AH334" s="2" t="str">
        <f t="shared" si="23"/>
        <v>El Sewedy Uni.-PKG.27</v>
      </c>
    </row>
    <row r="335" spans="1:34" x14ac:dyDescent="0.3">
      <c r="A335" s="6" t="s">
        <v>23</v>
      </c>
      <c r="B335" s="6">
        <v>8</v>
      </c>
      <c r="C335" s="1">
        <v>43616</v>
      </c>
      <c r="D335" s="1">
        <v>43608</v>
      </c>
      <c r="E335" s="1">
        <v>43608</v>
      </c>
      <c r="F335">
        <v>17</v>
      </c>
      <c r="G335" s="1">
        <v>43625</v>
      </c>
      <c r="H335" s="1">
        <v>43684</v>
      </c>
      <c r="I335" s="2">
        <v>1755356.799999997</v>
      </c>
      <c r="J335" s="2">
        <v>2625161.5</v>
      </c>
      <c r="K335" s="2">
        <f>SUMIF('collection only'!D:D,eslam.data!AH335,'collection only'!E:E)</f>
        <v>2625161.63</v>
      </c>
      <c r="L335" s="2">
        <v>42530405.299999997</v>
      </c>
      <c r="U335" s="2">
        <v>50000</v>
      </c>
      <c r="V335" s="14">
        <f>SUMIF('consultant-gross'!D:D,eslam.data!AH335,'consultant-gross'!F:F)</f>
        <v>1755356.799999997</v>
      </c>
      <c r="W335" s="14">
        <f>SUMIF('consultant-gross'!D:D,eslam.data!AH335,'consultant-gross'!G:G)</f>
        <v>42530405.299999997</v>
      </c>
      <c r="X335" s="14">
        <f>SUMIF('consultant-net'!D:D,eslam.data!AH335,'consultant-net'!F:F)</f>
        <v>2625161.5</v>
      </c>
      <c r="Y335" s="2" t="str">
        <f>VLOOKUP(A335,'eslam-to-invoicing'!A:B,2,0)</f>
        <v>Elsewedy Univ - Enabling Works</v>
      </c>
      <c r="Z335" s="2" t="str">
        <f t="shared" si="22"/>
        <v>Elsewedy Univ - Enabling Works8</v>
      </c>
      <c r="AH335" s="2" t="str">
        <f t="shared" si="23"/>
        <v>El Sewedy Uni.-PKG.28</v>
      </c>
    </row>
    <row r="336" spans="1:34" x14ac:dyDescent="0.3">
      <c r="A336" s="6" t="s">
        <v>23</v>
      </c>
      <c r="B336" s="6">
        <v>9</v>
      </c>
      <c r="C336" s="1">
        <v>43921</v>
      </c>
      <c r="D336" s="1">
        <v>44043</v>
      </c>
      <c r="E336" s="1">
        <v>43912</v>
      </c>
      <c r="G336" s="1">
        <v>43921</v>
      </c>
      <c r="H336" s="1">
        <v>43913</v>
      </c>
      <c r="I336" s="2">
        <v>0</v>
      </c>
      <c r="J336" s="2">
        <v>1116423.1000000001</v>
      </c>
      <c r="K336" s="2">
        <f>SUMIF('collection only'!D:D,eslam.data!AH336,'collection only'!E:E)</f>
        <v>1116423</v>
      </c>
      <c r="L336" s="2">
        <v>42530405.299999997</v>
      </c>
      <c r="U336" s="2">
        <v>0</v>
      </c>
      <c r="V336" s="14">
        <f>SUMIF('consultant-gross'!D:D,eslam.data!AH336,'consultant-gross'!F:F)</f>
        <v>0</v>
      </c>
      <c r="W336" s="14">
        <f>SUMIF('consultant-gross'!D:D,eslam.data!AH336,'consultant-gross'!G:G)</f>
        <v>0</v>
      </c>
      <c r="X336" s="14">
        <f>SUMIF('consultant-net'!D:D,eslam.data!AH336,'consultant-net'!F:F)</f>
        <v>1116423.1000000001</v>
      </c>
      <c r="Y336" s="2" t="str">
        <f>VLOOKUP(A336,'eslam-to-invoicing'!A:B,2,0)</f>
        <v>Elsewedy Univ - Enabling Works</v>
      </c>
      <c r="Z336" s="2" t="str">
        <f t="shared" si="22"/>
        <v>Elsewedy Univ - Enabling Works9</v>
      </c>
      <c r="AH336" s="2" t="str">
        <f t="shared" si="23"/>
        <v>El Sewedy Uni.-PKG.29</v>
      </c>
    </row>
    <row r="337" spans="1:34" x14ac:dyDescent="0.3">
      <c r="A337" s="6" t="s">
        <v>34</v>
      </c>
      <c r="B337" s="6">
        <v>1</v>
      </c>
      <c r="C337" s="1">
        <v>43496</v>
      </c>
      <c r="D337" s="1">
        <v>43496</v>
      </c>
      <c r="E337" s="1">
        <v>43496</v>
      </c>
      <c r="F337">
        <v>14</v>
      </c>
      <c r="G337" s="1">
        <v>43510</v>
      </c>
      <c r="H337" s="1">
        <v>43514</v>
      </c>
      <c r="I337" s="2">
        <v>1805053.36625</v>
      </c>
      <c r="J337" s="2">
        <v>1727255.5661646251</v>
      </c>
      <c r="K337" s="2">
        <f>SUMIF('collection only'!D:D,eslam.data!AH337,'collection only'!E:E)</f>
        <v>41698321.350000001</v>
      </c>
      <c r="L337" s="2">
        <v>1805053.36625</v>
      </c>
      <c r="M337" s="2">
        <v>24971065.75</v>
      </c>
      <c r="N337" s="2">
        <v>15000000</v>
      </c>
      <c r="U337" s="2">
        <v>0</v>
      </c>
      <c r="V337" s="14">
        <f>SUMIF('consultant-gross'!D:D,eslam.data!AH337,'consultant-gross'!F:F)</f>
        <v>1805053.3662499997</v>
      </c>
      <c r="W337" s="14">
        <f>SUMIF('consultant-gross'!D:D,eslam.data!AH337,'consultant-gross'!G:G)</f>
        <v>1805053.3662499997</v>
      </c>
      <c r="X337" s="14">
        <f>SUMIF('consultant-net'!D:D,eslam.data!AH337,'consultant-net'!F:F)</f>
        <v>1727255.5661646246</v>
      </c>
      <c r="Y337" s="2" t="str">
        <f>VLOOKUP(A337,'eslam-to-invoicing'!A:B,2,0)</f>
        <v>Elsewedy Univ - Enabling Works</v>
      </c>
      <c r="Z337" s="2" t="str">
        <f t="shared" si="22"/>
        <v>Elsewedy Univ - Enabling Works1</v>
      </c>
      <c r="AH337" s="2" t="str">
        <f t="shared" si="23"/>
        <v>El Sewedy Uni.-PKG.31</v>
      </c>
    </row>
    <row r="338" spans="1:34" x14ac:dyDescent="0.3">
      <c r="A338" s="6" t="s">
        <v>34</v>
      </c>
      <c r="B338" s="6">
        <v>2</v>
      </c>
      <c r="C338" s="1">
        <v>43496</v>
      </c>
      <c r="D338" s="1">
        <v>43496</v>
      </c>
      <c r="E338" s="1">
        <v>43498</v>
      </c>
      <c r="F338">
        <v>14</v>
      </c>
      <c r="G338" s="1">
        <v>43512</v>
      </c>
      <c r="H338" s="1">
        <v>43515</v>
      </c>
      <c r="I338" s="2">
        <v>3340179.7019642862</v>
      </c>
      <c r="J338" s="2">
        <v>3185421.0010953401</v>
      </c>
      <c r="K338" s="2">
        <f>SUMIF('collection only'!D:D,eslam.data!AH338,'collection only'!E:E)</f>
        <v>11185421.17</v>
      </c>
      <c r="L338" s="2">
        <v>3340179.7019642862</v>
      </c>
      <c r="M338" s="2">
        <v>8000000</v>
      </c>
      <c r="U338" s="2">
        <v>0</v>
      </c>
      <c r="V338" s="14">
        <f>SUMIF('consultant-gross'!D:D,eslam.data!AH338,'consultant-gross'!F:F)</f>
        <v>3340179.7019642857</v>
      </c>
      <c r="W338" s="14">
        <f>SUMIF('consultant-gross'!D:D,eslam.data!AH338,'consultant-gross'!G:G)</f>
        <v>3340179.7019642857</v>
      </c>
      <c r="X338" s="14">
        <f>SUMIF('consultant-net'!D:D,eslam.data!AH338,'consultant-net'!F:F)</f>
        <v>3185421.0010953397</v>
      </c>
      <c r="Y338" s="2" t="str">
        <f>VLOOKUP(A338,'eslam-to-invoicing'!A:B,2,0)</f>
        <v>Elsewedy Univ - Enabling Works</v>
      </c>
      <c r="Z338" s="2" t="str">
        <f t="shared" si="22"/>
        <v>Elsewedy Univ - Enabling Works2</v>
      </c>
      <c r="AH338" s="2" t="str">
        <f t="shared" si="23"/>
        <v>El Sewedy Uni.-PKG.32</v>
      </c>
    </row>
    <row r="339" spans="1:34" x14ac:dyDescent="0.3">
      <c r="A339" s="6" t="s">
        <v>34</v>
      </c>
      <c r="B339" s="6">
        <v>3</v>
      </c>
      <c r="C339" s="1">
        <v>43524</v>
      </c>
      <c r="D339" s="1">
        <v>43517</v>
      </c>
      <c r="E339" s="1">
        <v>43523</v>
      </c>
      <c r="F339">
        <v>14</v>
      </c>
      <c r="G339" s="1">
        <v>43537</v>
      </c>
      <c r="H339" s="1">
        <v>43536</v>
      </c>
      <c r="I339" s="2">
        <v>2400436.8317857152</v>
      </c>
      <c r="J339" s="2">
        <v>5785718.6000000006</v>
      </c>
      <c r="K339" s="2">
        <f>SUMIF('collection only'!D:D,eslam.data!AH339,'collection only'!E:E)</f>
        <v>17785718.629999999</v>
      </c>
      <c r="L339" s="2">
        <v>7545669.9000000004</v>
      </c>
      <c r="M339" s="2">
        <v>12000000</v>
      </c>
      <c r="O339" s="2">
        <v>3477943.8</v>
      </c>
      <c r="U339" s="2">
        <v>0</v>
      </c>
      <c r="V339" s="14">
        <f>SUMIF('consultant-gross'!D:D,eslam.data!AH339,'consultant-gross'!F:F)</f>
        <v>2400436.8317857152</v>
      </c>
      <c r="W339" s="14">
        <f>SUMIF('consultant-gross'!D:D,eslam.data!AH339,'consultant-gross'!G:G)</f>
        <v>7545669.9000000004</v>
      </c>
      <c r="X339" s="14">
        <f>SUMIF('consultant-net'!D:D,eslam.data!AH339,'consultant-net'!F:F)</f>
        <v>5785718.6000000006</v>
      </c>
      <c r="Y339" s="2" t="str">
        <f>VLOOKUP(A339,'eslam-to-invoicing'!A:B,2,0)</f>
        <v>Elsewedy Univ - Enabling Works</v>
      </c>
      <c r="Z339" s="2" t="str">
        <f t="shared" si="22"/>
        <v>Elsewedy Univ - Enabling Works3</v>
      </c>
      <c r="AH339" s="2" t="str">
        <f t="shared" si="23"/>
        <v>El Sewedy Uni.-PKG.33</v>
      </c>
    </row>
    <row r="340" spans="1:34" x14ac:dyDescent="0.3">
      <c r="A340" s="6" t="s">
        <v>34</v>
      </c>
      <c r="B340" s="6">
        <v>4</v>
      </c>
      <c r="C340" s="1">
        <v>43555</v>
      </c>
      <c r="D340" s="1">
        <v>43545</v>
      </c>
      <c r="E340" s="1">
        <v>43548</v>
      </c>
      <c r="F340">
        <v>14</v>
      </c>
      <c r="G340" s="1">
        <v>43562</v>
      </c>
      <c r="H340" s="1">
        <v>43565</v>
      </c>
      <c r="I340" s="2">
        <v>6026842.9000000004</v>
      </c>
      <c r="J340" s="2">
        <v>1785483.1</v>
      </c>
      <c r="K340" s="2">
        <f>SUMIF('collection only'!D:D,eslam.data!AH340,'collection only'!E:E)</f>
        <v>6716669.7599999998</v>
      </c>
      <c r="L340" s="2">
        <v>13572512.800000001</v>
      </c>
      <c r="M340" s="2">
        <v>4931187</v>
      </c>
      <c r="O340" s="2">
        <v>4077447.9</v>
      </c>
      <c r="U340" s="2">
        <v>0</v>
      </c>
      <c r="V340" s="14">
        <f>SUMIF('consultant-gross'!D:D,eslam.data!AH340,'consultant-gross'!F:F)</f>
        <v>6026842.9000000004</v>
      </c>
      <c r="W340" s="14">
        <f>SUMIF('consultant-gross'!D:D,eslam.data!AH340,'consultant-gross'!G:G)</f>
        <v>13572512.800000001</v>
      </c>
      <c r="X340" s="14">
        <f>SUMIF('consultant-net'!D:D,eslam.data!AH340,'consultant-net'!F:F)</f>
        <v>1785483.0999999996</v>
      </c>
      <c r="Y340" s="2" t="str">
        <f>VLOOKUP(A340,'eslam-to-invoicing'!A:B,2,0)</f>
        <v>Elsewedy Univ - Enabling Works</v>
      </c>
      <c r="Z340" s="2" t="str">
        <f t="shared" si="22"/>
        <v>Elsewedy Univ - Enabling Works4</v>
      </c>
      <c r="AH340" s="2" t="str">
        <f t="shared" si="23"/>
        <v>El Sewedy Uni.-PKG.34</v>
      </c>
    </row>
    <row r="341" spans="1:34" x14ac:dyDescent="0.3">
      <c r="A341" s="6" t="s">
        <v>34</v>
      </c>
      <c r="B341" s="6">
        <v>5</v>
      </c>
      <c r="C341" s="1">
        <v>43585</v>
      </c>
      <c r="D341" s="1">
        <v>43576</v>
      </c>
      <c r="E341" s="1">
        <v>43578</v>
      </c>
      <c r="F341">
        <v>14</v>
      </c>
      <c r="G341" s="1">
        <v>43592</v>
      </c>
      <c r="H341" s="1">
        <v>43590</v>
      </c>
      <c r="I341" s="2">
        <v>27458064.600000009</v>
      </c>
      <c r="J341" s="2">
        <v>24218860.600000001</v>
      </c>
      <c r="K341" s="2">
        <f>SUMIF('collection only'!D:D,eslam.data!AH341,'collection only'!E:E)</f>
        <v>24218860.600000001</v>
      </c>
      <c r="L341" s="2">
        <v>41030577.400000013</v>
      </c>
      <c r="O341" s="2">
        <v>16291927.300000001</v>
      </c>
      <c r="U341" s="2">
        <v>0</v>
      </c>
      <c r="V341" s="14">
        <f>SUMIF('consultant-gross'!D:D,eslam.data!AH341,'consultant-gross'!F:F)</f>
        <v>27458064.600000005</v>
      </c>
      <c r="W341" s="14">
        <f>SUMIF('consultant-gross'!D:D,eslam.data!AH341,'consultant-gross'!G:G)</f>
        <v>41030577.400000006</v>
      </c>
      <c r="X341" s="14">
        <f>SUMIF('consultant-net'!D:D,eslam.data!AH341,'consultant-net'!F:F)</f>
        <v>24218860.600000001</v>
      </c>
      <c r="Y341" s="2" t="str">
        <f>VLOOKUP(A341,'eslam-to-invoicing'!A:B,2,0)</f>
        <v>Elsewedy Univ - Enabling Works</v>
      </c>
      <c r="Z341" s="2" t="str">
        <f t="shared" si="22"/>
        <v>Elsewedy Univ - Enabling Works5</v>
      </c>
      <c r="AH341" s="2" t="str">
        <f t="shared" si="23"/>
        <v>El Sewedy Uni.-PKG.35</v>
      </c>
    </row>
    <row r="342" spans="1:34" x14ac:dyDescent="0.3">
      <c r="A342" s="6" t="s">
        <v>34</v>
      </c>
      <c r="B342" s="6">
        <v>6</v>
      </c>
      <c r="C342" s="1">
        <v>43616</v>
      </c>
      <c r="D342" s="1">
        <v>43610</v>
      </c>
      <c r="E342" s="1">
        <v>43617</v>
      </c>
      <c r="F342">
        <v>14</v>
      </c>
      <c r="G342" s="1">
        <v>43631</v>
      </c>
      <c r="H342" s="1">
        <v>43632</v>
      </c>
      <c r="I342" s="2">
        <v>30765208.300000001</v>
      </c>
      <c r="J342" s="2">
        <v>26656864.300000001</v>
      </c>
      <c r="K342" s="2">
        <f>SUMIF('collection only'!D:D,eslam.data!AH342,'collection only'!E:E)</f>
        <v>26716091.609999999</v>
      </c>
      <c r="L342" s="2">
        <v>71795785.700000003</v>
      </c>
      <c r="O342" s="2">
        <v>10815243.6</v>
      </c>
      <c r="U342" s="2">
        <v>0</v>
      </c>
      <c r="V342" s="14">
        <f>SUMIF('consultant-gross'!D:D,eslam.data!AH342,'consultant-gross'!F:F)</f>
        <v>30765208.299999997</v>
      </c>
      <c r="W342" s="14">
        <f>SUMIF('consultant-gross'!D:D,eslam.data!AH342,'consultant-gross'!G:G)</f>
        <v>71795785.700000003</v>
      </c>
      <c r="X342" s="14">
        <f>SUMIF('consultant-net'!D:D,eslam.data!AH342,'consultant-net'!F:F)</f>
        <v>26656864.300000004</v>
      </c>
      <c r="Y342" s="2" t="str">
        <f>VLOOKUP(A342,'eslam-to-invoicing'!A:B,2,0)</f>
        <v>Elsewedy Univ - Enabling Works</v>
      </c>
      <c r="Z342" s="2" t="str">
        <f t="shared" si="22"/>
        <v>Elsewedy Univ - Enabling Works6</v>
      </c>
      <c r="AH342" s="2" t="str">
        <f t="shared" si="23"/>
        <v>El Sewedy Uni.-PKG.36</v>
      </c>
    </row>
    <row r="343" spans="1:34" x14ac:dyDescent="0.3">
      <c r="A343" s="6" t="s">
        <v>34</v>
      </c>
      <c r="B343" s="6">
        <v>7</v>
      </c>
      <c r="C343" s="1">
        <v>43646</v>
      </c>
      <c r="D343" s="1">
        <v>43650</v>
      </c>
      <c r="E343" s="1">
        <v>43654</v>
      </c>
      <c r="F343">
        <v>14</v>
      </c>
      <c r="G343" s="1">
        <v>43668</v>
      </c>
      <c r="H343" s="1">
        <v>43671</v>
      </c>
      <c r="I343" s="2">
        <v>41332921.099999987</v>
      </c>
      <c r="J343" s="2">
        <v>22410862.510000002</v>
      </c>
      <c r="K343" s="2">
        <f>SUMIF('collection only'!D:D,eslam.data!AH343,'collection only'!E:E)</f>
        <v>22410862.509999998</v>
      </c>
      <c r="L343" s="2">
        <v>113128706.8</v>
      </c>
      <c r="O343" s="2">
        <v>20405227.899999999</v>
      </c>
      <c r="U343" s="2">
        <v>0</v>
      </c>
      <c r="V343" s="14">
        <f>SUMIF('consultant-gross'!D:D,eslam.data!AH343,'consultant-gross'!F:F)</f>
        <v>41332921.099999994</v>
      </c>
      <c r="W343" s="14">
        <f>SUMIF('consultant-gross'!D:D,eslam.data!AH343,'consultant-gross'!G:G)</f>
        <v>113128706.8</v>
      </c>
      <c r="X343" s="14">
        <f>SUMIF('consultant-net'!D:D,eslam.data!AH343,'consultant-net'!F:F)</f>
        <v>22410862.509999998</v>
      </c>
      <c r="Y343" s="2" t="str">
        <f>VLOOKUP(A343,'eslam-to-invoicing'!A:B,2,0)</f>
        <v>Elsewedy Univ - Enabling Works</v>
      </c>
      <c r="Z343" s="2" t="str">
        <f t="shared" si="22"/>
        <v>Elsewedy Univ - Enabling Works7</v>
      </c>
      <c r="AH343" s="2" t="str">
        <f t="shared" si="23"/>
        <v>El Sewedy Uni.-PKG.37</v>
      </c>
    </row>
    <row r="344" spans="1:34" x14ac:dyDescent="0.3">
      <c r="A344" s="6" t="s">
        <v>34</v>
      </c>
      <c r="B344" s="6">
        <v>8</v>
      </c>
      <c r="C344" s="1">
        <v>43677</v>
      </c>
      <c r="D344" s="1">
        <v>43677</v>
      </c>
      <c r="E344" s="1">
        <v>43685</v>
      </c>
      <c r="F344">
        <v>14</v>
      </c>
      <c r="G344" s="1">
        <v>43699</v>
      </c>
      <c r="H344" s="1">
        <v>43701</v>
      </c>
      <c r="I344" s="2">
        <v>23588218.300000001</v>
      </c>
      <c r="J344" s="2">
        <v>13598061.6</v>
      </c>
      <c r="K344" s="2">
        <f>SUMIF('collection only'!D:D,eslam.data!AH344,'collection only'!E:E)</f>
        <v>12292368.359999999</v>
      </c>
      <c r="L344" s="2">
        <v>136716925.09999999</v>
      </c>
      <c r="O344" s="2">
        <v>16590818.6</v>
      </c>
      <c r="U344" s="2">
        <v>0</v>
      </c>
      <c r="V344" s="14">
        <f>SUMIF('consultant-gross'!D:D,eslam.data!AH344,'consultant-gross'!F:F)</f>
        <v>23588218.299999997</v>
      </c>
      <c r="W344" s="14">
        <f>SUMIF('consultant-gross'!D:D,eslam.data!AH344,'consultant-gross'!G:G)</f>
        <v>136716925.09999999</v>
      </c>
      <c r="X344" s="14">
        <f>SUMIF('consultant-net'!D:D,eslam.data!AH344,'consultant-net'!F:F)</f>
        <v>13598061.6</v>
      </c>
      <c r="Y344" s="2" t="str">
        <f>VLOOKUP(A344,'eslam-to-invoicing'!A:B,2,0)</f>
        <v>Elsewedy Univ - Enabling Works</v>
      </c>
      <c r="Z344" s="2" t="str">
        <f t="shared" si="22"/>
        <v>Elsewedy Univ - Enabling Works8</v>
      </c>
      <c r="AH344" s="2" t="str">
        <f t="shared" si="23"/>
        <v>El Sewedy Uni.-PKG.38</v>
      </c>
    </row>
    <row r="345" spans="1:34" x14ac:dyDescent="0.3">
      <c r="A345" s="6" t="s">
        <v>34</v>
      </c>
      <c r="B345" s="6">
        <v>9</v>
      </c>
      <c r="C345" s="1">
        <v>43708</v>
      </c>
      <c r="D345" s="1">
        <v>43698</v>
      </c>
      <c r="E345" s="1">
        <v>43701</v>
      </c>
      <c r="F345">
        <v>14</v>
      </c>
      <c r="G345" s="1">
        <v>43715</v>
      </c>
      <c r="H345" s="1">
        <v>43705</v>
      </c>
      <c r="I345" s="2">
        <v>30130968</v>
      </c>
      <c r="J345" s="2">
        <v>19410255.300000001</v>
      </c>
      <c r="K345" s="2">
        <f>SUMIF('collection only'!D:D,eslam.data!AH345,'collection only'!E:E)</f>
        <v>19287810.690000001</v>
      </c>
      <c r="L345" s="2">
        <v>166847893.09999999</v>
      </c>
      <c r="O345" s="2">
        <v>4696608.5</v>
      </c>
      <c r="U345" s="2">
        <v>0</v>
      </c>
      <c r="V345" s="14">
        <f>SUMIF('consultant-gross'!D:D,eslam.data!AH345,'consultant-gross'!F:F)</f>
        <v>30130968</v>
      </c>
      <c r="W345" s="14">
        <f>SUMIF('consultant-gross'!D:D,eslam.data!AH345,'consultant-gross'!G:G)</f>
        <v>166847893.09999999</v>
      </c>
      <c r="X345" s="14">
        <f>SUMIF('consultant-net'!D:D,eslam.data!AH345,'consultant-net'!F:F)</f>
        <v>19410255.300000001</v>
      </c>
      <c r="Y345" s="2" t="str">
        <f>VLOOKUP(A345,'eslam-to-invoicing'!A:B,2,0)</f>
        <v>Elsewedy Univ - Enabling Works</v>
      </c>
      <c r="Z345" s="2" t="str">
        <f t="shared" si="22"/>
        <v>Elsewedy Univ - Enabling Works9</v>
      </c>
      <c r="AH345" s="2" t="str">
        <f t="shared" si="23"/>
        <v>El Sewedy Uni.-PKG.39</v>
      </c>
    </row>
    <row r="346" spans="1:34" x14ac:dyDescent="0.3">
      <c r="A346" s="6" t="s">
        <v>34</v>
      </c>
      <c r="B346" s="6">
        <v>10</v>
      </c>
      <c r="C346" s="1">
        <v>43708</v>
      </c>
      <c r="D346" s="1">
        <v>43718</v>
      </c>
      <c r="E346" s="1">
        <v>43724</v>
      </c>
      <c r="F346">
        <v>14</v>
      </c>
      <c r="G346" s="1">
        <v>43738</v>
      </c>
      <c r="H346" s="1">
        <v>43737</v>
      </c>
      <c r="I346" s="2">
        <v>28039187.700000022</v>
      </c>
      <c r="J346" s="2">
        <v>20919758.800000001</v>
      </c>
      <c r="K346" s="2">
        <f>SUMIF('collection only'!D:D,eslam.data!AH346,'collection only'!E:E)</f>
        <v>20919758.800000001</v>
      </c>
      <c r="L346" s="2">
        <v>194887080.80000001</v>
      </c>
      <c r="O346" s="2">
        <v>1904733.1</v>
      </c>
      <c r="U346" s="2">
        <v>0</v>
      </c>
      <c r="V346" s="14">
        <f>SUMIF('consultant-gross'!D:D,eslam.data!AH346,'consultant-gross'!F:F)</f>
        <v>28039187.700000018</v>
      </c>
      <c r="W346" s="14">
        <f>SUMIF('consultant-gross'!D:D,eslam.data!AH346,'consultant-gross'!G:G)</f>
        <v>194887080.80000001</v>
      </c>
      <c r="X346" s="14">
        <f>SUMIF('consultant-net'!D:D,eslam.data!AH346,'consultant-net'!F:F)</f>
        <v>20919758.800000001</v>
      </c>
      <c r="Y346" s="2" t="str">
        <f>VLOOKUP(A346,'eslam-to-invoicing'!A:B,2,0)</f>
        <v>Elsewedy Univ - Enabling Works</v>
      </c>
      <c r="Z346" s="2" t="str">
        <f t="shared" si="22"/>
        <v>Elsewedy Univ - Enabling Works10</v>
      </c>
      <c r="AH346" s="2" t="str">
        <f t="shared" si="23"/>
        <v>El Sewedy Uni.-PKG.310</v>
      </c>
    </row>
    <row r="347" spans="1:34" x14ac:dyDescent="0.3">
      <c r="A347" s="6" t="s">
        <v>34</v>
      </c>
      <c r="B347" s="6">
        <v>11</v>
      </c>
      <c r="C347" s="1">
        <v>43769</v>
      </c>
      <c r="D347" s="1">
        <v>43769</v>
      </c>
      <c r="E347" s="1">
        <v>43821</v>
      </c>
      <c r="F347">
        <v>14</v>
      </c>
      <c r="G347" s="1">
        <v>43835</v>
      </c>
      <c r="H347" s="1">
        <v>43831</v>
      </c>
      <c r="I347" s="2">
        <v>16304632.09999999</v>
      </c>
      <c r="J347" s="2">
        <v>2318168.2000000002</v>
      </c>
      <c r="K347" s="2">
        <f>SUMIF('collection only'!D:D,eslam.data!AH347,'collection only'!E:E)</f>
        <v>2318161.39</v>
      </c>
      <c r="L347" s="2">
        <v>211191712.90000001</v>
      </c>
      <c r="U347" s="2">
        <v>3221774.75</v>
      </c>
      <c r="V347" s="14">
        <f>SUMIF('consultant-gross'!D:D,eslam.data!AH347,'consultant-gross'!F:F)</f>
        <v>0</v>
      </c>
      <c r="W347" s="14">
        <f>SUMIF('consultant-gross'!D:D,eslam.data!AH347,'consultant-gross'!G:G)</f>
        <v>0</v>
      </c>
      <c r="X347" s="14">
        <f>SUMIF('consultant-net'!D:D,eslam.data!AH347,'consultant-net'!F:F)</f>
        <v>0</v>
      </c>
      <c r="Y347" s="2" t="str">
        <f>VLOOKUP(A347,'eslam-to-invoicing'!A:B,2,0)</f>
        <v>Elsewedy Univ - Enabling Works</v>
      </c>
      <c r="Z347" s="2" t="str">
        <f t="shared" si="22"/>
        <v>Elsewedy Univ - Enabling Works11</v>
      </c>
      <c r="AH347" s="2" t="str">
        <f t="shared" si="23"/>
        <v>El Sewedy Uni.-PKG.311</v>
      </c>
    </row>
    <row r="348" spans="1:34" x14ac:dyDescent="0.3">
      <c r="A348" s="6" t="s">
        <v>34</v>
      </c>
      <c r="B348" s="6">
        <v>12</v>
      </c>
      <c r="C348" s="1">
        <v>43769</v>
      </c>
      <c r="D348" s="1">
        <v>43769</v>
      </c>
      <c r="E348" s="1">
        <v>43990</v>
      </c>
      <c r="F348">
        <v>14</v>
      </c>
      <c r="G348" s="1">
        <v>44004</v>
      </c>
      <c r="H348" s="1">
        <v>44003</v>
      </c>
      <c r="I348" s="2">
        <v>0</v>
      </c>
      <c r="J348" s="2">
        <v>1515470</v>
      </c>
      <c r="K348" s="2">
        <f>SUMIF('collection only'!D:D,eslam.data!AH348,'collection only'!E:E)</f>
        <v>1515470</v>
      </c>
      <c r="L348" s="2">
        <v>211191712.90000001</v>
      </c>
      <c r="U348" s="2">
        <v>1706304.8</v>
      </c>
      <c r="V348" s="14">
        <f>SUMIF('consultant-gross'!D:D,eslam.data!AH348,'consultant-gross'!F:F)</f>
        <v>0</v>
      </c>
      <c r="W348" s="14">
        <f>SUMIF('consultant-gross'!D:D,eslam.data!AH348,'consultant-gross'!G:G)</f>
        <v>0</v>
      </c>
      <c r="X348" s="14">
        <f>SUMIF('consultant-net'!D:D,eslam.data!AH348,'consultant-net'!F:F)</f>
        <v>1515470</v>
      </c>
      <c r="Y348" s="2" t="str">
        <f>VLOOKUP(A348,'eslam-to-invoicing'!A:B,2,0)</f>
        <v>Elsewedy Univ - Enabling Works</v>
      </c>
      <c r="Z348" s="2" t="str">
        <f t="shared" si="22"/>
        <v>Elsewedy Univ - Enabling Works12</v>
      </c>
      <c r="AH348" s="2" t="str">
        <f t="shared" si="23"/>
        <v>El Sewedy Uni.-PKG.312</v>
      </c>
    </row>
    <row r="349" spans="1:34" x14ac:dyDescent="0.3">
      <c r="A349" s="6" t="s">
        <v>34</v>
      </c>
      <c r="B349" s="6">
        <v>13</v>
      </c>
      <c r="C349" s="1">
        <v>44104</v>
      </c>
      <c r="D349" s="1">
        <v>44091</v>
      </c>
      <c r="E349" s="1">
        <v>44150</v>
      </c>
      <c r="F349">
        <v>14</v>
      </c>
      <c r="G349" s="1">
        <v>44164</v>
      </c>
      <c r="K349" s="2">
        <f>SUMIF('collection only'!D:D,eslam.data!AH349,'collection only'!E:E)</f>
        <v>6845790.2999999998</v>
      </c>
      <c r="U349" s="2">
        <v>0</v>
      </c>
      <c r="V349" s="14">
        <f>SUMIF('consultant-gross'!D:D,eslam.data!AH349,'consultant-gross'!F:F)</f>
        <v>0</v>
      </c>
      <c r="W349" s="14">
        <f>SUMIF('consultant-gross'!D:D,eslam.data!AH349,'consultant-gross'!G:G)</f>
        <v>0</v>
      </c>
      <c r="X349" s="14">
        <f>SUMIF('consultant-net'!D:D,eslam.data!AH349,'consultant-net'!F:F)</f>
        <v>0</v>
      </c>
      <c r="Y349" s="2" t="str">
        <f>VLOOKUP(A349,'eslam-to-invoicing'!A:B,2,0)</f>
        <v>Elsewedy Univ - Enabling Works</v>
      </c>
      <c r="Z349" s="2" t="str">
        <f t="shared" si="22"/>
        <v>Elsewedy Univ - Enabling Works13</v>
      </c>
      <c r="AH349" s="2" t="str">
        <f t="shared" si="23"/>
        <v>El Sewedy Uni.-PKG.313</v>
      </c>
    </row>
    <row r="350" spans="1:34" x14ac:dyDescent="0.3">
      <c r="A350" s="6" t="s">
        <v>5</v>
      </c>
      <c r="B350" s="6">
        <v>1</v>
      </c>
      <c r="C350" s="1">
        <v>43008</v>
      </c>
      <c r="D350" s="1">
        <v>43009</v>
      </c>
      <c r="E350" s="1">
        <v>43009</v>
      </c>
      <c r="F350">
        <v>15</v>
      </c>
      <c r="G350" s="1">
        <v>43024</v>
      </c>
      <c r="H350" s="1">
        <v>43016</v>
      </c>
      <c r="I350" s="2">
        <v>17022109.469999999</v>
      </c>
      <c r="J350" s="2">
        <v>13617687.58</v>
      </c>
      <c r="K350" s="2">
        <f>SUMIF('collection only'!D:D,eslam.data!AH350,'collection only'!E:E)</f>
        <v>13532577.039999999</v>
      </c>
      <c r="L350" s="2">
        <v>17022109.469999999</v>
      </c>
      <c r="U350" s="2">
        <v>0</v>
      </c>
      <c r="V350" s="14">
        <f>SUMIF('consultant-gross'!D:D,eslam.data!AH350,'consultant-gross'!F:F)</f>
        <v>0</v>
      </c>
      <c r="W350" s="14">
        <f>SUMIF('consultant-gross'!D:D,eslam.data!AH350,'consultant-gross'!G:G)</f>
        <v>0</v>
      </c>
      <c r="X350" s="14">
        <f>SUMIF('consultant-net'!D:D,eslam.data!AH350,'consultant-net'!F:F)</f>
        <v>0</v>
      </c>
      <c r="Y350" s="2" t="str">
        <f>VLOOKUP(A350,'eslam-to-invoicing'!A:B,2,0)</f>
        <v>Substation Elco Steel</v>
      </c>
      <c r="Z350" s="2" t="str">
        <f t="shared" si="22"/>
        <v>Substation Elco Steel1</v>
      </c>
      <c r="AH350" s="2" t="str">
        <f t="shared" si="23"/>
        <v>Elco Steel1</v>
      </c>
    </row>
    <row r="351" spans="1:34" x14ac:dyDescent="0.3">
      <c r="A351" s="6" t="s">
        <v>5</v>
      </c>
      <c r="B351" s="6">
        <v>2</v>
      </c>
      <c r="C351" s="1">
        <v>43039</v>
      </c>
      <c r="D351" s="1">
        <v>43033</v>
      </c>
      <c r="E351" s="1">
        <v>43033</v>
      </c>
      <c r="F351">
        <v>15</v>
      </c>
      <c r="G351" s="1">
        <v>43048</v>
      </c>
      <c r="H351" s="1">
        <v>43037</v>
      </c>
      <c r="I351" s="2">
        <v>54045554.240000002</v>
      </c>
      <c r="J351" s="2">
        <v>42881105.07</v>
      </c>
      <c r="K351" s="2">
        <f>SUMIF('collection only'!D:D,eslam.data!AH351,'collection only'!E:E)</f>
        <v>42881105.07</v>
      </c>
      <c r="L351" s="2">
        <v>71067663.709999993</v>
      </c>
      <c r="U351" s="2">
        <v>0</v>
      </c>
      <c r="V351" s="14">
        <f>SUMIF('consultant-gross'!D:D,eslam.data!AH351,'consultant-gross'!F:F)</f>
        <v>0</v>
      </c>
      <c r="W351" s="14">
        <f>SUMIF('consultant-gross'!D:D,eslam.data!AH351,'consultant-gross'!G:G)</f>
        <v>0</v>
      </c>
      <c r="X351" s="14">
        <f>SUMIF('consultant-net'!D:D,eslam.data!AH351,'consultant-net'!F:F)</f>
        <v>0</v>
      </c>
      <c r="Y351" s="2" t="str">
        <f>VLOOKUP(A351,'eslam-to-invoicing'!A:B,2,0)</f>
        <v>Substation Elco Steel</v>
      </c>
      <c r="Z351" s="2" t="str">
        <f t="shared" si="22"/>
        <v>Substation Elco Steel2</v>
      </c>
      <c r="AH351" s="2" t="str">
        <f t="shared" si="23"/>
        <v>Elco Steel2</v>
      </c>
    </row>
    <row r="352" spans="1:34" x14ac:dyDescent="0.3">
      <c r="A352" s="6" t="s">
        <v>5</v>
      </c>
      <c r="B352" s="6">
        <v>3</v>
      </c>
      <c r="C352" s="1">
        <v>43069</v>
      </c>
      <c r="D352" s="1">
        <v>43069</v>
      </c>
      <c r="E352" s="1">
        <v>43066</v>
      </c>
      <c r="F352">
        <v>15</v>
      </c>
      <c r="G352" s="1">
        <v>43081</v>
      </c>
      <c r="H352" s="1">
        <v>43067</v>
      </c>
      <c r="I352" s="2">
        <v>68968024.810000017</v>
      </c>
      <c r="J352" s="2">
        <v>54829579.719999999</v>
      </c>
      <c r="K352" s="2">
        <f>SUMIF('collection only'!D:D,eslam.data!AH352,'collection only'!E:E)</f>
        <v>54829579.719999999</v>
      </c>
      <c r="L352" s="2">
        <v>140035688.52000001</v>
      </c>
      <c r="O352" s="2">
        <v>0</v>
      </c>
      <c r="U352" s="2">
        <v>0</v>
      </c>
      <c r="V352" s="14">
        <f>SUMIF('consultant-gross'!D:D,eslam.data!AH352,'consultant-gross'!F:F)</f>
        <v>0</v>
      </c>
      <c r="W352" s="14">
        <f>SUMIF('consultant-gross'!D:D,eslam.data!AH352,'consultant-gross'!G:G)</f>
        <v>0</v>
      </c>
      <c r="X352" s="14">
        <f>SUMIF('consultant-net'!D:D,eslam.data!AH352,'consultant-net'!F:F)</f>
        <v>0</v>
      </c>
      <c r="Y352" s="2" t="str">
        <f>VLOOKUP(A352,'eslam-to-invoicing'!A:B,2,0)</f>
        <v>Substation Elco Steel</v>
      </c>
      <c r="Z352" s="2" t="str">
        <f t="shared" si="22"/>
        <v>Substation Elco Steel3</v>
      </c>
      <c r="AH352" s="2" t="str">
        <f t="shared" si="23"/>
        <v>Elco Steel3</v>
      </c>
    </row>
    <row r="353" spans="1:34" x14ac:dyDescent="0.3">
      <c r="A353" s="6" t="s">
        <v>5</v>
      </c>
      <c r="B353" s="6">
        <v>4</v>
      </c>
      <c r="C353" s="1">
        <v>43100</v>
      </c>
      <c r="D353" s="1">
        <v>43100</v>
      </c>
      <c r="E353" s="1">
        <v>43096</v>
      </c>
      <c r="F353">
        <v>15</v>
      </c>
      <c r="G353" s="1">
        <v>43111</v>
      </c>
      <c r="H353" s="1">
        <v>43102</v>
      </c>
      <c r="I353" s="2">
        <v>45198074.670000002</v>
      </c>
      <c r="J353" s="2">
        <v>35932469.359999999</v>
      </c>
      <c r="K353" s="2">
        <f>SUMIF('collection only'!D:D,eslam.data!AH353,'collection only'!E:E)</f>
        <v>35932469.350000001</v>
      </c>
      <c r="L353" s="2">
        <v>185233763.18000001</v>
      </c>
      <c r="O353" s="2">
        <v>0</v>
      </c>
      <c r="U353" s="2">
        <v>0</v>
      </c>
      <c r="V353" s="14">
        <f>SUMIF('consultant-gross'!D:D,eslam.data!AH353,'consultant-gross'!F:F)</f>
        <v>0</v>
      </c>
      <c r="W353" s="14">
        <f>SUMIF('consultant-gross'!D:D,eslam.data!AH353,'consultant-gross'!G:G)</f>
        <v>0</v>
      </c>
      <c r="X353" s="14">
        <f>SUMIF('consultant-net'!D:D,eslam.data!AH353,'consultant-net'!F:F)</f>
        <v>0</v>
      </c>
      <c r="Y353" s="2" t="str">
        <f>VLOOKUP(A353,'eslam-to-invoicing'!A:B,2,0)</f>
        <v>Substation Elco Steel</v>
      </c>
      <c r="Z353" s="2" t="str">
        <f t="shared" si="22"/>
        <v>Substation Elco Steel4</v>
      </c>
      <c r="AH353" s="2" t="str">
        <f t="shared" si="23"/>
        <v>Elco Steel4</v>
      </c>
    </row>
    <row r="354" spans="1:34" x14ac:dyDescent="0.3">
      <c r="A354" s="6" t="s">
        <v>5</v>
      </c>
      <c r="B354" s="6">
        <v>5</v>
      </c>
      <c r="C354" s="1">
        <v>43131</v>
      </c>
      <c r="D354" s="1">
        <v>43131</v>
      </c>
      <c r="E354" s="1">
        <v>43131</v>
      </c>
      <c r="F354">
        <v>15</v>
      </c>
      <c r="G354" s="1">
        <v>43146</v>
      </c>
      <c r="H354" s="1">
        <v>43143</v>
      </c>
      <c r="I354" s="2">
        <v>15262763.5</v>
      </c>
      <c r="J354" s="2">
        <v>12133896.98</v>
      </c>
      <c r="K354" s="2">
        <f>SUMIF('collection only'!D:D,eslam.data!AH354,'collection only'!E:E)</f>
        <v>12038252.26</v>
      </c>
      <c r="L354" s="2">
        <v>200496526.68000001</v>
      </c>
      <c r="O354" s="2">
        <v>0</v>
      </c>
      <c r="U354" s="2">
        <v>0</v>
      </c>
      <c r="V354" s="14">
        <f>SUMIF('consultant-gross'!D:D,eslam.data!AH354,'consultant-gross'!F:F)</f>
        <v>0</v>
      </c>
      <c r="W354" s="14">
        <f>SUMIF('consultant-gross'!D:D,eslam.data!AH354,'consultant-gross'!G:G)</f>
        <v>0</v>
      </c>
      <c r="X354" s="14">
        <f>SUMIF('consultant-net'!D:D,eslam.data!AH354,'consultant-net'!F:F)</f>
        <v>0</v>
      </c>
      <c r="Y354" s="2" t="str">
        <f>VLOOKUP(A354,'eslam-to-invoicing'!A:B,2,0)</f>
        <v>Substation Elco Steel</v>
      </c>
      <c r="Z354" s="2" t="str">
        <f t="shared" si="22"/>
        <v>Substation Elco Steel5</v>
      </c>
      <c r="AH354" s="2" t="str">
        <f t="shared" si="23"/>
        <v>Elco Steel5</v>
      </c>
    </row>
    <row r="355" spans="1:34" x14ac:dyDescent="0.3">
      <c r="A355" s="6" t="s">
        <v>5</v>
      </c>
      <c r="B355" s="6">
        <v>6</v>
      </c>
      <c r="C355" s="1">
        <v>43159</v>
      </c>
      <c r="D355" s="1">
        <v>43163</v>
      </c>
      <c r="E355" s="1">
        <v>43163</v>
      </c>
      <c r="F355">
        <v>15</v>
      </c>
      <c r="G355" s="1">
        <v>43178</v>
      </c>
      <c r="H355" s="1">
        <v>43172</v>
      </c>
      <c r="I355" s="2">
        <v>23107300.219999999</v>
      </c>
      <c r="J355" s="2">
        <v>19914658.949999999</v>
      </c>
      <c r="K355" s="2">
        <f>SUMIF('collection only'!D:D,eslam.data!AH355,'collection only'!E:E)</f>
        <v>20100303</v>
      </c>
      <c r="L355" s="2">
        <v>223603826.90000001</v>
      </c>
      <c r="O355" s="2">
        <v>0</v>
      </c>
      <c r="U355" s="2">
        <v>95644.72</v>
      </c>
      <c r="V355" s="14">
        <f>SUMIF('consultant-gross'!D:D,eslam.data!AH355,'consultant-gross'!F:F)</f>
        <v>0</v>
      </c>
      <c r="W355" s="14">
        <f>SUMIF('consultant-gross'!D:D,eslam.data!AH355,'consultant-gross'!G:G)</f>
        <v>0</v>
      </c>
      <c r="X355" s="14">
        <f>SUMIF('consultant-net'!D:D,eslam.data!AH355,'consultant-net'!F:F)</f>
        <v>0</v>
      </c>
      <c r="Y355" s="2" t="str">
        <f>VLOOKUP(A355,'eslam-to-invoicing'!A:B,2,0)</f>
        <v>Substation Elco Steel</v>
      </c>
      <c r="Z355" s="2" t="str">
        <f t="shared" si="22"/>
        <v>Substation Elco Steel6</v>
      </c>
      <c r="AH355" s="2" t="str">
        <f t="shared" si="23"/>
        <v>Elco Steel6</v>
      </c>
    </row>
    <row r="356" spans="1:34" x14ac:dyDescent="0.3">
      <c r="A356" s="6" t="s">
        <v>5</v>
      </c>
      <c r="B356" s="6">
        <v>7</v>
      </c>
      <c r="C356" s="1">
        <v>43190</v>
      </c>
      <c r="D356" s="1">
        <v>43186</v>
      </c>
      <c r="E356" s="1">
        <v>43199</v>
      </c>
      <c r="F356">
        <v>15</v>
      </c>
      <c r="G356" s="1">
        <v>43214</v>
      </c>
      <c r="H356" s="1">
        <v>43207</v>
      </c>
      <c r="I356" s="2">
        <v>9962100.8200000003</v>
      </c>
      <c r="J356" s="2">
        <v>7919870.1500000004</v>
      </c>
      <c r="K356" s="2">
        <f>SUMIF('collection only'!D:D,eslam.data!AH356,'collection only'!E:E)</f>
        <v>7919870.1699999999</v>
      </c>
      <c r="L356" s="2">
        <v>233565927.72</v>
      </c>
      <c r="O356" s="2">
        <v>0</v>
      </c>
      <c r="U356" s="2">
        <v>95644.72</v>
      </c>
      <c r="V356" s="14">
        <f>SUMIF('consultant-gross'!D:D,eslam.data!AH356,'consultant-gross'!F:F)</f>
        <v>0</v>
      </c>
      <c r="W356" s="14">
        <f>SUMIF('consultant-gross'!D:D,eslam.data!AH356,'consultant-gross'!G:G)</f>
        <v>0</v>
      </c>
      <c r="X356" s="14">
        <f>SUMIF('consultant-net'!D:D,eslam.data!AH356,'consultant-net'!F:F)</f>
        <v>0</v>
      </c>
      <c r="Y356" s="2" t="str">
        <f>VLOOKUP(A356,'eslam-to-invoicing'!A:B,2,0)</f>
        <v>Substation Elco Steel</v>
      </c>
      <c r="Z356" s="2" t="str">
        <f t="shared" si="22"/>
        <v>Substation Elco Steel7</v>
      </c>
      <c r="AH356" s="2" t="str">
        <f t="shared" si="23"/>
        <v>Elco Steel7</v>
      </c>
    </row>
    <row r="357" spans="1:34" x14ac:dyDescent="0.3">
      <c r="A357" s="6" t="s">
        <v>5</v>
      </c>
      <c r="B357" s="6">
        <v>8</v>
      </c>
      <c r="C357" s="1">
        <v>43220</v>
      </c>
      <c r="D357" s="1">
        <v>43220</v>
      </c>
      <c r="E357" s="1">
        <v>43223</v>
      </c>
      <c r="F357">
        <v>15</v>
      </c>
      <c r="G357" s="1">
        <v>43238</v>
      </c>
      <c r="H357" s="1">
        <v>43246</v>
      </c>
      <c r="I357" s="2">
        <v>7984975.6399999857</v>
      </c>
      <c r="J357" s="2">
        <v>6348055.6399999997</v>
      </c>
      <c r="K357" s="2">
        <f>SUMIF('collection only'!D:D,eslam.data!AH357,'collection only'!E:E)</f>
        <v>6348055.6399999997</v>
      </c>
      <c r="L357" s="2">
        <v>241550903.36000001</v>
      </c>
      <c r="O357" s="2">
        <v>0</v>
      </c>
      <c r="U357" s="2">
        <v>95644.72</v>
      </c>
      <c r="V357" s="14">
        <f>SUMIF('consultant-gross'!D:D,eslam.data!AH357,'consultant-gross'!F:F)</f>
        <v>0</v>
      </c>
      <c r="W357" s="14">
        <f>SUMIF('consultant-gross'!D:D,eslam.data!AH357,'consultant-gross'!G:G)</f>
        <v>0</v>
      </c>
      <c r="X357" s="14">
        <f>SUMIF('consultant-net'!D:D,eslam.data!AH357,'consultant-net'!F:F)</f>
        <v>0</v>
      </c>
      <c r="Y357" s="2" t="str">
        <f>VLOOKUP(A357,'eslam-to-invoicing'!A:B,2,0)</f>
        <v>Substation Elco Steel</v>
      </c>
      <c r="Z357" s="2" t="str">
        <f t="shared" si="22"/>
        <v>Substation Elco Steel8</v>
      </c>
      <c r="AH357" s="2" t="str">
        <f t="shared" si="23"/>
        <v>Elco Steel8</v>
      </c>
    </row>
    <row r="358" spans="1:34" x14ac:dyDescent="0.3">
      <c r="A358" s="6" t="s">
        <v>5</v>
      </c>
      <c r="B358" s="6">
        <v>9</v>
      </c>
      <c r="C358" s="1">
        <v>43251</v>
      </c>
      <c r="D358" s="1">
        <v>43251</v>
      </c>
      <c r="E358" s="1">
        <v>43258</v>
      </c>
      <c r="F358">
        <v>15</v>
      </c>
      <c r="G358" s="1">
        <v>43273</v>
      </c>
      <c r="H358" s="1">
        <v>43283</v>
      </c>
      <c r="I358" s="2">
        <v>1027177.939999998</v>
      </c>
      <c r="J358" s="2">
        <v>740665.1</v>
      </c>
      <c r="K358" s="2">
        <f>SUMIF('collection only'!D:D,eslam.data!AH358,'collection only'!E:E)</f>
        <v>740665.09</v>
      </c>
      <c r="L358" s="2">
        <v>242578081.30000001</v>
      </c>
      <c r="O358" s="2">
        <v>0</v>
      </c>
      <c r="U358" s="2">
        <v>171586.08</v>
      </c>
      <c r="V358" s="14">
        <f>SUMIF('consultant-gross'!D:D,eslam.data!AH358,'consultant-gross'!F:F)</f>
        <v>0</v>
      </c>
      <c r="W358" s="14">
        <f>SUMIF('consultant-gross'!D:D,eslam.data!AH358,'consultant-gross'!G:G)</f>
        <v>0</v>
      </c>
      <c r="X358" s="14">
        <f>SUMIF('consultant-net'!D:D,eslam.data!AH358,'consultant-net'!F:F)</f>
        <v>0</v>
      </c>
      <c r="Y358" s="2" t="str">
        <f>VLOOKUP(A358,'eslam-to-invoicing'!A:B,2,0)</f>
        <v>Substation Elco Steel</v>
      </c>
      <c r="Z358" s="2" t="str">
        <f t="shared" si="22"/>
        <v>Substation Elco Steel9</v>
      </c>
      <c r="AH358" s="2" t="str">
        <f t="shared" si="23"/>
        <v>Elco Steel9</v>
      </c>
    </row>
    <row r="359" spans="1:34" x14ac:dyDescent="0.3">
      <c r="A359" s="6" t="s">
        <v>5</v>
      </c>
      <c r="B359" s="6">
        <v>10</v>
      </c>
      <c r="C359" s="1">
        <v>43281</v>
      </c>
      <c r="D359" s="1">
        <v>43281</v>
      </c>
      <c r="E359" s="1">
        <v>43286</v>
      </c>
      <c r="F359">
        <v>15</v>
      </c>
      <c r="G359" s="1">
        <v>43301</v>
      </c>
      <c r="H359" s="1">
        <v>43298</v>
      </c>
      <c r="I359" s="2">
        <v>5032217.2099999785</v>
      </c>
      <c r="J359" s="2">
        <v>4000612.68</v>
      </c>
      <c r="K359" s="2">
        <f>SUMIF('collection only'!D:D,eslam.data!AH359,'collection only'!E:E)</f>
        <v>4000000</v>
      </c>
      <c r="L359" s="2">
        <v>247610298.50999999</v>
      </c>
      <c r="O359" s="2">
        <v>0</v>
      </c>
      <c r="U359" s="2">
        <v>171586.08</v>
      </c>
      <c r="V359" s="14">
        <f>SUMIF('consultant-gross'!D:D,eslam.data!AH359,'consultant-gross'!F:F)</f>
        <v>0</v>
      </c>
      <c r="W359" s="14">
        <f>SUMIF('consultant-gross'!D:D,eslam.data!AH359,'consultant-gross'!G:G)</f>
        <v>0</v>
      </c>
      <c r="X359" s="14">
        <f>SUMIF('consultant-net'!D:D,eslam.data!AH359,'consultant-net'!F:F)</f>
        <v>0</v>
      </c>
      <c r="Y359" s="2" t="str">
        <f>VLOOKUP(A359,'eslam-to-invoicing'!A:B,2,0)</f>
        <v>Substation Elco Steel</v>
      </c>
      <c r="Z359" s="2" t="str">
        <f t="shared" si="22"/>
        <v>Substation Elco Steel10</v>
      </c>
      <c r="AH359" s="2" t="str">
        <f t="shared" si="23"/>
        <v>Elco Steel10</v>
      </c>
    </row>
    <row r="360" spans="1:34" x14ac:dyDescent="0.3">
      <c r="A360" s="6" t="s">
        <v>5</v>
      </c>
      <c r="B360" s="6">
        <v>11</v>
      </c>
      <c r="C360" s="1">
        <v>43312</v>
      </c>
      <c r="D360" s="1">
        <v>43312</v>
      </c>
      <c r="E360" s="1">
        <v>43324</v>
      </c>
      <c r="F360">
        <v>15</v>
      </c>
      <c r="G360" s="1">
        <v>43339</v>
      </c>
      <c r="H360" s="1">
        <v>43338</v>
      </c>
      <c r="I360" s="2">
        <v>8902176.7600000203</v>
      </c>
      <c r="J360" s="2">
        <v>7077230.5162500441</v>
      </c>
      <c r="K360" s="2">
        <f>SUMIF('collection only'!D:D,eslam.data!AH360,'collection only'!E:E)</f>
        <v>7075101.6600000001</v>
      </c>
      <c r="L360" s="2">
        <v>256512475.27000001</v>
      </c>
      <c r="O360" s="2">
        <v>0</v>
      </c>
      <c r="U360" s="2">
        <v>171586.08</v>
      </c>
      <c r="V360" s="14">
        <f>SUMIF('consultant-gross'!D:D,eslam.data!AH360,'consultant-gross'!F:F)</f>
        <v>0</v>
      </c>
      <c r="W360" s="14">
        <f>SUMIF('consultant-gross'!D:D,eslam.data!AH360,'consultant-gross'!G:G)</f>
        <v>0</v>
      </c>
      <c r="X360" s="14">
        <f>SUMIF('consultant-net'!D:D,eslam.data!AH360,'consultant-net'!F:F)</f>
        <v>0</v>
      </c>
      <c r="Y360" s="2" t="str">
        <f>VLOOKUP(A360,'eslam-to-invoicing'!A:B,2,0)</f>
        <v>Substation Elco Steel</v>
      </c>
      <c r="Z360" s="2" t="str">
        <f t="shared" si="22"/>
        <v>Substation Elco Steel11</v>
      </c>
      <c r="AH360" s="2" t="str">
        <f t="shared" si="23"/>
        <v>Elco Steel11</v>
      </c>
    </row>
    <row r="361" spans="1:34" x14ac:dyDescent="0.3">
      <c r="A361" s="6" t="s">
        <v>5</v>
      </c>
      <c r="B361" s="6">
        <v>12</v>
      </c>
      <c r="C361" s="1">
        <v>43343</v>
      </c>
      <c r="D361" s="1">
        <v>43355</v>
      </c>
      <c r="E361" s="1">
        <v>43355</v>
      </c>
      <c r="F361">
        <v>15</v>
      </c>
      <c r="G361" s="1">
        <v>43370</v>
      </c>
      <c r="K361" s="2">
        <f>SUMIF('collection only'!D:D,eslam.data!AH361,'collection only'!E:E)</f>
        <v>2485656</v>
      </c>
      <c r="U361" s="2">
        <v>0</v>
      </c>
      <c r="V361" s="14">
        <f>SUMIF('consultant-gross'!D:D,eslam.data!AH361,'consultant-gross'!F:F)</f>
        <v>0</v>
      </c>
      <c r="W361" s="14">
        <f>SUMIF('consultant-gross'!D:D,eslam.data!AH361,'consultant-gross'!G:G)</f>
        <v>0</v>
      </c>
      <c r="X361" s="14">
        <f>SUMIF('consultant-net'!D:D,eslam.data!AH361,'consultant-net'!F:F)</f>
        <v>0</v>
      </c>
      <c r="Y361" s="2" t="str">
        <f>VLOOKUP(A361,'eslam-to-invoicing'!A:B,2,0)</f>
        <v>Substation Elco Steel</v>
      </c>
      <c r="Z361" s="2" t="str">
        <f t="shared" si="22"/>
        <v>Substation Elco Steel12</v>
      </c>
      <c r="AH361" s="2" t="str">
        <f t="shared" si="23"/>
        <v>Elco Steel12</v>
      </c>
    </row>
    <row r="362" spans="1:34" x14ac:dyDescent="0.3">
      <c r="A362" s="6" t="s">
        <v>5</v>
      </c>
      <c r="B362" s="6">
        <v>13</v>
      </c>
      <c r="C362" s="1">
        <v>43373</v>
      </c>
      <c r="D362" s="1">
        <v>43373</v>
      </c>
      <c r="E362" s="1">
        <v>43383</v>
      </c>
      <c r="F362">
        <v>15</v>
      </c>
      <c r="G362" s="1">
        <v>43398</v>
      </c>
      <c r="K362" s="2">
        <f>SUMIF('collection only'!D:D,eslam.data!AH362,'collection only'!E:E)</f>
        <v>2518616.1800000002</v>
      </c>
      <c r="U362" s="2">
        <v>0</v>
      </c>
      <c r="V362" s="14">
        <f>SUMIF('consultant-gross'!D:D,eslam.data!AH362,'consultant-gross'!F:F)</f>
        <v>0</v>
      </c>
      <c r="W362" s="14">
        <f>SUMIF('consultant-gross'!D:D,eslam.data!AH362,'consultant-gross'!G:G)</f>
        <v>0</v>
      </c>
      <c r="X362" s="14">
        <f>SUMIF('consultant-net'!D:D,eslam.data!AH362,'consultant-net'!F:F)</f>
        <v>0</v>
      </c>
      <c r="Y362" s="2" t="str">
        <f>VLOOKUP(A362,'eslam-to-invoicing'!A:B,2,0)</f>
        <v>Substation Elco Steel</v>
      </c>
      <c r="Z362" s="2" t="str">
        <f t="shared" si="22"/>
        <v>Substation Elco Steel13</v>
      </c>
      <c r="AH362" s="2" t="str">
        <f t="shared" si="23"/>
        <v>Elco Steel13</v>
      </c>
    </row>
    <row r="363" spans="1:34" x14ac:dyDescent="0.3">
      <c r="A363" s="6" t="s">
        <v>5</v>
      </c>
      <c r="B363" s="6">
        <v>14</v>
      </c>
      <c r="C363" s="1">
        <v>43404</v>
      </c>
      <c r="D363" s="1">
        <v>43404</v>
      </c>
      <c r="E363" s="1">
        <v>43416</v>
      </c>
      <c r="F363">
        <v>15</v>
      </c>
      <c r="G363" s="1">
        <v>43431</v>
      </c>
      <c r="K363" s="2">
        <f>SUMIF('collection only'!D:D,eslam.data!AH363,'collection only'!E:E)</f>
        <v>2857649.27</v>
      </c>
      <c r="U363" s="2">
        <v>0</v>
      </c>
      <c r="V363" s="14">
        <f>SUMIF('consultant-gross'!D:D,eslam.data!AH363,'consultant-gross'!F:F)</f>
        <v>0</v>
      </c>
      <c r="W363" s="14">
        <f>SUMIF('consultant-gross'!D:D,eslam.data!AH363,'consultant-gross'!G:G)</f>
        <v>0</v>
      </c>
      <c r="X363" s="14">
        <f>SUMIF('consultant-net'!D:D,eslam.data!AH363,'consultant-net'!F:F)</f>
        <v>0</v>
      </c>
      <c r="Y363" s="2" t="str">
        <f>VLOOKUP(A363,'eslam-to-invoicing'!A:B,2,0)</f>
        <v>Substation Elco Steel</v>
      </c>
      <c r="Z363" s="2" t="str">
        <f t="shared" si="22"/>
        <v>Substation Elco Steel14</v>
      </c>
      <c r="AH363" s="2" t="str">
        <f t="shared" si="23"/>
        <v>Elco Steel14</v>
      </c>
    </row>
    <row r="364" spans="1:34" x14ac:dyDescent="0.3">
      <c r="A364" s="6" t="s">
        <v>5</v>
      </c>
      <c r="B364" s="6">
        <v>15</v>
      </c>
      <c r="C364" s="1">
        <v>43434</v>
      </c>
      <c r="D364" s="1">
        <v>43434</v>
      </c>
      <c r="E364" s="1">
        <v>43446</v>
      </c>
      <c r="F364">
        <v>15</v>
      </c>
      <c r="G364" s="1">
        <v>43461</v>
      </c>
      <c r="K364" s="2">
        <f>SUMIF('collection only'!D:D,eslam.data!AH364,'collection only'!E:E)</f>
        <v>1595365.5</v>
      </c>
      <c r="U364" s="2">
        <v>0</v>
      </c>
      <c r="V364" s="14">
        <f>SUMIF('consultant-gross'!D:D,eslam.data!AH364,'consultant-gross'!F:F)</f>
        <v>0</v>
      </c>
      <c r="W364" s="14">
        <f>SUMIF('consultant-gross'!D:D,eslam.data!AH364,'consultant-gross'!G:G)</f>
        <v>0</v>
      </c>
      <c r="X364" s="14">
        <f>SUMIF('consultant-net'!D:D,eslam.data!AH364,'consultant-net'!F:F)</f>
        <v>0</v>
      </c>
      <c r="Y364" s="2" t="str">
        <f>VLOOKUP(A364,'eslam-to-invoicing'!A:B,2,0)</f>
        <v>Substation Elco Steel</v>
      </c>
      <c r="Z364" s="2" t="str">
        <f t="shared" si="22"/>
        <v>Substation Elco Steel15</v>
      </c>
      <c r="AH364" s="2" t="str">
        <f t="shared" si="23"/>
        <v>Elco Steel15</v>
      </c>
    </row>
    <row r="365" spans="1:34" x14ac:dyDescent="0.3">
      <c r="A365" s="6" t="s">
        <v>5</v>
      </c>
      <c r="B365" s="6">
        <v>16</v>
      </c>
      <c r="C365" s="1">
        <v>43465</v>
      </c>
      <c r="D365" s="1">
        <v>43465</v>
      </c>
      <c r="E365" s="1">
        <v>43471</v>
      </c>
      <c r="F365">
        <v>15</v>
      </c>
      <c r="G365" s="1">
        <v>43486</v>
      </c>
      <c r="K365" s="2">
        <f>SUMIF('collection only'!D:D,eslam.data!AH365,'collection only'!E:E)</f>
        <v>310509.31</v>
      </c>
      <c r="U365" s="2">
        <v>0</v>
      </c>
      <c r="V365" s="14">
        <f>SUMIF('consultant-gross'!D:D,eslam.data!AH365,'consultant-gross'!F:F)</f>
        <v>0</v>
      </c>
      <c r="W365" s="14">
        <f>SUMIF('consultant-gross'!D:D,eslam.data!AH365,'consultant-gross'!G:G)</f>
        <v>0</v>
      </c>
      <c r="X365" s="14">
        <f>SUMIF('consultant-net'!D:D,eslam.data!AH365,'consultant-net'!F:F)</f>
        <v>0</v>
      </c>
      <c r="Y365" s="2" t="str">
        <f>VLOOKUP(A365,'eslam-to-invoicing'!A:B,2,0)</f>
        <v>Substation Elco Steel</v>
      </c>
      <c r="Z365" s="2" t="str">
        <f t="shared" si="22"/>
        <v>Substation Elco Steel16</v>
      </c>
      <c r="AH365" s="2" t="str">
        <f t="shared" si="23"/>
        <v>Elco Steel16</v>
      </c>
    </row>
    <row r="366" spans="1:34" x14ac:dyDescent="0.3">
      <c r="A366" s="6" t="s">
        <v>5</v>
      </c>
      <c r="B366" s="6">
        <v>17</v>
      </c>
      <c r="C366" s="1">
        <v>43496</v>
      </c>
      <c r="D366" s="1">
        <v>43496</v>
      </c>
      <c r="E366" s="1">
        <v>43509</v>
      </c>
      <c r="F366">
        <v>15</v>
      </c>
      <c r="G366" s="1">
        <v>43524</v>
      </c>
      <c r="K366" s="2">
        <f>SUMIF('collection only'!D:D,eslam.data!AH366,'collection only'!E:E)</f>
        <v>1079101.72</v>
      </c>
      <c r="U366" s="2">
        <v>0</v>
      </c>
      <c r="V366" s="14">
        <f>SUMIF('consultant-gross'!D:D,eslam.data!AH366,'consultant-gross'!F:F)</f>
        <v>0</v>
      </c>
      <c r="W366" s="14">
        <f>SUMIF('consultant-gross'!D:D,eslam.data!AH366,'consultant-gross'!G:G)</f>
        <v>0</v>
      </c>
      <c r="X366" s="14">
        <f>SUMIF('consultant-net'!D:D,eslam.data!AH366,'consultant-net'!F:F)</f>
        <v>0</v>
      </c>
      <c r="Y366" s="2" t="str">
        <f>VLOOKUP(A366,'eslam-to-invoicing'!A:B,2,0)</f>
        <v>Substation Elco Steel</v>
      </c>
      <c r="Z366" s="2" t="str">
        <f t="shared" si="22"/>
        <v>Substation Elco Steel17</v>
      </c>
      <c r="AH366" s="2" t="str">
        <f t="shared" si="23"/>
        <v>Elco Steel17</v>
      </c>
    </row>
    <row r="367" spans="1:34" x14ac:dyDescent="0.3">
      <c r="A367" s="6" t="s">
        <v>17</v>
      </c>
      <c r="B367" s="6">
        <v>1</v>
      </c>
      <c r="C367" s="1">
        <v>43131</v>
      </c>
      <c r="D367" s="1">
        <v>43131</v>
      </c>
      <c r="E367" s="1">
        <v>43131</v>
      </c>
      <c r="F367">
        <v>15</v>
      </c>
      <c r="G367" s="1">
        <v>43146</v>
      </c>
      <c r="H367" s="1">
        <v>43143</v>
      </c>
      <c r="I367" s="2">
        <v>1576783.88</v>
      </c>
      <c r="J367" s="2">
        <v>1253543.180625</v>
      </c>
      <c r="K367" s="2">
        <f>SUMIF('collection only'!D:D,eslam.data!AH367,'collection only'!E:E)</f>
        <v>1253543.180625</v>
      </c>
      <c r="L367" s="2">
        <v>1576783.88</v>
      </c>
      <c r="U367" s="2">
        <v>0</v>
      </c>
      <c r="V367" s="14">
        <f>SUMIF('consultant-gross'!D:D,eslam.data!AH367,'consultant-gross'!F:F)</f>
        <v>0</v>
      </c>
      <c r="W367" s="14">
        <f>SUMIF('consultant-gross'!D:D,eslam.data!AH367,'consultant-gross'!G:G)</f>
        <v>0</v>
      </c>
      <c r="X367" s="14">
        <f>SUMIF('consultant-net'!D:D,eslam.data!AH367,'consultant-net'!F:F)</f>
        <v>0</v>
      </c>
      <c r="Y367" s="2" t="str">
        <f>VLOOKUP(A367,'eslam-to-invoicing'!A:B,2,0)</f>
        <v>Substation Elco Steel</v>
      </c>
      <c r="Z367" s="2" t="str">
        <f t="shared" si="22"/>
        <v>Substation Elco Steel1</v>
      </c>
      <c r="AH367" s="2" t="str">
        <f t="shared" si="23"/>
        <v>Elco Steel - ADMIN.1</v>
      </c>
    </row>
    <row r="368" spans="1:34" x14ac:dyDescent="0.3">
      <c r="A368" s="6" t="s">
        <v>17</v>
      </c>
      <c r="B368" s="6">
        <v>2</v>
      </c>
      <c r="C368" s="1">
        <v>43159</v>
      </c>
      <c r="D368" s="1">
        <v>43163</v>
      </c>
      <c r="E368" s="1">
        <v>43163</v>
      </c>
      <c r="F368">
        <v>15</v>
      </c>
      <c r="G368" s="1">
        <v>43178</v>
      </c>
      <c r="H368" s="1">
        <v>43172</v>
      </c>
      <c r="I368" s="2">
        <v>3644932.88</v>
      </c>
      <c r="J368" s="2">
        <v>2897721.64</v>
      </c>
      <c r="K368" s="2">
        <f>SUMIF('collection only'!D:D,eslam.data!AH368,'collection only'!E:E)</f>
        <v>2897721.63</v>
      </c>
      <c r="L368" s="2">
        <v>5221716.76</v>
      </c>
      <c r="O368" s="2">
        <v>0</v>
      </c>
      <c r="U368" s="2">
        <v>0</v>
      </c>
      <c r="V368" s="14">
        <f>SUMIF('consultant-gross'!D:D,eslam.data!AH368,'consultant-gross'!F:F)</f>
        <v>0</v>
      </c>
      <c r="W368" s="14">
        <f>SUMIF('consultant-gross'!D:D,eslam.data!AH368,'consultant-gross'!G:G)</f>
        <v>0</v>
      </c>
      <c r="X368" s="14">
        <f>SUMIF('consultant-net'!D:D,eslam.data!AH368,'consultant-net'!F:F)</f>
        <v>0</v>
      </c>
      <c r="Y368" s="2" t="str">
        <f>VLOOKUP(A368,'eslam-to-invoicing'!A:B,2,0)</f>
        <v>Substation Elco Steel</v>
      </c>
      <c r="Z368" s="2" t="str">
        <f t="shared" si="22"/>
        <v>Substation Elco Steel2</v>
      </c>
      <c r="AH368" s="2" t="str">
        <f t="shared" si="23"/>
        <v>Elco Steel - ADMIN.2</v>
      </c>
    </row>
    <row r="369" spans="1:34" x14ac:dyDescent="0.3">
      <c r="A369" s="6" t="s">
        <v>17</v>
      </c>
      <c r="B369" s="6">
        <v>3</v>
      </c>
      <c r="C369" s="1">
        <v>43190</v>
      </c>
      <c r="D369" s="1">
        <v>43186</v>
      </c>
      <c r="E369" s="1">
        <v>43199</v>
      </c>
      <c r="F369">
        <v>15</v>
      </c>
      <c r="G369" s="1">
        <v>43214</v>
      </c>
      <c r="H369" s="1">
        <v>43207</v>
      </c>
      <c r="I369" s="2">
        <v>4011218.17</v>
      </c>
      <c r="J369" s="2">
        <v>3188918.45</v>
      </c>
      <c r="K369" s="2">
        <f>SUMIF('collection only'!D:D,eslam.data!AH369,'collection only'!E:E)</f>
        <v>3188918.44</v>
      </c>
      <c r="L369" s="2">
        <v>9232934.9299999997</v>
      </c>
      <c r="O369" s="2">
        <v>0</v>
      </c>
      <c r="U369" s="2">
        <v>0</v>
      </c>
      <c r="V369" s="14">
        <f>SUMIF('consultant-gross'!D:D,eslam.data!AH369,'consultant-gross'!F:F)</f>
        <v>0</v>
      </c>
      <c r="W369" s="14">
        <f>SUMIF('consultant-gross'!D:D,eslam.data!AH369,'consultant-gross'!G:G)</f>
        <v>0</v>
      </c>
      <c r="X369" s="14">
        <f>SUMIF('consultant-net'!D:D,eslam.data!AH369,'consultant-net'!F:F)</f>
        <v>0</v>
      </c>
      <c r="Y369" s="2" t="str">
        <f>VLOOKUP(A369,'eslam-to-invoicing'!A:B,2,0)</f>
        <v>Substation Elco Steel</v>
      </c>
      <c r="Z369" s="2" t="str">
        <f t="shared" si="22"/>
        <v>Substation Elco Steel3</v>
      </c>
      <c r="AH369" s="2" t="str">
        <f t="shared" si="23"/>
        <v>Elco Steel - ADMIN.3</v>
      </c>
    </row>
    <row r="370" spans="1:34" x14ac:dyDescent="0.3">
      <c r="A370" s="6" t="s">
        <v>17</v>
      </c>
      <c r="B370" s="6">
        <v>4</v>
      </c>
      <c r="C370" s="1">
        <v>43220</v>
      </c>
      <c r="D370" s="1">
        <v>43220</v>
      </c>
      <c r="E370" s="1">
        <v>43223</v>
      </c>
      <c r="F370">
        <v>15</v>
      </c>
      <c r="G370" s="1">
        <v>43238</v>
      </c>
      <c r="H370" s="1">
        <v>43246</v>
      </c>
      <c r="I370" s="2">
        <v>4549688.4399999985</v>
      </c>
      <c r="J370" s="2">
        <v>3617002.31</v>
      </c>
      <c r="K370" s="2">
        <f>SUMIF('collection only'!D:D,eslam.data!AH370,'collection only'!E:E)</f>
        <v>3617002.31</v>
      </c>
      <c r="L370" s="2">
        <v>13782623.369999999</v>
      </c>
      <c r="O370" s="2">
        <v>0</v>
      </c>
      <c r="U370" s="2">
        <v>0</v>
      </c>
      <c r="V370" s="14">
        <f>SUMIF('consultant-gross'!D:D,eslam.data!AH370,'consultant-gross'!F:F)</f>
        <v>0</v>
      </c>
      <c r="W370" s="14">
        <f>SUMIF('consultant-gross'!D:D,eslam.data!AH370,'consultant-gross'!G:G)</f>
        <v>0</v>
      </c>
      <c r="X370" s="14">
        <f>SUMIF('consultant-net'!D:D,eslam.data!AH370,'consultant-net'!F:F)</f>
        <v>0</v>
      </c>
      <c r="Y370" s="2" t="str">
        <f>VLOOKUP(A370,'eslam-to-invoicing'!A:B,2,0)</f>
        <v>Substation Elco Steel</v>
      </c>
      <c r="Z370" s="2" t="str">
        <f t="shared" si="22"/>
        <v>Substation Elco Steel4</v>
      </c>
      <c r="AH370" s="2" t="str">
        <f t="shared" si="23"/>
        <v>Elco Steel - ADMIN.4</v>
      </c>
    </row>
    <row r="371" spans="1:34" x14ac:dyDescent="0.3">
      <c r="A371" s="6" t="s">
        <v>17</v>
      </c>
      <c r="B371" s="6">
        <v>5</v>
      </c>
      <c r="C371" s="1">
        <v>43251</v>
      </c>
      <c r="D371" s="1">
        <v>43251</v>
      </c>
      <c r="E371" s="1">
        <v>43258</v>
      </c>
      <c r="F371">
        <v>15</v>
      </c>
      <c r="G371" s="1">
        <v>43273</v>
      </c>
      <c r="H371" s="1">
        <v>43283</v>
      </c>
      <c r="I371" s="2">
        <v>2288094.620000001</v>
      </c>
      <c r="J371" s="2">
        <v>1819035.23</v>
      </c>
      <c r="K371" s="2">
        <f>SUMIF('collection only'!D:D,eslam.data!AH371,'collection only'!E:E)</f>
        <v>1819035.22</v>
      </c>
      <c r="L371" s="2">
        <v>16070717.99</v>
      </c>
      <c r="O371" s="2">
        <v>0</v>
      </c>
      <c r="U371" s="2">
        <v>0</v>
      </c>
      <c r="V371" s="14">
        <f>SUMIF('consultant-gross'!D:D,eslam.data!AH371,'consultant-gross'!F:F)</f>
        <v>0</v>
      </c>
      <c r="W371" s="14">
        <f>SUMIF('consultant-gross'!D:D,eslam.data!AH371,'consultant-gross'!G:G)</f>
        <v>0</v>
      </c>
      <c r="X371" s="14">
        <f>SUMIF('consultant-net'!D:D,eslam.data!AH371,'consultant-net'!F:F)</f>
        <v>0</v>
      </c>
      <c r="Y371" s="2" t="str">
        <f>VLOOKUP(A371,'eslam-to-invoicing'!A:B,2,0)</f>
        <v>Substation Elco Steel</v>
      </c>
      <c r="Z371" s="2" t="str">
        <f t="shared" si="22"/>
        <v>Substation Elco Steel5</v>
      </c>
      <c r="AH371" s="2" t="str">
        <f t="shared" si="23"/>
        <v>Elco Steel - ADMIN.5</v>
      </c>
    </row>
    <row r="372" spans="1:34" x14ac:dyDescent="0.3">
      <c r="A372" s="6" t="s">
        <v>17</v>
      </c>
      <c r="B372" s="6">
        <v>6</v>
      </c>
      <c r="C372" s="1">
        <v>43281</v>
      </c>
      <c r="D372" s="1">
        <v>43281</v>
      </c>
      <c r="E372" s="1">
        <v>43286</v>
      </c>
      <c r="F372">
        <v>15</v>
      </c>
      <c r="G372" s="1">
        <v>43301</v>
      </c>
      <c r="H372" s="1">
        <v>43298</v>
      </c>
      <c r="I372" s="2">
        <v>6362324.0299999993</v>
      </c>
      <c r="J372" s="2">
        <v>5094386.24</v>
      </c>
      <c r="K372" s="2">
        <f>SUMIF('collection only'!D:D,eslam.data!AH372,'collection only'!E:E)</f>
        <v>5058047.58</v>
      </c>
      <c r="L372" s="2">
        <v>22433042.02</v>
      </c>
      <c r="O372" s="2">
        <v>0</v>
      </c>
      <c r="U372" s="2">
        <v>0</v>
      </c>
      <c r="V372" s="14">
        <f>SUMIF('consultant-gross'!D:D,eslam.data!AH372,'consultant-gross'!F:F)</f>
        <v>0</v>
      </c>
      <c r="W372" s="14">
        <f>SUMIF('consultant-gross'!D:D,eslam.data!AH372,'consultant-gross'!G:G)</f>
        <v>0</v>
      </c>
      <c r="X372" s="14">
        <f>SUMIF('consultant-net'!D:D,eslam.data!AH372,'consultant-net'!F:F)</f>
        <v>0</v>
      </c>
      <c r="Y372" s="2" t="str">
        <f>VLOOKUP(A372,'eslam-to-invoicing'!A:B,2,0)</f>
        <v>Substation Elco Steel</v>
      </c>
      <c r="Z372" s="2" t="str">
        <f t="shared" si="22"/>
        <v>Substation Elco Steel6</v>
      </c>
      <c r="AH372" s="2" t="str">
        <f t="shared" si="23"/>
        <v>Elco Steel - ADMIN.6</v>
      </c>
    </row>
    <row r="373" spans="1:34" x14ac:dyDescent="0.3">
      <c r="A373" s="6" t="s">
        <v>17</v>
      </c>
      <c r="B373" s="6">
        <v>7</v>
      </c>
      <c r="C373" s="1">
        <v>43312</v>
      </c>
      <c r="D373" s="1">
        <v>43312</v>
      </c>
      <c r="E373" s="1">
        <v>43324</v>
      </c>
      <c r="F373">
        <v>15</v>
      </c>
      <c r="G373" s="1">
        <v>43339</v>
      </c>
      <c r="H373" s="1">
        <v>43338</v>
      </c>
      <c r="I373" s="2">
        <v>7233482.4900000021</v>
      </c>
      <c r="J373" s="2">
        <v>5750618.5816368721</v>
      </c>
      <c r="K373" s="2">
        <f>SUMIF('collection only'!D:D,eslam.data!AH373,'collection only'!E:E)</f>
        <v>5750618.5816368721</v>
      </c>
      <c r="L373" s="2">
        <v>29666524.510000002</v>
      </c>
      <c r="O373" s="2">
        <v>0</v>
      </c>
      <c r="U373" s="2">
        <v>0</v>
      </c>
      <c r="V373" s="14">
        <f>SUMIF('consultant-gross'!D:D,eslam.data!AH373,'consultant-gross'!F:F)</f>
        <v>0</v>
      </c>
      <c r="W373" s="14">
        <f>SUMIF('consultant-gross'!D:D,eslam.data!AH373,'consultant-gross'!G:G)</f>
        <v>0</v>
      </c>
      <c r="X373" s="14">
        <f>SUMIF('consultant-net'!D:D,eslam.data!AH373,'consultant-net'!F:F)</f>
        <v>0</v>
      </c>
      <c r="Y373" s="2" t="str">
        <f>VLOOKUP(A373,'eslam-to-invoicing'!A:B,2,0)</f>
        <v>Substation Elco Steel</v>
      </c>
      <c r="Z373" s="2" t="str">
        <f t="shared" si="22"/>
        <v>Substation Elco Steel7</v>
      </c>
      <c r="AH373" s="2" t="str">
        <f t="shared" si="23"/>
        <v>Elco Steel - ADMIN.7</v>
      </c>
    </row>
    <row r="374" spans="1:34" x14ac:dyDescent="0.3">
      <c r="A374" s="6" t="s">
        <v>17</v>
      </c>
      <c r="B374" s="6">
        <v>8</v>
      </c>
      <c r="C374" s="1">
        <v>43343</v>
      </c>
      <c r="D374" s="1">
        <v>43355</v>
      </c>
      <c r="E374" s="1">
        <v>43355</v>
      </c>
      <c r="F374">
        <v>15</v>
      </c>
      <c r="G374" s="1">
        <v>43370</v>
      </c>
      <c r="K374" s="2">
        <f>SUMIF('collection only'!D:D,eslam.data!AH374,'collection only'!E:E)</f>
        <v>3289926.92</v>
      </c>
      <c r="U374" s="2">
        <v>0</v>
      </c>
      <c r="V374" s="14">
        <f>SUMIF('consultant-gross'!D:D,eslam.data!AH374,'consultant-gross'!F:F)</f>
        <v>0</v>
      </c>
      <c r="W374" s="14">
        <f>SUMIF('consultant-gross'!D:D,eslam.data!AH374,'consultant-gross'!G:G)</f>
        <v>0</v>
      </c>
      <c r="X374" s="14">
        <f>SUMIF('consultant-net'!D:D,eslam.data!AH374,'consultant-net'!F:F)</f>
        <v>0</v>
      </c>
      <c r="Y374" s="2" t="str">
        <f>VLOOKUP(A374,'eslam-to-invoicing'!A:B,2,0)</f>
        <v>Substation Elco Steel</v>
      </c>
      <c r="Z374" s="2" t="str">
        <f t="shared" si="22"/>
        <v>Substation Elco Steel8</v>
      </c>
      <c r="AH374" s="2" t="str">
        <f t="shared" si="23"/>
        <v>Elco Steel - ADMIN.8</v>
      </c>
    </row>
    <row r="375" spans="1:34" x14ac:dyDescent="0.3">
      <c r="A375" s="6" t="s">
        <v>17</v>
      </c>
      <c r="B375" s="6">
        <v>9</v>
      </c>
      <c r="C375" s="1">
        <v>43373</v>
      </c>
      <c r="D375" s="1">
        <v>43373</v>
      </c>
      <c r="E375" s="1">
        <v>43383</v>
      </c>
      <c r="F375">
        <v>15</v>
      </c>
      <c r="G375" s="1">
        <v>43398</v>
      </c>
      <c r="K375" s="2">
        <f>SUMIF('collection only'!D:D,eslam.data!AH375,'collection only'!E:E)</f>
        <v>1940428</v>
      </c>
      <c r="U375" s="2">
        <v>0</v>
      </c>
      <c r="V375" s="14">
        <f>SUMIF('consultant-gross'!D:D,eslam.data!AH375,'consultant-gross'!F:F)</f>
        <v>0</v>
      </c>
      <c r="W375" s="14">
        <f>SUMIF('consultant-gross'!D:D,eslam.data!AH375,'consultant-gross'!G:G)</f>
        <v>0</v>
      </c>
      <c r="X375" s="14">
        <f>SUMIF('consultant-net'!D:D,eslam.data!AH375,'consultant-net'!F:F)</f>
        <v>0</v>
      </c>
      <c r="Y375" s="2" t="str">
        <f>VLOOKUP(A375,'eslam-to-invoicing'!A:B,2,0)</f>
        <v>Substation Elco Steel</v>
      </c>
      <c r="Z375" s="2" t="str">
        <f t="shared" si="22"/>
        <v>Substation Elco Steel9</v>
      </c>
      <c r="AH375" s="2" t="str">
        <f t="shared" si="23"/>
        <v>Elco Steel - ADMIN.9</v>
      </c>
    </row>
    <row r="376" spans="1:34" x14ac:dyDescent="0.3">
      <c r="A376" s="6" t="s">
        <v>17</v>
      </c>
      <c r="B376" s="6">
        <v>10</v>
      </c>
      <c r="C376" s="1">
        <v>43404</v>
      </c>
      <c r="D376" s="1">
        <v>43404</v>
      </c>
      <c r="E376" s="1">
        <v>43416</v>
      </c>
      <c r="F376">
        <v>15</v>
      </c>
      <c r="G376" s="1">
        <v>43431</v>
      </c>
      <c r="K376" s="2">
        <f>SUMIF('collection only'!D:D,eslam.data!AH376,'collection only'!E:E)</f>
        <v>2335545.5499999998</v>
      </c>
      <c r="U376" s="2">
        <v>0</v>
      </c>
      <c r="V376" s="14">
        <f>SUMIF('consultant-gross'!D:D,eslam.data!AH376,'consultant-gross'!F:F)</f>
        <v>0</v>
      </c>
      <c r="W376" s="14">
        <f>SUMIF('consultant-gross'!D:D,eslam.data!AH376,'consultant-gross'!G:G)</f>
        <v>0</v>
      </c>
      <c r="X376" s="14">
        <f>SUMIF('consultant-net'!D:D,eslam.data!AH376,'consultant-net'!F:F)</f>
        <v>0</v>
      </c>
      <c r="Y376" s="2" t="str">
        <f>VLOOKUP(A376,'eslam-to-invoicing'!A:B,2,0)</f>
        <v>Substation Elco Steel</v>
      </c>
      <c r="Z376" s="2" t="str">
        <f t="shared" si="22"/>
        <v>Substation Elco Steel10</v>
      </c>
      <c r="AH376" s="2" t="str">
        <f t="shared" si="23"/>
        <v>Elco Steel - ADMIN.10</v>
      </c>
    </row>
    <row r="377" spans="1:34" x14ac:dyDescent="0.3">
      <c r="A377" s="6" t="s">
        <v>17</v>
      </c>
      <c r="B377" s="6">
        <v>11</v>
      </c>
      <c r="C377" s="1">
        <v>43434</v>
      </c>
      <c r="D377" s="1">
        <v>43434</v>
      </c>
      <c r="E377" s="1">
        <v>43446</v>
      </c>
      <c r="F377">
        <v>15</v>
      </c>
      <c r="G377" s="1">
        <v>43461</v>
      </c>
      <c r="K377" s="2">
        <f>SUMIF('collection only'!D:D,eslam.data!AH377,'collection only'!E:E)</f>
        <v>2179703.08</v>
      </c>
      <c r="U377" s="2">
        <v>0</v>
      </c>
      <c r="V377" s="14">
        <f>SUMIF('consultant-gross'!D:D,eslam.data!AH377,'consultant-gross'!F:F)</f>
        <v>0</v>
      </c>
      <c r="W377" s="14">
        <f>SUMIF('consultant-gross'!D:D,eslam.data!AH377,'consultant-gross'!G:G)</f>
        <v>0</v>
      </c>
      <c r="X377" s="14">
        <f>SUMIF('consultant-net'!D:D,eslam.data!AH377,'consultant-net'!F:F)</f>
        <v>0</v>
      </c>
      <c r="Y377" s="2" t="str">
        <f>VLOOKUP(A377,'eslam-to-invoicing'!A:B,2,0)</f>
        <v>Substation Elco Steel</v>
      </c>
      <c r="Z377" s="2" t="str">
        <f t="shared" si="22"/>
        <v>Substation Elco Steel11</v>
      </c>
      <c r="AH377" s="2" t="str">
        <f t="shared" si="23"/>
        <v>Elco Steel - ADMIN.11</v>
      </c>
    </row>
    <row r="378" spans="1:34" x14ac:dyDescent="0.3">
      <c r="A378" s="6" t="s">
        <v>17</v>
      </c>
      <c r="B378" s="6">
        <v>12</v>
      </c>
      <c r="C378" s="1">
        <v>43465</v>
      </c>
      <c r="D378" s="1">
        <v>43465</v>
      </c>
      <c r="E378" s="1">
        <v>43471</v>
      </c>
      <c r="F378">
        <v>15</v>
      </c>
      <c r="G378" s="1">
        <v>43486</v>
      </c>
      <c r="K378" s="2">
        <f>SUMIF('collection only'!D:D,eslam.data!AH378,'collection only'!E:E)</f>
        <v>1394236.8</v>
      </c>
      <c r="U378" s="2">
        <v>0</v>
      </c>
      <c r="V378" s="14">
        <f>SUMIF('consultant-gross'!D:D,eslam.data!AH378,'consultant-gross'!F:F)</f>
        <v>0</v>
      </c>
      <c r="W378" s="14">
        <f>SUMIF('consultant-gross'!D:D,eslam.data!AH378,'consultant-gross'!G:G)</f>
        <v>0</v>
      </c>
      <c r="X378" s="14">
        <f>SUMIF('consultant-net'!D:D,eslam.data!AH378,'consultant-net'!F:F)</f>
        <v>0</v>
      </c>
      <c r="Y378" s="2" t="str">
        <f>VLOOKUP(A378,'eslam-to-invoicing'!A:B,2,0)</f>
        <v>Substation Elco Steel</v>
      </c>
      <c r="Z378" s="2" t="str">
        <f t="shared" si="22"/>
        <v>Substation Elco Steel12</v>
      </c>
      <c r="AH378" s="2" t="str">
        <f t="shared" si="23"/>
        <v>Elco Steel - ADMIN.12</v>
      </c>
    </row>
    <row r="379" spans="1:34" x14ac:dyDescent="0.3">
      <c r="A379" s="6" t="s">
        <v>17</v>
      </c>
      <c r="B379" s="6">
        <v>13</v>
      </c>
      <c r="C379" s="1">
        <v>43496</v>
      </c>
      <c r="D379" s="1">
        <v>43496</v>
      </c>
      <c r="E379" s="1">
        <v>43509</v>
      </c>
      <c r="F379">
        <v>15</v>
      </c>
      <c r="G379" s="1">
        <v>43524</v>
      </c>
      <c r="K379" s="2">
        <f>SUMIF('collection only'!D:D,eslam.data!AH379,'collection only'!E:E)</f>
        <v>117652.86</v>
      </c>
      <c r="U379" s="2">
        <v>0</v>
      </c>
      <c r="V379" s="14">
        <f>SUMIF('consultant-gross'!D:D,eslam.data!AH379,'consultant-gross'!F:F)</f>
        <v>0</v>
      </c>
      <c r="W379" s="14">
        <f>SUMIF('consultant-gross'!D:D,eslam.data!AH379,'consultant-gross'!G:G)</f>
        <v>0</v>
      </c>
      <c r="X379" s="14">
        <f>SUMIF('consultant-net'!D:D,eslam.data!AH379,'consultant-net'!F:F)</f>
        <v>0</v>
      </c>
      <c r="Y379" s="2" t="str">
        <f>VLOOKUP(A379,'eslam-to-invoicing'!A:B,2,0)</f>
        <v>Substation Elco Steel</v>
      </c>
      <c r="Z379" s="2" t="str">
        <f t="shared" si="22"/>
        <v>Substation Elco Steel13</v>
      </c>
      <c r="AH379" s="2" t="str">
        <f t="shared" si="23"/>
        <v>Elco Steel - ADMIN.13</v>
      </c>
    </row>
    <row r="380" spans="1:34" x14ac:dyDescent="0.3">
      <c r="A380" s="6" t="s">
        <v>17</v>
      </c>
      <c r="B380" s="6">
        <v>14</v>
      </c>
      <c r="C380" s="1">
        <v>43524</v>
      </c>
      <c r="D380" s="1">
        <v>43524</v>
      </c>
      <c r="E380" s="1">
        <v>43542</v>
      </c>
      <c r="F380">
        <v>15</v>
      </c>
      <c r="G380" s="1">
        <v>43557</v>
      </c>
      <c r="K380" s="2">
        <f>SUMIF('collection only'!D:D,eslam.data!AH380,'collection only'!E:E)</f>
        <v>105992.48</v>
      </c>
      <c r="U380" s="2">
        <v>0</v>
      </c>
      <c r="V380" s="14">
        <f>SUMIF('consultant-gross'!D:D,eslam.data!AH380,'consultant-gross'!F:F)</f>
        <v>0</v>
      </c>
      <c r="W380" s="14">
        <f>SUMIF('consultant-gross'!D:D,eslam.data!AH380,'consultant-gross'!G:G)</f>
        <v>0</v>
      </c>
      <c r="X380" s="14">
        <f>SUMIF('consultant-net'!D:D,eslam.data!AH380,'consultant-net'!F:F)</f>
        <v>0</v>
      </c>
      <c r="Y380" s="2" t="str">
        <f>VLOOKUP(A380,'eslam-to-invoicing'!A:B,2,0)</f>
        <v>Substation Elco Steel</v>
      </c>
      <c r="Z380" s="2" t="str">
        <f t="shared" si="22"/>
        <v>Substation Elco Steel14</v>
      </c>
      <c r="AH380" s="2" t="str">
        <f t="shared" si="23"/>
        <v>Elco Steel - ADMIN.14</v>
      </c>
    </row>
    <row r="381" spans="1:34" x14ac:dyDescent="0.3">
      <c r="A381" s="6" t="s">
        <v>17</v>
      </c>
      <c r="B381" s="6">
        <v>15</v>
      </c>
      <c r="C381" s="1">
        <v>43555</v>
      </c>
      <c r="D381" s="1">
        <v>43565</v>
      </c>
      <c r="E381" s="1">
        <v>43571</v>
      </c>
      <c r="F381">
        <v>15</v>
      </c>
      <c r="G381" s="1">
        <v>43586</v>
      </c>
      <c r="K381" s="2">
        <f>SUMIF('collection only'!D:D,eslam.data!AH381,'collection only'!E:E)</f>
        <v>259861.3</v>
      </c>
      <c r="U381" s="2">
        <v>0</v>
      </c>
      <c r="V381" s="14">
        <f>SUMIF('consultant-gross'!D:D,eslam.data!AH381,'consultant-gross'!F:F)</f>
        <v>0</v>
      </c>
      <c r="W381" s="14">
        <f>SUMIF('consultant-gross'!D:D,eslam.data!AH381,'consultant-gross'!G:G)</f>
        <v>0</v>
      </c>
      <c r="X381" s="14">
        <f>SUMIF('consultant-net'!D:D,eslam.data!AH381,'consultant-net'!F:F)</f>
        <v>0</v>
      </c>
      <c r="Y381" s="2" t="str">
        <f>VLOOKUP(A381,'eslam-to-invoicing'!A:B,2,0)</f>
        <v>Substation Elco Steel</v>
      </c>
      <c r="Z381" s="2" t="str">
        <f t="shared" si="22"/>
        <v>Substation Elco Steel15</v>
      </c>
      <c r="AH381" s="2" t="str">
        <f t="shared" si="23"/>
        <v>Elco Steel - ADMIN.15</v>
      </c>
    </row>
    <row r="382" spans="1:34" x14ac:dyDescent="0.3">
      <c r="A382" s="6" t="s">
        <v>16</v>
      </c>
      <c r="B382" s="6">
        <v>1</v>
      </c>
      <c r="C382" s="1">
        <v>43131</v>
      </c>
      <c r="D382" s="1">
        <v>43131</v>
      </c>
      <c r="E382" s="1">
        <v>43131</v>
      </c>
      <c r="F382">
        <v>15</v>
      </c>
      <c r="G382" s="1">
        <v>43146</v>
      </c>
      <c r="H382" s="1">
        <v>43143</v>
      </c>
      <c r="I382" s="2">
        <v>444736.00274689891</v>
      </c>
      <c r="J382" s="2">
        <v>331328.32204643963</v>
      </c>
      <c r="K382" s="2">
        <f>SUMIF('collection only'!D:D,eslam.data!AH382,'collection only'!E:E)</f>
        <v>331328.32204643957</v>
      </c>
      <c r="L382" s="2">
        <v>444736.00274689891</v>
      </c>
      <c r="O382" s="2">
        <v>0</v>
      </c>
      <c r="U382" s="2">
        <v>0</v>
      </c>
      <c r="V382" s="14">
        <f>SUMIF('consultant-gross'!D:D,eslam.data!AH382,'consultant-gross'!F:F)</f>
        <v>0</v>
      </c>
      <c r="W382" s="14">
        <f>SUMIF('consultant-gross'!D:D,eslam.data!AH382,'consultant-gross'!G:G)</f>
        <v>0</v>
      </c>
      <c r="X382" s="14">
        <f>SUMIF('consultant-net'!D:D,eslam.data!AH382,'consultant-net'!F:F)</f>
        <v>0</v>
      </c>
      <c r="Y382" s="2" t="str">
        <f>VLOOKUP(A382,'eslam-to-invoicing'!A:B,2,0)</f>
        <v>Substation Elco Steel</v>
      </c>
      <c r="Z382" s="2" t="str">
        <f t="shared" si="22"/>
        <v>Substation Elco Steel1</v>
      </c>
      <c r="AH382" s="2" t="str">
        <f t="shared" si="23"/>
        <v>Elco Steel - MEP1</v>
      </c>
    </row>
    <row r="383" spans="1:34" x14ac:dyDescent="0.3">
      <c r="A383" s="6" t="s">
        <v>16</v>
      </c>
      <c r="B383" s="6">
        <v>2</v>
      </c>
      <c r="C383" s="1">
        <v>43159</v>
      </c>
      <c r="D383" s="1">
        <v>43163</v>
      </c>
      <c r="E383" s="1">
        <v>43163</v>
      </c>
      <c r="F383">
        <v>15</v>
      </c>
      <c r="G383" s="1">
        <v>43178</v>
      </c>
      <c r="H383" s="1">
        <v>43172</v>
      </c>
      <c r="I383" s="2">
        <v>2764965.97</v>
      </c>
      <c r="J383" s="2">
        <v>2059899.65</v>
      </c>
      <c r="K383" s="2">
        <f>SUMIF('collection only'!D:D,eslam.data!AH383,'collection only'!E:E)</f>
        <v>2059899.63</v>
      </c>
      <c r="L383" s="2">
        <v>3209701.97</v>
      </c>
      <c r="O383" s="2">
        <v>0</v>
      </c>
      <c r="U383" s="2">
        <v>0</v>
      </c>
      <c r="V383" s="14">
        <f>SUMIF('consultant-gross'!D:D,eslam.data!AH383,'consultant-gross'!F:F)</f>
        <v>0</v>
      </c>
      <c r="W383" s="14">
        <f>SUMIF('consultant-gross'!D:D,eslam.data!AH383,'consultant-gross'!G:G)</f>
        <v>0</v>
      </c>
      <c r="X383" s="14">
        <f>SUMIF('consultant-net'!D:D,eslam.data!AH383,'consultant-net'!F:F)</f>
        <v>0</v>
      </c>
      <c r="Y383" s="2" t="str">
        <f>VLOOKUP(A383,'eslam-to-invoicing'!A:B,2,0)</f>
        <v>Substation Elco Steel</v>
      </c>
      <c r="Z383" s="2" t="str">
        <f t="shared" si="22"/>
        <v>Substation Elco Steel2</v>
      </c>
      <c r="AH383" s="2" t="str">
        <f t="shared" si="23"/>
        <v>Elco Steel - MEP2</v>
      </c>
    </row>
    <row r="384" spans="1:34" x14ac:dyDescent="0.3">
      <c r="A384" s="6" t="s">
        <v>16</v>
      </c>
      <c r="B384" s="6">
        <v>3</v>
      </c>
      <c r="C384" s="1">
        <v>43190</v>
      </c>
      <c r="D384" s="1">
        <v>43186</v>
      </c>
      <c r="E384" s="1">
        <v>43199</v>
      </c>
      <c r="F384">
        <v>15</v>
      </c>
      <c r="G384" s="1">
        <v>43214</v>
      </c>
      <c r="H384" s="1">
        <v>43207</v>
      </c>
      <c r="I384" s="2">
        <v>2666446.92</v>
      </c>
      <c r="J384" s="2">
        <v>1986502.96</v>
      </c>
      <c r="K384" s="2">
        <f>SUMIF('collection only'!D:D,eslam.data!AH384,'collection only'!E:E)</f>
        <v>1986502.95</v>
      </c>
      <c r="L384" s="2">
        <v>5876148.8700000001</v>
      </c>
      <c r="O384" s="2">
        <v>0</v>
      </c>
      <c r="U384" s="2">
        <v>0</v>
      </c>
      <c r="V384" s="14">
        <f>SUMIF('consultant-gross'!D:D,eslam.data!AH384,'consultant-gross'!F:F)</f>
        <v>0</v>
      </c>
      <c r="W384" s="14">
        <f>SUMIF('consultant-gross'!D:D,eslam.data!AH384,'consultant-gross'!G:G)</f>
        <v>0</v>
      </c>
      <c r="X384" s="14">
        <f>SUMIF('consultant-net'!D:D,eslam.data!AH384,'consultant-net'!F:F)</f>
        <v>0</v>
      </c>
      <c r="Y384" s="2" t="str">
        <f>VLOOKUP(A384,'eslam-to-invoicing'!A:B,2,0)</f>
        <v>Substation Elco Steel</v>
      </c>
      <c r="Z384" s="2" t="str">
        <f t="shared" si="22"/>
        <v>Substation Elco Steel3</v>
      </c>
      <c r="AH384" s="2" t="str">
        <f t="shared" si="23"/>
        <v>Elco Steel - MEP3</v>
      </c>
    </row>
    <row r="385" spans="1:34" x14ac:dyDescent="0.3">
      <c r="A385" s="6" t="s">
        <v>16</v>
      </c>
      <c r="B385" s="6">
        <v>4</v>
      </c>
      <c r="C385" s="1">
        <v>43220</v>
      </c>
      <c r="D385" s="1">
        <v>43220</v>
      </c>
      <c r="E385" s="1">
        <v>43223</v>
      </c>
      <c r="F385">
        <v>15</v>
      </c>
      <c r="G385" s="1">
        <v>43238</v>
      </c>
      <c r="H385" s="1">
        <v>43246</v>
      </c>
      <c r="I385" s="2">
        <v>3362790.38</v>
      </c>
      <c r="J385" s="2">
        <v>2505278.83</v>
      </c>
      <c r="K385" s="2">
        <f>SUMIF('collection only'!D:D,eslam.data!AH385,'collection only'!E:E)</f>
        <v>2505278.83</v>
      </c>
      <c r="L385" s="2">
        <v>9238939.25</v>
      </c>
      <c r="O385" s="2">
        <v>0</v>
      </c>
      <c r="U385" s="2">
        <v>0</v>
      </c>
      <c r="V385" s="14">
        <f>SUMIF('consultant-gross'!D:D,eslam.data!AH385,'consultant-gross'!F:F)</f>
        <v>0</v>
      </c>
      <c r="W385" s="14">
        <f>SUMIF('consultant-gross'!D:D,eslam.data!AH385,'consultant-gross'!G:G)</f>
        <v>0</v>
      </c>
      <c r="X385" s="14">
        <f>SUMIF('consultant-net'!D:D,eslam.data!AH385,'consultant-net'!F:F)</f>
        <v>0</v>
      </c>
      <c r="Y385" s="2" t="str">
        <f>VLOOKUP(A385,'eslam-to-invoicing'!A:B,2,0)</f>
        <v>Substation Elco Steel</v>
      </c>
      <c r="Z385" s="2" t="str">
        <f t="shared" si="22"/>
        <v>Substation Elco Steel4</v>
      </c>
      <c r="AH385" s="2" t="str">
        <f t="shared" si="23"/>
        <v>Elco Steel - MEP4</v>
      </c>
    </row>
    <row r="386" spans="1:34" x14ac:dyDescent="0.3">
      <c r="A386" s="6" t="s">
        <v>16</v>
      </c>
      <c r="B386" s="6">
        <v>5</v>
      </c>
      <c r="C386" s="1">
        <v>43251</v>
      </c>
      <c r="D386" s="1">
        <v>43251</v>
      </c>
      <c r="E386" s="1">
        <v>43258</v>
      </c>
      <c r="F386">
        <v>15</v>
      </c>
      <c r="G386" s="1">
        <v>43273</v>
      </c>
      <c r="H386" s="1">
        <v>43283</v>
      </c>
      <c r="I386" s="2">
        <v>3275304.26</v>
      </c>
      <c r="J386" s="2">
        <v>2440101.69</v>
      </c>
      <c r="K386" s="2">
        <f>SUMIF('collection only'!D:D,eslam.data!AH386,'collection only'!E:E)</f>
        <v>2440101.67</v>
      </c>
      <c r="L386" s="2">
        <v>12514243.51</v>
      </c>
      <c r="O386" s="2">
        <v>0</v>
      </c>
      <c r="U386" s="2">
        <v>0</v>
      </c>
      <c r="V386" s="14">
        <f>SUMIF('consultant-gross'!D:D,eslam.data!AH386,'consultant-gross'!F:F)</f>
        <v>0</v>
      </c>
      <c r="W386" s="14">
        <f>SUMIF('consultant-gross'!D:D,eslam.data!AH386,'consultant-gross'!G:G)</f>
        <v>0</v>
      </c>
      <c r="X386" s="14">
        <f>SUMIF('consultant-net'!D:D,eslam.data!AH386,'consultant-net'!F:F)</f>
        <v>0</v>
      </c>
      <c r="Y386" s="2" t="str">
        <f>VLOOKUP(A386,'eslam-to-invoicing'!A:B,2,0)</f>
        <v>Substation Elco Steel</v>
      </c>
      <c r="Z386" s="2" t="str">
        <f t="shared" si="22"/>
        <v>Substation Elco Steel5</v>
      </c>
      <c r="AH386" s="2" t="str">
        <f t="shared" si="23"/>
        <v>Elco Steel - MEP5</v>
      </c>
    </row>
    <row r="387" spans="1:34" x14ac:dyDescent="0.3">
      <c r="A387" s="6" t="s">
        <v>16</v>
      </c>
      <c r="B387" s="6">
        <v>6</v>
      </c>
      <c r="C387" s="1">
        <v>43281</v>
      </c>
      <c r="D387" s="1">
        <v>43281</v>
      </c>
      <c r="E387" s="1">
        <v>43286</v>
      </c>
      <c r="F387">
        <v>15</v>
      </c>
      <c r="G387" s="1">
        <v>43301</v>
      </c>
      <c r="H387" s="1">
        <v>43298</v>
      </c>
      <c r="I387" s="2">
        <v>2863596.99</v>
      </c>
      <c r="J387" s="2">
        <v>2133379.7799999998</v>
      </c>
      <c r="K387" s="2">
        <f>SUMIF('collection only'!D:D,eslam.data!AH387,'collection only'!E:E)</f>
        <v>2133379.7599999998</v>
      </c>
      <c r="L387" s="2">
        <v>15377840.5</v>
      </c>
      <c r="O387" s="2">
        <v>0</v>
      </c>
      <c r="U387" s="2">
        <v>0</v>
      </c>
      <c r="V387" s="14">
        <f>SUMIF('consultant-gross'!D:D,eslam.data!AH387,'consultant-gross'!F:F)</f>
        <v>0</v>
      </c>
      <c r="W387" s="14">
        <f>SUMIF('consultant-gross'!D:D,eslam.data!AH387,'consultant-gross'!G:G)</f>
        <v>0</v>
      </c>
      <c r="X387" s="14">
        <f>SUMIF('consultant-net'!D:D,eslam.data!AH387,'consultant-net'!F:F)</f>
        <v>0</v>
      </c>
      <c r="Y387" s="2" t="str">
        <f>VLOOKUP(A387,'eslam-to-invoicing'!A:B,2,0)</f>
        <v>Substation Elco Steel</v>
      </c>
      <c r="Z387" s="2" t="str">
        <f t="shared" ref="Z387:Z450" si="24">Y387&amp;B387</f>
        <v>Substation Elco Steel6</v>
      </c>
      <c r="AH387" s="2" t="str">
        <f t="shared" ref="AH387:AH450" si="25">A387&amp;B387</f>
        <v>Elco Steel - MEP6</v>
      </c>
    </row>
    <row r="388" spans="1:34" x14ac:dyDescent="0.3">
      <c r="A388" s="6" t="s">
        <v>16</v>
      </c>
      <c r="B388" s="6">
        <v>7</v>
      </c>
      <c r="C388" s="1">
        <v>43312</v>
      </c>
      <c r="D388" s="1">
        <v>43312</v>
      </c>
      <c r="E388" s="1">
        <v>43324</v>
      </c>
      <c r="F388">
        <v>15</v>
      </c>
      <c r="G388" s="1">
        <v>43339</v>
      </c>
      <c r="H388" s="1">
        <v>43338</v>
      </c>
      <c r="I388" s="2">
        <v>3498188.3161064652</v>
      </c>
      <c r="J388" s="2">
        <v>2606150.3070468139</v>
      </c>
      <c r="K388" s="2">
        <f>SUMIF('collection only'!D:D,eslam.data!AH388,'collection only'!E:E)</f>
        <v>2606150.3070468139</v>
      </c>
      <c r="L388" s="2">
        <v>18876028.816106461</v>
      </c>
      <c r="O388" s="2">
        <v>0</v>
      </c>
      <c r="U388" s="2">
        <v>0</v>
      </c>
      <c r="V388" s="14">
        <f>SUMIF('consultant-gross'!D:D,eslam.data!AH388,'consultant-gross'!F:F)</f>
        <v>0</v>
      </c>
      <c r="W388" s="14">
        <f>SUMIF('consultant-gross'!D:D,eslam.data!AH388,'consultant-gross'!G:G)</f>
        <v>0</v>
      </c>
      <c r="X388" s="14">
        <f>SUMIF('consultant-net'!D:D,eslam.data!AH388,'consultant-net'!F:F)</f>
        <v>0</v>
      </c>
      <c r="Y388" s="2" t="str">
        <f>VLOOKUP(A388,'eslam-to-invoicing'!A:B,2,0)</f>
        <v>Substation Elco Steel</v>
      </c>
      <c r="Z388" s="2" t="str">
        <f t="shared" si="24"/>
        <v>Substation Elco Steel7</v>
      </c>
      <c r="AH388" s="2" t="str">
        <f t="shared" si="25"/>
        <v>Elco Steel - MEP7</v>
      </c>
    </row>
    <row r="389" spans="1:34" x14ac:dyDescent="0.3">
      <c r="A389" s="6" t="s">
        <v>16</v>
      </c>
      <c r="B389" s="6">
        <v>8</v>
      </c>
      <c r="C389" s="1">
        <v>43343</v>
      </c>
      <c r="D389" s="1">
        <v>43355</v>
      </c>
      <c r="E389" s="1">
        <v>43355</v>
      </c>
      <c r="F389">
        <v>15</v>
      </c>
      <c r="G389" s="1">
        <v>43370</v>
      </c>
      <c r="K389" s="2">
        <f>SUMIF('collection only'!D:D,eslam.data!AH389,'collection only'!E:E)</f>
        <v>1980608.55</v>
      </c>
      <c r="U389" s="2">
        <v>0</v>
      </c>
      <c r="V389" s="14">
        <f>SUMIF('consultant-gross'!D:D,eslam.data!AH389,'consultant-gross'!F:F)</f>
        <v>0</v>
      </c>
      <c r="W389" s="14">
        <f>SUMIF('consultant-gross'!D:D,eslam.data!AH389,'consultant-gross'!G:G)</f>
        <v>0</v>
      </c>
      <c r="X389" s="14">
        <f>SUMIF('consultant-net'!D:D,eslam.data!AH389,'consultant-net'!F:F)</f>
        <v>0</v>
      </c>
      <c r="Y389" s="2" t="str">
        <f>VLOOKUP(A389,'eslam-to-invoicing'!A:B,2,0)</f>
        <v>Substation Elco Steel</v>
      </c>
      <c r="Z389" s="2" t="str">
        <f t="shared" si="24"/>
        <v>Substation Elco Steel8</v>
      </c>
      <c r="AH389" s="2" t="str">
        <f t="shared" si="25"/>
        <v>Elco Steel - MEP8</v>
      </c>
    </row>
    <row r="390" spans="1:34" x14ac:dyDescent="0.3">
      <c r="A390" s="6" t="s">
        <v>16</v>
      </c>
      <c r="B390" s="6">
        <v>9</v>
      </c>
      <c r="C390" s="1">
        <v>43373</v>
      </c>
      <c r="D390" s="1">
        <v>43382</v>
      </c>
      <c r="E390" s="1">
        <v>43383</v>
      </c>
      <c r="F390">
        <v>15</v>
      </c>
      <c r="G390" s="1">
        <v>43398</v>
      </c>
      <c r="K390" s="2">
        <f>SUMIF('collection only'!D:D,eslam.data!AH390,'collection only'!E:E)</f>
        <v>2178754.66</v>
      </c>
      <c r="U390" s="2">
        <v>0</v>
      </c>
      <c r="V390" s="14">
        <f>SUMIF('consultant-gross'!D:D,eslam.data!AH390,'consultant-gross'!F:F)</f>
        <v>0</v>
      </c>
      <c r="W390" s="14">
        <f>SUMIF('consultant-gross'!D:D,eslam.data!AH390,'consultant-gross'!G:G)</f>
        <v>0</v>
      </c>
      <c r="X390" s="14">
        <f>SUMIF('consultant-net'!D:D,eslam.data!AH390,'consultant-net'!F:F)</f>
        <v>0</v>
      </c>
      <c r="Y390" s="2" t="str">
        <f>VLOOKUP(A390,'eslam-to-invoicing'!A:B,2,0)</f>
        <v>Substation Elco Steel</v>
      </c>
      <c r="Z390" s="2" t="str">
        <f t="shared" si="24"/>
        <v>Substation Elco Steel9</v>
      </c>
      <c r="AH390" s="2" t="str">
        <f t="shared" si="25"/>
        <v>Elco Steel - MEP9</v>
      </c>
    </row>
    <row r="391" spans="1:34" x14ac:dyDescent="0.3">
      <c r="A391" s="6" t="s">
        <v>16</v>
      </c>
      <c r="B391" s="6">
        <v>10</v>
      </c>
      <c r="C391" s="1">
        <v>43404</v>
      </c>
      <c r="D391" s="1">
        <v>43404</v>
      </c>
      <c r="E391" s="1">
        <v>43416</v>
      </c>
      <c r="F391">
        <v>15</v>
      </c>
      <c r="G391" s="1">
        <v>43431</v>
      </c>
      <c r="K391" s="2">
        <f>SUMIF('collection only'!D:D,eslam.data!AH391,'collection only'!E:E)</f>
        <v>2629432.67</v>
      </c>
      <c r="U391" s="2">
        <v>0</v>
      </c>
      <c r="V391" s="14">
        <f>SUMIF('consultant-gross'!D:D,eslam.data!AH391,'consultant-gross'!F:F)</f>
        <v>0</v>
      </c>
      <c r="W391" s="14">
        <f>SUMIF('consultant-gross'!D:D,eslam.data!AH391,'consultant-gross'!G:G)</f>
        <v>0</v>
      </c>
      <c r="X391" s="14">
        <f>SUMIF('consultant-net'!D:D,eslam.data!AH391,'consultant-net'!F:F)</f>
        <v>0</v>
      </c>
      <c r="Y391" s="2" t="str">
        <f>VLOOKUP(A391,'eslam-to-invoicing'!A:B,2,0)</f>
        <v>Substation Elco Steel</v>
      </c>
      <c r="Z391" s="2" t="str">
        <f t="shared" si="24"/>
        <v>Substation Elco Steel10</v>
      </c>
      <c r="AH391" s="2" t="str">
        <f t="shared" si="25"/>
        <v>Elco Steel - MEP10</v>
      </c>
    </row>
    <row r="392" spans="1:34" x14ac:dyDescent="0.3">
      <c r="A392" s="6" t="s">
        <v>16</v>
      </c>
      <c r="B392" s="6">
        <v>11</v>
      </c>
      <c r="C392" s="1">
        <v>43434</v>
      </c>
      <c r="D392" s="1">
        <v>43434</v>
      </c>
      <c r="E392" s="1">
        <v>43446</v>
      </c>
      <c r="F392">
        <v>15</v>
      </c>
      <c r="G392" s="1">
        <v>43461</v>
      </c>
      <c r="K392" s="2">
        <f>SUMIF('collection only'!D:D,eslam.data!AH392,'collection only'!E:E)</f>
        <v>1720441.01</v>
      </c>
      <c r="U392" s="2">
        <v>0</v>
      </c>
      <c r="V392" s="14">
        <f>SUMIF('consultant-gross'!D:D,eslam.data!AH392,'consultant-gross'!F:F)</f>
        <v>0</v>
      </c>
      <c r="W392" s="14">
        <f>SUMIF('consultant-gross'!D:D,eslam.data!AH392,'consultant-gross'!G:G)</f>
        <v>0</v>
      </c>
      <c r="X392" s="14">
        <f>SUMIF('consultant-net'!D:D,eslam.data!AH392,'consultant-net'!F:F)</f>
        <v>0</v>
      </c>
      <c r="Y392" s="2" t="str">
        <f>VLOOKUP(A392,'eslam-to-invoicing'!A:B,2,0)</f>
        <v>Substation Elco Steel</v>
      </c>
      <c r="Z392" s="2" t="str">
        <f t="shared" si="24"/>
        <v>Substation Elco Steel11</v>
      </c>
      <c r="AH392" s="2" t="str">
        <f t="shared" si="25"/>
        <v>Elco Steel - MEP11</v>
      </c>
    </row>
    <row r="393" spans="1:34" x14ac:dyDescent="0.3">
      <c r="A393" s="6" t="s">
        <v>16</v>
      </c>
      <c r="B393" s="6">
        <v>12</v>
      </c>
      <c r="C393" s="1">
        <v>43465</v>
      </c>
      <c r="D393" s="1">
        <v>43465</v>
      </c>
      <c r="E393" s="1">
        <v>43471</v>
      </c>
      <c r="F393">
        <v>15</v>
      </c>
      <c r="G393" s="1">
        <v>43486</v>
      </c>
      <c r="K393" s="2">
        <f>SUMIF('collection only'!D:D,eslam.data!AH393,'collection only'!E:E)</f>
        <v>1037321.78</v>
      </c>
      <c r="U393" s="2">
        <v>0</v>
      </c>
      <c r="V393" s="14">
        <f>SUMIF('consultant-gross'!D:D,eslam.data!AH393,'consultant-gross'!F:F)</f>
        <v>0</v>
      </c>
      <c r="W393" s="14">
        <f>SUMIF('consultant-gross'!D:D,eslam.data!AH393,'consultant-gross'!G:G)</f>
        <v>0</v>
      </c>
      <c r="X393" s="14">
        <f>SUMIF('consultant-net'!D:D,eslam.data!AH393,'consultant-net'!F:F)</f>
        <v>0</v>
      </c>
      <c r="Y393" s="2" t="str">
        <f>VLOOKUP(A393,'eslam-to-invoicing'!A:B,2,0)</f>
        <v>Substation Elco Steel</v>
      </c>
      <c r="Z393" s="2" t="str">
        <f t="shared" si="24"/>
        <v>Substation Elco Steel12</v>
      </c>
      <c r="AH393" s="2" t="str">
        <f t="shared" si="25"/>
        <v>Elco Steel - MEP12</v>
      </c>
    </row>
    <row r="394" spans="1:34" x14ac:dyDescent="0.3">
      <c r="A394" s="6" t="s">
        <v>16</v>
      </c>
      <c r="B394" s="6">
        <v>13</v>
      </c>
      <c r="C394" s="1">
        <v>43496</v>
      </c>
      <c r="D394" s="1">
        <v>43496</v>
      </c>
      <c r="E394" s="1">
        <v>43509</v>
      </c>
      <c r="F394">
        <v>15</v>
      </c>
      <c r="G394" s="1">
        <v>43524</v>
      </c>
      <c r="K394" s="2">
        <f>SUMIF('collection only'!D:D,eslam.data!AH394,'collection only'!E:E)</f>
        <v>388339.4</v>
      </c>
      <c r="U394" s="2">
        <v>0</v>
      </c>
      <c r="V394" s="14">
        <f>SUMIF('consultant-gross'!D:D,eslam.data!AH394,'consultant-gross'!F:F)</f>
        <v>0</v>
      </c>
      <c r="W394" s="14">
        <f>SUMIF('consultant-gross'!D:D,eslam.data!AH394,'consultant-gross'!G:G)</f>
        <v>0</v>
      </c>
      <c r="X394" s="14">
        <f>SUMIF('consultant-net'!D:D,eslam.data!AH394,'consultant-net'!F:F)</f>
        <v>0</v>
      </c>
      <c r="Y394" s="2" t="str">
        <f>VLOOKUP(A394,'eslam-to-invoicing'!A:B,2,0)</f>
        <v>Substation Elco Steel</v>
      </c>
      <c r="Z394" s="2" t="str">
        <f t="shared" si="24"/>
        <v>Substation Elco Steel13</v>
      </c>
      <c r="AH394" s="2" t="str">
        <f t="shared" si="25"/>
        <v>Elco Steel - MEP13</v>
      </c>
    </row>
    <row r="395" spans="1:34" x14ac:dyDescent="0.3">
      <c r="A395" s="6" t="s">
        <v>16</v>
      </c>
      <c r="B395" s="6">
        <v>14</v>
      </c>
      <c r="C395" s="1">
        <v>43524</v>
      </c>
      <c r="D395" s="1">
        <v>43524</v>
      </c>
      <c r="E395" s="1">
        <v>43542</v>
      </c>
      <c r="F395">
        <v>15</v>
      </c>
      <c r="G395" s="1">
        <v>43557</v>
      </c>
      <c r="K395" s="2">
        <f>SUMIF('collection only'!D:D,eslam.data!AH395,'collection only'!E:E)</f>
        <v>317040.71000000002</v>
      </c>
      <c r="U395" s="2">
        <v>0</v>
      </c>
      <c r="V395" s="14">
        <f>SUMIF('consultant-gross'!D:D,eslam.data!AH395,'consultant-gross'!F:F)</f>
        <v>0</v>
      </c>
      <c r="W395" s="14">
        <f>SUMIF('consultant-gross'!D:D,eslam.data!AH395,'consultant-gross'!G:G)</f>
        <v>0</v>
      </c>
      <c r="X395" s="14">
        <f>SUMIF('consultant-net'!D:D,eslam.data!AH395,'consultant-net'!F:F)</f>
        <v>0</v>
      </c>
      <c r="Y395" s="2" t="str">
        <f>VLOOKUP(A395,'eslam-to-invoicing'!A:B,2,0)</f>
        <v>Substation Elco Steel</v>
      </c>
      <c r="Z395" s="2" t="str">
        <f t="shared" si="24"/>
        <v>Substation Elco Steel14</v>
      </c>
      <c r="AH395" s="2" t="str">
        <f t="shared" si="25"/>
        <v>Elco Steel - MEP14</v>
      </c>
    </row>
    <row r="396" spans="1:34" x14ac:dyDescent="0.3">
      <c r="A396" s="6" t="s">
        <v>38</v>
      </c>
      <c r="B396" s="6">
        <v>1</v>
      </c>
      <c r="C396" s="1">
        <v>43646</v>
      </c>
      <c r="D396" s="1">
        <v>43649</v>
      </c>
      <c r="E396" s="1">
        <v>43649</v>
      </c>
      <c r="F396">
        <v>15</v>
      </c>
      <c r="G396" s="1">
        <v>43664</v>
      </c>
      <c r="K396" s="2">
        <f>SUMIF('collection only'!D:D,eslam.data!AH396,'collection only'!E:E)</f>
        <v>1060000</v>
      </c>
      <c r="V396" s="14">
        <f>SUMIF('consultant-gross'!D:D,eslam.data!AH396,'consultant-gross'!F:F)</f>
        <v>0</v>
      </c>
      <c r="W396" s="14">
        <f>SUMIF('consultant-gross'!D:D,eslam.data!AH396,'consultant-gross'!G:G)</f>
        <v>0</v>
      </c>
      <c r="X396" s="14">
        <f>SUMIF('consultant-net'!D:D,eslam.data!AH396,'consultant-net'!F:F)</f>
        <v>0</v>
      </c>
      <c r="Y396" s="2" t="str">
        <f>VLOOKUP(A396,'eslam-to-invoicing'!A:B,2,0)</f>
        <v>Substation Elco Steel</v>
      </c>
      <c r="Z396" s="2" t="str">
        <f t="shared" si="24"/>
        <v>Substation Elco Steel1</v>
      </c>
      <c r="AH396" s="2" t="str">
        <f t="shared" si="25"/>
        <v>Elco Steel V.O-Infra. Network1</v>
      </c>
    </row>
    <row r="397" spans="1:34" x14ac:dyDescent="0.3">
      <c r="A397" s="6" t="s">
        <v>45</v>
      </c>
      <c r="B397" s="6">
        <v>1</v>
      </c>
      <c r="C397" s="1">
        <v>43738</v>
      </c>
      <c r="D397" s="1">
        <v>43753</v>
      </c>
      <c r="E397" s="1">
        <v>43773</v>
      </c>
      <c r="F397">
        <v>21</v>
      </c>
      <c r="G397" s="1">
        <v>43794</v>
      </c>
      <c r="H397" s="1">
        <v>43793</v>
      </c>
      <c r="I397" s="2">
        <v>3393576.42</v>
      </c>
      <c r="J397" s="2">
        <v>2338174.15</v>
      </c>
      <c r="K397" s="2">
        <f>SUMIF('collection only'!D:D,eslam.data!AH397,'collection only'!E:E)</f>
        <v>15952690.6</v>
      </c>
      <c r="L397" s="2">
        <v>3393576.42</v>
      </c>
      <c r="U397" s="2">
        <v>0</v>
      </c>
      <c r="V397" s="14">
        <f>SUMIF('consultant-gross'!D:D,eslam.data!AH397,'consultant-gross'!F:F)</f>
        <v>0</v>
      </c>
      <c r="W397" s="14">
        <f>SUMIF('consultant-gross'!D:D,eslam.data!AH397,'consultant-gross'!G:G)</f>
        <v>0</v>
      </c>
      <c r="X397" s="14">
        <f>SUMIF('consultant-net'!D:D,eslam.data!AH397,'consultant-net'!F:F)</f>
        <v>0</v>
      </c>
      <c r="Y397" s="2" t="str">
        <f>VLOOKUP(A397,'eslam-to-invoicing'!A:B,2,0)</f>
        <v>DoubleTree Mangroovy ElGouna</v>
      </c>
      <c r="Z397" s="2" t="str">
        <f t="shared" si="24"/>
        <v>DoubleTree Mangroovy ElGouna1</v>
      </c>
      <c r="AH397" s="2" t="str">
        <f t="shared" si="25"/>
        <v>El-Gouna1</v>
      </c>
    </row>
    <row r="398" spans="1:34" x14ac:dyDescent="0.3">
      <c r="A398" s="6" t="s">
        <v>45</v>
      </c>
      <c r="B398" s="6">
        <v>2</v>
      </c>
      <c r="C398" s="1">
        <v>43769</v>
      </c>
      <c r="D398" s="1">
        <v>43784</v>
      </c>
      <c r="E398" s="1">
        <v>43786</v>
      </c>
      <c r="F398">
        <v>21</v>
      </c>
      <c r="G398" s="1">
        <v>43807</v>
      </c>
      <c r="H398" s="1">
        <v>43793</v>
      </c>
      <c r="I398" s="2">
        <v>3546875.0299999989</v>
      </c>
      <c r="J398" s="2">
        <v>3879736.97</v>
      </c>
      <c r="K398" s="2">
        <f>SUMIF('collection only'!D:D,eslam.data!AH398,'collection only'!E:E)</f>
        <v>3867767.27</v>
      </c>
      <c r="L398" s="2">
        <v>6940451.4499999993</v>
      </c>
      <c r="O398" s="2">
        <v>2084092.99</v>
      </c>
      <c r="U398" s="2">
        <v>0</v>
      </c>
      <c r="V398" s="14">
        <f>SUMIF('consultant-gross'!D:D,eslam.data!AH398,'consultant-gross'!F:F)</f>
        <v>0</v>
      </c>
      <c r="W398" s="14">
        <f>SUMIF('consultant-gross'!D:D,eslam.data!AH398,'consultant-gross'!G:G)</f>
        <v>0</v>
      </c>
      <c r="X398" s="14">
        <f>SUMIF('consultant-net'!D:D,eslam.data!AH398,'consultant-net'!F:F)</f>
        <v>0</v>
      </c>
      <c r="Y398" s="2" t="str">
        <f>VLOOKUP(A398,'eslam-to-invoicing'!A:B,2,0)</f>
        <v>DoubleTree Mangroovy ElGouna</v>
      </c>
      <c r="Z398" s="2" t="str">
        <f t="shared" si="24"/>
        <v>DoubleTree Mangroovy ElGouna2</v>
      </c>
      <c r="AH398" s="2" t="str">
        <f t="shared" si="25"/>
        <v>El-Gouna2</v>
      </c>
    </row>
    <row r="399" spans="1:34" x14ac:dyDescent="0.3">
      <c r="A399" s="6" t="s">
        <v>45</v>
      </c>
      <c r="B399" s="6">
        <v>3</v>
      </c>
      <c r="C399" s="1">
        <v>43799</v>
      </c>
      <c r="D399" s="1">
        <v>43814</v>
      </c>
      <c r="E399" s="1">
        <v>43815</v>
      </c>
      <c r="F399">
        <v>21</v>
      </c>
      <c r="G399" s="1">
        <v>43836</v>
      </c>
      <c r="H399" s="1">
        <v>43818</v>
      </c>
      <c r="I399" s="2">
        <v>4290021.3600000013</v>
      </c>
      <c r="J399" s="2">
        <v>2286139.86</v>
      </c>
      <c r="K399" s="2">
        <f>SUMIF('collection only'!D:D,eslam.data!AH399,'collection only'!E:E)</f>
        <v>2286139.86</v>
      </c>
      <c r="L399" s="2">
        <v>11230472.810000001</v>
      </c>
      <c r="O399" s="2">
        <v>1112126.5900000001</v>
      </c>
      <c r="U399" s="2">
        <v>10483.549999999999</v>
      </c>
      <c r="V399" s="14">
        <f>SUMIF('consultant-gross'!D:D,eslam.data!AH399,'consultant-gross'!F:F)</f>
        <v>0</v>
      </c>
      <c r="W399" s="14">
        <f>SUMIF('consultant-gross'!D:D,eslam.data!AH399,'consultant-gross'!G:G)</f>
        <v>0</v>
      </c>
      <c r="X399" s="14">
        <f>SUMIF('consultant-net'!D:D,eslam.data!AH399,'consultant-net'!F:F)</f>
        <v>0</v>
      </c>
      <c r="Y399" s="2" t="str">
        <f>VLOOKUP(A399,'eslam-to-invoicing'!A:B,2,0)</f>
        <v>DoubleTree Mangroovy ElGouna</v>
      </c>
      <c r="Z399" s="2" t="str">
        <f t="shared" si="24"/>
        <v>DoubleTree Mangroovy ElGouna3</v>
      </c>
      <c r="AH399" s="2" t="str">
        <f t="shared" si="25"/>
        <v>El-Gouna3</v>
      </c>
    </row>
    <row r="400" spans="1:34" x14ac:dyDescent="0.3">
      <c r="A400" s="6" t="s">
        <v>45</v>
      </c>
      <c r="B400" s="6">
        <v>4</v>
      </c>
      <c r="C400" s="1">
        <v>43830</v>
      </c>
      <c r="D400" s="1">
        <v>43845</v>
      </c>
      <c r="E400" s="1">
        <v>43851</v>
      </c>
      <c r="F400">
        <v>21</v>
      </c>
      <c r="G400" s="1">
        <v>43872</v>
      </c>
      <c r="H400" s="1">
        <v>43851</v>
      </c>
      <c r="I400" s="2">
        <v>2686069.2999999989</v>
      </c>
      <c r="J400" s="2">
        <v>2572404.48</v>
      </c>
      <c r="K400" s="2">
        <f>SUMIF('collection only'!D:D,eslam.data!AH400,'collection only'!E:E)</f>
        <v>2572404.48</v>
      </c>
      <c r="L400" s="2">
        <v>13916542.109999999</v>
      </c>
      <c r="O400" s="2">
        <v>2169673.66</v>
      </c>
      <c r="U400" s="2">
        <v>29400.49</v>
      </c>
      <c r="V400" s="14">
        <f>SUMIF('consultant-gross'!D:D,eslam.data!AH400,'consultant-gross'!F:F)</f>
        <v>0</v>
      </c>
      <c r="W400" s="14">
        <f>SUMIF('consultant-gross'!D:D,eslam.data!AH400,'consultant-gross'!G:G)</f>
        <v>0</v>
      </c>
      <c r="X400" s="14">
        <f>SUMIF('consultant-net'!D:D,eslam.data!AH400,'consultant-net'!F:F)</f>
        <v>0</v>
      </c>
      <c r="Y400" s="2" t="str">
        <f>VLOOKUP(A400,'eslam-to-invoicing'!A:B,2,0)</f>
        <v>DoubleTree Mangroovy ElGouna</v>
      </c>
      <c r="Z400" s="2" t="str">
        <f t="shared" si="24"/>
        <v>DoubleTree Mangroovy ElGouna4</v>
      </c>
      <c r="AH400" s="2" t="str">
        <f t="shared" si="25"/>
        <v>El-Gouna4</v>
      </c>
    </row>
    <row r="401" spans="1:34" x14ac:dyDescent="0.3">
      <c r="A401" s="6" t="s">
        <v>45</v>
      </c>
      <c r="B401" s="6">
        <v>5</v>
      </c>
      <c r="C401" s="1">
        <v>43861</v>
      </c>
      <c r="D401" s="1">
        <v>43876</v>
      </c>
      <c r="E401" s="1">
        <v>43880</v>
      </c>
      <c r="F401">
        <v>21</v>
      </c>
      <c r="G401" s="1">
        <v>43901</v>
      </c>
      <c r="H401" s="1">
        <v>43884</v>
      </c>
      <c r="I401" s="2">
        <v>3430037.6100000031</v>
      </c>
      <c r="J401" s="2">
        <v>1815739.6</v>
      </c>
      <c r="K401" s="2">
        <f>SUMIF('collection only'!D:D,eslam.data!AH401,'collection only'!E:E)</f>
        <v>1808595.27</v>
      </c>
      <c r="L401" s="2">
        <v>17346579.719999999</v>
      </c>
      <c r="O401" s="2">
        <v>1374961.99</v>
      </c>
      <c r="U401" s="2">
        <v>10483.549999999999</v>
      </c>
      <c r="V401" s="14">
        <f>SUMIF('consultant-gross'!D:D,eslam.data!AH401,'consultant-gross'!F:F)</f>
        <v>3430037.6100000031</v>
      </c>
      <c r="W401" s="14">
        <f>SUMIF('consultant-gross'!D:D,eslam.data!AH401,'consultant-gross'!G:G)</f>
        <v>17346579.720000003</v>
      </c>
      <c r="X401" s="14">
        <f>SUMIF('consultant-net'!D:D,eslam.data!AH401,'consultant-net'!F:F)</f>
        <v>1815739.6</v>
      </c>
      <c r="Y401" s="2" t="str">
        <f>VLOOKUP(A401,'eslam-to-invoicing'!A:B,2,0)</f>
        <v>DoubleTree Mangroovy ElGouna</v>
      </c>
      <c r="Z401" s="2" t="str">
        <f t="shared" si="24"/>
        <v>DoubleTree Mangroovy ElGouna5</v>
      </c>
      <c r="AH401" s="2" t="str">
        <f t="shared" si="25"/>
        <v>El-Gouna5</v>
      </c>
    </row>
    <row r="402" spans="1:34" x14ac:dyDescent="0.3">
      <c r="A402" s="6" t="s">
        <v>45</v>
      </c>
      <c r="B402" s="6">
        <v>6</v>
      </c>
      <c r="C402" s="1">
        <v>43890</v>
      </c>
      <c r="D402" s="1">
        <v>43905</v>
      </c>
      <c r="E402" s="1">
        <v>43908</v>
      </c>
      <c r="F402">
        <v>21</v>
      </c>
      <c r="G402" s="1">
        <v>43929</v>
      </c>
      <c r="H402" s="1">
        <v>43908</v>
      </c>
      <c r="I402" s="2">
        <v>6540676.1899999976</v>
      </c>
      <c r="J402" s="2">
        <v>4271724.93</v>
      </c>
      <c r="K402" s="2">
        <f>SUMIF('collection only'!D:D,eslam.data!AH402,'collection only'!E:E)</f>
        <v>4246133.4000000004</v>
      </c>
      <c r="L402" s="2">
        <v>23887255.91</v>
      </c>
      <c r="O402" s="2">
        <v>1023807.82</v>
      </c>
      <c r="U402" s="2">
        <v>29400.49</v>
      </c>
      <c r="V402" s="14">
        <f>SUMIF('consultant-gross'!D:D,eslam.data!AH402,'consultant-gross'!F:F)</f>
        <v>6540676.1899999976</v>
      </c>
      <c r="W402" s="14">
        <f>SUMIF('consultant-gross'!D:D,eslam.data!AH402,'consultant-gross'!G:G)</f>
        <v>23887255.91</v>
      </c>
      <c r="X402" s="14">
        <f>SUMIF('consultant-net'!D:D,eslam.data!AH402,'consultant-net'!F:F)</f>
        <v>6823693.4000000004</v>
      </c>
      <c r="Y402" s="2" t="str">
        <f>VLOOKUP(A402,'eslam-to-invoicing'!A:B,2,0)</f>
        <v>DoubleTree Mangroovy ElGouna</v>
      </c>
      <c r="Z402" s="2" t="str">
        <f t="shared" si="24"/>
        <v>DoubleTree Mangroovy ElGouna6</v>
      </c>
      <c r="AH402" s="2" t="str">
        <f t="shared" si="25"/>
        <v>El-Gouna6</v>
      </c>
    </row>
    <row r="403" spans="1:34" x14ac:dyDescent="0.3">
      <c r="A403" s="6" t="s">
        <v>45</v>
      </c>
      <c r="B403" s="6">
        <v>7</v>
      </c>
      <c r="C403" s="1">
        <v>43921</v>
      </c>
      <c r="D403" s="1">
        <v>43936</v>
      </c>
      <c r="E403" s="1">
        <v>43939</v>
      </c>
      <c r="F403">
        <v>21</v>
      </c>
      <c r="G403" s="1">
        <v>43960</v>
      </c>
      <c r="H403" s="1">
        <v>43942</v>
      </c>
      <c r="I403" s="2">
        <v>3114205.16</v>
      </c>
      <c r="J403" s="2">
        <v>2145687.36</v>
      </c>
      <c r="K403" s="2">
        <f>SUMIF('collection only'!D:D,eslam.data!AH403,'collection only'!E:E)</f>
        <v>2145687.36</v>
      </c>
      <c r="L403" s="2">
        <v>27001461.07</v>
      </c>
      <c r="O403" s="2">
        <v>1023807.82</v>
      </c>
      <c r="U403" s="2">
        <v>29400.49</v>
      </c>
      <c r="V403" s="14">
        <f>SUMIF('consultant-gross'!D:D,eslam.data!AH403,'consultant-gross'!F:F)</f>
        <v>3114205.16</v>
      </c>
      <c r="W403" s="14">
        <f>SUMIF('consultant-gross'!D:D,eslam.data!AH403,'consultant-gross'!G:G)</f>
        <v>27001461.07</v>
      </c>
      <c r="X403" s="14">
        <f>SUMIF('consultant-net'!D:D,eslam.data!AH403,'consultant-net'!F:F)</f>
        <v>2158979.11</v>
      </c>
      <c r="Y403" s="2" t="str">
        <f>VLOOKUP(A403,'eslam-to-invoicing'!A:B,2,0)</f>
        <v>DoubleTree Mangroovy ElGouna</v>
      </c>
      <c r="Z403" s="2" t="str">
        <f t="shared" si="24"/>
        <v>DoubleTree Mangroovy ElGouna7</v>
      </c>
      <c r="AH403" s="2" t="str">
        <f t="shared" si="25"/>
        <v>El-Gouna7</v>
      </c>
    </row>
    <row r="404" spans="1:34" x14ac:dyDescent="0.3">
      <c r="A404" s="6" t="s">
        <v>45</v>
      </c>
      <c r="B404" s="6">
        <v>8</v>
      </c>
      <c r="C404" s="1">
        <v>44012</v>
      </c>
      <c r="D404" s="1">
        <v>44013</v>
      </c>
      <c r="E404" s="1">
        <v>44017</v>
      </c>
      <c r="F404">
        <v>21</v>
      </c>
      <c r="G404" s="1">
        <v>44038</v>
      </c>
      <c r="H404" s="1">
        <v>44018</v>
      </c>
      <c r="I404" s="2">
        <v>3250029.799999997</v>
      </c>
      <c r="J404" s="2">
        <v>1922134.77</v>
      </c>
      <c r="K404" s="2">
        <f>SUMIF('collection only'!D:D,eslam.data!AH404,'collection only'!E:E)</f>
        <v>1922134.77</v>
      </c>
      <c r="L404" s="2">
        <v>30251490.870000001</v>
      </c>
      <c r="O404" s="2">
        <v>580535.18999999994</v>
      </c>
      <c r="U404" s="2">
        <v>29400.49</v>
      </c>
      <c r="V404" s="14">
        <f>SUMIF('consultant-gross'!D:D,eslam.data!AH404,'consultant-gross'!F:F)</f>
        <v>3250029.799999997</v>
      </c>
      <c r="W404" s="14">
        <f>SUMIF('consultant-gross'!D:D,eslam.data!AH404,'consultant-gross'!G:G)</f>
        <v>30251490.869999997</v>
      </c>
      <c r="X404" s="14">
        <f>SUMIF('consultant-net'!D:D,eslam.data!AH404,'consultant-net'!F:F)</f>
        <v>1933855.68</v>
      </c>
      <c r="Y404" s="2" t="str">
        <f>VLOOKUP(A404,'eslam-to-invoicing'!A:B,2,0)</f>
        <v>DoubleTree Mangroovy ElGouna</v>
      </c>
      <c r="Z404" s="2" t="str">
        <f t="shared" si="24"/>
        <v>DoubleTree Mangroovy ElGouna8</v>
      </c>
      <c r="AH404" s="2" t="str">
        <f t="shared" si="25"/>
        <v>El-Gouna8</v>
      </c>
    </row>
    <row r="405" spans="1:34" x14ac:dyDescent="0.3">
      <c r="A405" s="6" t="s">
        <v>45</v>
      </c>
      <c r="B405" s="6">
        <v>9</v>
      </c>
      <c r="C405" s="1">
        <v>44043</v>
      </c>
      <c r="D405" s="1">
        <v>44044</v>
      </c>
      <c r="E405" s="1">
        <v>44038</v>
      </c>
      <c r="F405">
        <v>21</v>
      </c>
      <c r="G405" s="1">
        <v>44059</v>
      </c>
      <c r="H405" s="1">
        <v>44039</v>
      </c>
      <c r="I405" s="2">
        <v>1882490</v>
      </c>
      <c r="J405" s="2">
        <v>1037007.36</v>
      </c>
      <c r="K405" s="2">
        <f>SUMIF('collection only'!D:D,eslam.data!AH405,'collection only'!E:E)</f>
        <v>1030964.27</v>
      </c>
      <c r="L405" s="2">
        <v>32133980.870000001</v>
      </c>
      <c r="O405" s="2">
        <v>203135.69</v>
      </c>
      <c r="U405" s="2">
        <v>29400.49</v>
      </c>
      <c r="V405" s="14">
        <f>SUMIF('consultant-gross'!D:D,eslam.data!AH405,'consultant-gross'!F:F)</f>
        <v>0</v>
      </c>
      <c r="W405" s="14">
        <f>SUMIF('consultant-gross'!D:D,eslam.data!AH405,'consultant-gross'!G:G)</f>
        <v>0</v>
      </c>
      <c r="X405" s="14">
        <f>SUMIF('consultant-net'!D:D,eslam.data!AH405,'consultant-net'!F:F)</f>
        <v>0</v>
      </c>
      <c r="Y405" s="2" t="str">
        <f>VLOOKUP(A405,'eslam-to-invoicing'!A:B,2,0)</f>
        <v>DoubleTree Mangroovy ElGouna</v>
      </c>
      <c r="Z405" s="2" t="str">
        <f t="shared" si="24"/>
        <v>DoubleTree Mangroovy ElGouna9</v>
      </c>
      <c r="AH405" s="2" t="str">
        <f t="shared" si="25"/>
        <v>El-Gouna9</v>
      </c>
    </row>
    <row r="406" spans="1:34" x14ac:dyDescent="0.3">
      <c r="A406" s="6" t="s">
        <v>45</v>
      </c>
      <c r="B406" s="6">
        <v>10</v>
      </c>
      <c r="C406" s="1">
        <v>44074</v>
      </c>
      <c r="D406" s="1">
        <v>44075</v>
      </c>
      <c r="E406" s="1">
        <v>44079</v>
      </c>
      <c r="F406">
        <v>21</v>
      </c>
      <c r="G406" s="1">
        <v>44100</v>
      </c>
      <c r="H406" s="1">
        <v>44079</v>
      </c>
      <c r="I406" s="2">
        <v>1889241.538690872</v>
      </c>
      <c r="J406" s="2">
        <v>1180949.3350760059</v>
      </c>
      <c r="K406" s="2">
        <f>SUMIF('collection only'!D:D,eslam.data!AH406,'collection only'!E:E)</f>
        <v>1173489.52</v>
      </c>
      <c r="L406" s="2">
        <v>34023222.40869087</v>
      </c>
      <c r="O406" s="2">
        <v>27898.992000000071</v>
      </c>
      <c r="U406" s="2">
        <v>29400.49</v>
      </c>
      <c r="V406" s="14">
        <f>SUMIF('consultant-gross'!D:D,eslam.data!AH406,'consultant-gross'!F:F)</f>
        <v>0</v>
      </c>
      <c r="W406" s="14">
        <f>SUMIF('consultant-gross'!D:D,eslam.data!AH406,'consultant-gross'!G:G)</f>
        <v>0</v>
      </c>
      <c r="X406" s="14">
        <f>SUMIF('consultant-net'!D:D,eslam.data!AH406,'consultant-net'!F:F)</f>
        <v>0</v>
      </c>
      <c r="Y406" s="2" t="str">
        <f>VLOOKUP(A406,'eslam-to-invoicing'!A:B,2,0)</f>
        <v>DoubleTree Mangroovy ElGouna</v>
      </c>
      <c r="Z406" s="2" t="str">
        <f t="shared" si="24"/>
        <v>DoubleTree Mangroovy ElGouna10</v>
      </c>
      <c r="AH406" s="2" t="str">
        <f t="shared" si="25"/>
        <v>El-Gouna10</v>
      </c>
    </row>
    <row r="407" spans="1:34" x14ac:dyDescent="0.3">
      <c r="A407" s="6" t="s">
        <v>45</v>
      </c>
      <c r="B407" s="6">
        <v>11</v>
      </c>
      <c r="C407" s="1">
        <v>44165</v>
      </c>
      <c r="D407" s="1">
        <v>44165</v>
      </c>
      <c r="E407" s="1">
        <v>44174</v>
      </c>
      <c r="F407">
        <v>21</v>
      </c>
      <c r="G407" s="1">
        <v>44195</v>
      </c>
      <c r="H407" s="1">
        <v>44184</v>
      </c>
      <c r="I407" s="2">
        <v>881976.77574044466</v>
      </c>
      <c r="J407" s="2">
        <v>1788649.699229164</v>
      </c>
      <c r="K407" s="2">
        <f>SUMIF('collection only'!D:D,eslam.data!AH407,'collection only'!E:E)</f>
        <v>1750027.3</v>
      </c>
      <c r="L407" s="2">
        <v>34905199.184431307</v>
      </c>
      <c r="O407" s="2">
        <v>1741930.4879999999</v>
      </c>
      <c r="U407" s="2">
        <v>29400.49</v>
      </c>
      <c r="V407" s="14">
        <f>SUMIF('consultant-gross'!D:D,eslam.data!AH407,'consultant-gross'!F:F)</f>
        <v>0</v>
      </c>
      <c r="W407" s="14">
        <f>SUMIF('consultant-gross'!D:D,eslam.data!AH407,'consultant-gross'!G:G)</f>
        <v>0</v>
      </c>
      <c r="X407" s="14">
        <f>SUMIF('consultant-net'!D:D,eslam.data!AH407,'consultant-net'!F:F)</f>
        <v>0</v>
      </c>
      <c r="Y407" s="2" t="str">
        <f>VLOOKUP(A407,'eslam-to-invoicing'!A:B,2,0)</f>
        <v>DoubleTree Mangroovy ElGouna</v>
      </c>
      <c r="Z407" s="2" t="str">
        <f t="shared" si="24"/>
        <v>DoubleTree Mangroovy ElGouna11</v>
      </c>
      <c r="AH407" s="2" t="str">
        <f t="shared" si="25"/>
        <v>El-Gouna11</v>
      </c>
    </row>
    <row r="408" spans="1:34" x14ac:dyDescent="0.3">
      <c r="A408" s="6" t="s">
        <v>45</v>
      </c>
      <c r="B408" s="6">
        <v>12</v>
      </c>
      <c r="C408" s="1">
        <v>44165</v>
      </c>
      <c r="D408" s="1">
        <v>44165</v>
      </c>
      <c r="E408" s="1">
        <v>44188</v>
      </c>
      <c r="F408">
        <v>21</v>
      </c>
      <c r="G408" s="1">
        <v>44209</v>
      </c>
      <c r="H408" s="1">
        <v>44188</v>
      </c>
      <c r="I408" s="2">
        <v>-4.4313147664070129E-3</v>
      </c>
      <c r="J408" s="2">
        <v>2000000</v>
      </c>
      <c r="K408" s="2">
        <f>SUMIF('collection only'!D:D,eslam.data!AH408,'collection only'!E:E)</f>
        <v>1942857.14</v>
      </c>
      <c r="L408" s="2">
        <v>34905199.18</v>
      </c>
      <c r="O408" s="2">
        <v>1741930.49</v>
      </c>
      <c r="U408" s="2">
        <v>29400.49</v>
      </c>
      <c r="V408" s="14">
        <f>SUMIF('consultant-gross'!D:D,eslam.data!AH408,'consultant-gross'!F:F)</f>
        <v>0</v>
      </c>
      <c r="W408" s="14">
        <f>SUMIF('consultant-gross'!D:D,eslam.data!AH408,'consultant-gross'!G:G)</f>
        <v>0</v>
      </c>
      <c r="X408" s="14">
        <f>SUMIF('consultant-net'!D:D,eslam.data!AH408,'consultant-net'!F:F)</f>
        <v>0</v>
      </c>
      <c r="Y408" s="2" t="str">
        <f>VLOOKUP(A408,'eslam-to-invoicing'!A:B,2,0)</f>
        <v>DoubleTree Mangroovy ElGouna</v>
      </c>
      <c r="Z408" s="2" t="str">
        <f t="shared" si="24"/>
        <v>DoubleTree Mangroovy ElGouna12</v>
      </c>
      <c r="AH408" s="2" t="str">
        <f t="shared" si="25"/>
        <v>El-Gouna12</v>
      </c>
    </row>
    <row r="409" spans="1:34" x14ac:dyDescent="0.3">
      <c r="A409" s="6" t="s">
        <v>45</v>
      </c>
      <c r="B409" s="6">
        <v>13</v>
      </c>
      <c r="C409" s="1">
        <v>44196</v>
      </c>
      <c r="D409" s="1">
        <v>44196</v>
      </c>
      <c r="E409" s="1">
        <v>44206</v>
      </c>
      <c r="F409">
        <v>21</v>
      </c>
      <c r="G409" s="1">
        <v>44227</v>
      </c>
      <c r="H409" s="1">
        <v>44208</v>
      </c>
      <c r="I409" s="2">
        <v>2225492.7100000009</v>
      </c>
      <c r="J409" s="2">
        <v>1964526.99</v>
      </c>
      <c r="K409" s="2">
        <f>SUMIF('collection only'!D:D,eslam.data!AH409,'collection only'!E:E)</f>
        <v>1951940.18</v>
      </c>
      <c r="L409" s="2">
        <v>37130691.890000001</v>
      </c>
      <c r="O409" s="2">
        <v>1823017.32</v>
      </c>
      <c r="U409" s="2">
        <v>29400.49</v>
      </c>
      <c r="V409" s="14">
        <f>SUMIF('consultant-gross'!D:D,eslam.data!AH409,'consultant-gross'!F:F)</f>
        <v>0</v>
      </c>
      <c r="W409" s="14">
        <f>SUMIF('consultant-gross'!D:D,eslam.data!AH409,'consultant-gross'!G:G)</f>
        <v>0</v>
      </c>
      <c r="X409" s="14">
        <f>SUMIF('consultant-net'!D:D,eslam.data!AH409,'consultant-net'!F:F)</f>
        <v>0</v>
      </c>
      <c r="Y409" s="2" t="str">
        <f>VLOOKUP(A409,'eslam-to-invoicing'!A:B,2,0)</f>
        <v>DoubleTree Mangroovy ElGouna</v>
      </c>
      <c r="Z409" s="2" t="str">
        <f t="shared" si="24"/>
        <v>DoubleTree Mangroovy ElGouna13</v>
      </c>
      <c r="AH409" s="2" t="str">
        <f t="shared" si="25"/>
        <v>El-Gouna13</v>
      </c>
    </row>
    <row r="410" spans="1:34" x14ac:dyDescent="0.3">
      <c r="A410" s="6" t="s">
        <v>45</v>
      </c>
      <c r="B410" s="6">
        <v>14</v>
      </c>
      <c r="C410" s="1">
        <v>44227</v>
      </c>
      <c r="D410" s="1">
        <v>44227</v>
      </c>
      <c r="E410" s="1">
        <v>44241</v>
      </c>
      <c r="F410">
        <v>21</v>
      </c>
      <c r="G410" s="1">
        <v>44262</v>
      </c>
      <c r="H410" s="1">
        <v>44258</v>
      </c>
      <c r="I410" s="2">
        <v>3901532.199999996</v>
      </c>
      <c r="J410" s="2">
        <v>3061707.07</v>
      </c>
      <c r="K410" s="2">
        <f>SUMIF('collection only'!D:D,eslam.data!AH410,'collection only'!E:E)</f>
        <v>3058799.81</v>
      </c>
      <c r="L410" s="2">
        <v>41032224.090000004</v>
      </c>
      <c r="O410" s="2">
        <v>1836465.31</v>
      </c>
      <c r="U410" s="2">
        <v>120415.29</v>
      </c>
      <c r="V410" s="14">
        <f>SUMIF('consultant-gross'!D:D,eslam.data!AH410,'consultant-gross'!F:F)</f>
        <v>0</v>
      </c>
      <c r="W410" s="14">
        <f>SUMIF('consultant-gross'!D:D,eslam.data!AH410,'consultant-gross'!G:G)</f>
        <v>0</v>
      </c>
      <c r="X410" s="14">
        <f>SUMIF('consultant-net'!D:D,eslam.data!AH410,'consultant-net'!F:F)</f>
        <v>0</v>
      </c>
      <c r="Y410" s="2" t="str">
        <f>VLOOKUP(A410,'eslam-to-invoicing'!A:B,2,0)</f>
        <v>DoubleTree Mangroovy ElGouna</v>
      </c>
      <c r="Z410" s="2" t="str">
        <f t="shared" si="24"/>
        <v>DoubleTree Mangroovy ElGouna14</v>
      </c>
      <c r="AH410" s="2" t="str">
        <f t="shared" si="25"/>
        <v>El-Gouna14</v>
      </c>
    </row>
    <row r="411" spans="1:34" x14ac:dyDescent="0.3">
      <c r="A411" s="6" t="s">
        <v>45</v>
      </c>
      <c r="B411" s="6">
        <v>15</v>
      </c>
      <c r="C411" s="1">
        <v>44255</v>
      </c>
      <c r="D411" s="1">
        <v>44266</v>
      </c>
      <c r="E411" s="1">
        <v>44268</v>
      </c>
      <c r="F411">
        <v>21</v>
      </c>
      <c r="G411" s="1">
        <v>44289</v>
      </c>
      <c r="H411" s="1">
        <v>44303</v>
      </c>
      <c r="I411" s="2">
        <v>4440680.4100000039</v>
      </c>
      <c r="J411" s="2">
        <v>3011925.18</v>
      </c>
      <c r="K411" s="2">
        <f>SUMIF('collection only'!D:D,eslam.data!AH411,'collection only'!E:E)</f>
        <v>3002136.21</v>
      </c>
      <c r="L411" s="2">
        <v>45472904.5</v>
      </c>
      <c r="O411" s="2">
        <v>1238512.71</v>
      </c>
      <c r="U411" s="2">
        <v>120415.29</v>
      </c>
      <c r="V411" s="14">
        <f>SUMIF('consultant-gross'!D:D,eslam.data!AH411,'consultant-gross'!F:F)</f>
        <v>0</v>
      </c>
      <c r="W411" s="14">
        <f>SUMIF('consultant-gross'!D:D,eslam.data!AH411,'consultant-gross'!G:G)</f>
        <v>0</v>
      </c>
      <c r="X411" s="14">
        <f>SUMIF('consultant-net'!D:D,eslam.data!AH411,'consultant-net'!F:F)</f>
        <v>0</v>
      </c>
      <c r="Y411" s="2" t="str">
        <f>VLOOKUP(A411,'eslam-to-invoicing'!A:B,2,0)</f>
        <v>DoubleTree Mangroovy ElGouna</v>
      </c>
      <c r="Z411" s="2" t="str">
        <f t="shared" si="24"/>
        <v>DoubleTree Mangroovy ElGouna15</v>
      </c>
      <c r="AH411" s="2" t="str">
        <f t="shared" si="25"/>
        <v>El-Gouna15</v>
      </c>
    </row>
    <row r="412" spans="1:34" x14ac:dyDescent="0.3">
      <c r="A412" s="6" t="s">
        <v>45</v>
      </c>
      <c r="B412" s="6">
        <v>16</v>
      </c>
      <c r="C412" s="1">
        <v>44286</v>
      </c>
      <c r="D412" s="1">
        <v>44298</v>
      </c>
      <c r="E412" s="1">
        <v>44301</v>
      </c>
      <c r="F412">
        <v>21</v>
      </c>
      <c r="G412" s="1">
        <v>44322</v>
      </c>
      <c r="H412" s="1">
        <v>44313</v>
      </c>
      <c r="I412" s="2">
        <v>4113209.6099999989</v>
      </c>
      <c r="J412" s="2">
        <v>3166964.63</v>
      </c>
      <c r="K412" s="2">
        <f>SUMIF('collection only'!D:D,eslam.data!AH412,'collection only'!E:E)</f>
        <v>3166964.63</v>
      </c>
      <c r="L412" s="2">
        <v>49586114.109999999</v>
      </c>
      <c r="O412" s="2">
        <v>1193051.8799999999</v>
      </c>
      <c r="U412" s="2">
        <v>120415.29</v>
      </c>
      <c r="V412" s="14">
        <f>SUMIF('consultant-gross'!D:D,eslam.data!AH412,'consultant-gross'!F:F)</f>
        <v>0</v>
      </c>
      <c r="W412" s="14">
        <f>SUMIF('consultant-gross'!D:D,eslam.data!AH412,'consultant-gross'!G:G)</f>
        <v>0</v>
      </c>
      <c r="X412" s="14">
        <f>SUMIF('consultant-net'!D:D,eslam.data!AH412,'consultant-net'!F:F)</f>
        <v>0</v>
      </c>
      <c r="Y412" s="2" t="str">
        <f>VLOOKUP(A412,'eslam-to-invoicing'!A:B,2,0)</f>
        <v>DoubleTree Mangroovy ElGouna</v>
      </c>
      <c r="Z412" s="2" t="str">
        <f t="shared" si="24"/>
        <v>DoubleTree Mangroovy ElGouna16</v>
      </c>
      <c r="AH412" s="2" t="str">
        <f t="shared" si="25"/>
        <v>El-Gouna16</v>
      </c>
    </row>
    <row r="413" spans="1:34" x14ac:dyDescent="0.3">
      <c r="A413" s="6" t="s">
        <v>45</v>
      </c>
      <c r="B413" s="6">
        <v>17</v>
      </c>
      <c r="C413" s="1">
        <v>44347</v>
      </c>
      <c r="D413" s="1">
        <v>44347</v>
      </c>
      <c r="E413" s="1">
        <v>44350</v>
      </c>
      <c r="F413">
        <v>21</v>
      </c>
      <c r="G413" s="1">
        <v>44371</v>
      </c>
      <c r="H413" s="1">
        <v>44361</v>
      </c>
      <c r="I413" s="2">
        <v>3640319.409999996</v>
      </c>
      <c r="J413" s="2">
        <v>2547089.2799999998</v>
      </c>
      <c r="K413" s="2">
        <f>SUMIF('collection only'!D:D,eslam.data!AH413,'collection only'!E:E)</f>
        <v>2526942.2000000002</v>
      </c>
      <c r="L413" s="2">
        <v>53226433.520000003</v>
      </c>
      <c r="O413" s="2">
        <v>540181.99</v>
      </c>
      <c r="U413" s="2">
        <v>120415.29</v>
      </c>
      <c r="V413" s="14">
        <f>SUMIF('consultant-gross'!D:D,eslam.data!AH413,'consultant-gross'!F:F)</f>
        <v>0</v>
      </c>
      <c r="W413" s="14">
        <f>SUMIF('consultant-gross'!D:D,eslam.data!AH413,'consultant-gross'!G:G)</f>
        <v>0</v>
      </c>
      <c r="X413" s="14">
        <f>SUMIF('consultant-net'!D:D,eslam.data!AH413,'consultant-net'!F:F)</f>
        <v>0</v>
      </c>
      <c r="Y413" s="2" t="str">
        <f>VLOOKUP(A413,'eslam-to-invoicing'!A:B,2,0)</f>
        <v>DoubleTree Mangroovy ElGouna</v>
      </c>
      <c r="Z413" s="2" t="str">
        <f t="shared" si="24"/>
        <v>DoubleTree Mangroovy ElGouna17</v>
      </c>
      <c r="AH413" s="2" t="str">
        <f t="shared" si="25"/>
        <v>El-Gouna17</v>
      </c>
    </row>
    <row r="414" spans="1:34" x14ac:dyDescent="0.3">
      <c r="A414" s="6" t="s">
        <v>45</v>
      </c>
      <c r="B414" s="6">
        <v>18</v>
      </c>
      <c r="C414" s="1">
        <v>44439</v>
      </c>
      <c r="D414" s="1">
        <v>44434</v>
      </c>
      <c r="E414" s="1">
        <v>44434</v>
      </c>
      <c r="F414">
        <v>21</v>
      </c>
      <c r="G414" s="1">
        <v>44455</v>
      </c>
      <c r="H414" s="1">
        <v>44434</v>
      </c>
      <c r="I414" s="2">
        <v>3384789.3100000019</v>
      </c>
      <c r="J414" s="2">
        <v>5636285.4100000001</v>
      </c>
      <c r="K414" s="2">
        <f>SUMIF('collection only'!D:D,eslam.data!AH414,'collection only'!E:E)</f>
        <v>5636281.25</v>
      </c>
      <c r="L414" s="2">
        <v>56611222.829999998</v>
      </c>
      <c r="U414" s="2">
        <v>195708.06</v>
      </c>
      <c r="V414" s="14">
        <f>SUMIF('consultant-gross'!D:D,eslam.data!AH414,'consultant-gross'!F:F)</f>
        <v>0</v>
      </c>
      <c r="W414" s="14">
        <f>SUMIF('consultant-gross'!D:D,eslam.data!AH414,'consultant-gross'!G:G)</f>
        <v>0</v>
      </c>
      <c r="X414" s="14">
        <f>SUMIF('consultant-net'!D:D,eslam.data!AH414,'consultant-net'!F:F)</f>
        <v>0</v>
      </c>
      <c r="Y414" s="2" t="str">
        <f>VLOOKUP(A414,'eslam-to-invoicing'!A:B,2,0)</f>
        <v>DoubleTree Mangroovy ElGouna</v>
      </c>
      <c r="Z414" s="2" t="str">
        <f t="shared" si="24"/>
        <v>DoubleTree Mangroovy ElGouna18</v>
      </c>
      <c r="AH414" s="2" t="str">
        <f t="shared" si="25"/>
        <v>El-Gouna18</v>
      </c>
    </row>
    <row r="415" spans="1:34" x14ac:dyDescent="0.3">
      <c r="A415" s="6" t="s">
        <v>51</v>
      </c>
      <c r="B415" s="6">
        <v>1</v>
      </c>
      <c r="C415" s="1">
        <v>43830</v>
      </c>
      <c r="D415" s="1">
        <v>43830</v>
      </c>
      <c r="E415" s="1">
        <v>43811</v>
      </c>
      <c r="F415">
        <v>21</v>
      </c>
      <c r="G415" s="1">
        <v>43832</v>
      </c>
      <c r="H415" s="1">
        <v>43863</v>
      </c>
      <c r="I415" s="2">
        <v>80875</v>
      </c>
      <c r="J415" s="2">
        <v>73813.119999999995</v>
      </c>
      <c r="K415" s="2">
        <f>SUMIF('collection only'!D:D,eslam.data!AH415,'collection only'!E:E)</f>
        <v>73813.119999999995</v>
      </c>
      <c r="L415" s="2">
        <v>80875</v>
      </c>
      <c r="V415" s="14">
        <f>SUMIF('consultant-gross'!D:D,eslam.data!AH415,'consultant-gross'!F:F)</f>
        <v>80875</v>
      </c>
      <c r="W415" s="14">
        <f>SUMIF('consultant-gross'!D:D,eslam.data!AH415,'consultant-gross'!G:G)</f>
        <v>80875</v>
      </c>
      <c r="X415" s="14">
        <f>SUMIF('consultant-net'!D:D,eslam.data!AH415,'consultant-net'!F:F)</f>
        <v>73813.119999999995</v>
      </c>
      <c r="Y415" s="2" t="str">
        <f>VLOOKUP(A415,'eslam-to-invoicing'!A:B,2,0)</f>
        <v>DoubleTree Mangroovy ElGouna</v>
      </c>
      <c r="Z415" s="2" t="str">
        <f t="shared" si="24"/>
        <v>DoubleTree Mangroovy ElGouna1</v>
      </c>
      <c r="AH415" s="2" t="str">
        <f t="shared" si="25"/>
        <v>El-Gouna - Equip. Rental1</v>
      </c>
    </row>
    <row r="416" spans="1:34" x14ac:dyDescent="0.3">
      <c r="A416" s="6" t="s">
        <v>51</v>
      </c>
      <c r="B416" s="6">
        <v>2</v>
      </c>
      <c r="C416" s="1">
        <v>43921</v>
      </c>
      <c r="D416" s="1">
        <v>43921</v>
      </c>
      <c r="E416" s="1">
        <v>43908</v>
      </c>
      <c r="F416">
        <v>21</v>
      </c>
      <c r="G416" s="1">
        <v>43929</v>
      </c>
      <c r="K416" s="2">
        <f>SUMIF('collection only'!D:D,eslam.data!AH416,'collection only'!E:E)</f>
        <v>16757</v>
      </c>
      <c r="V416" s="14">
        <f>SUMIF('consultant-gross'!D:D,eslam.data!AH416,'consultant-gross'!F:F)</f>
        <v>0</v>
      </c>
      <c r="W416" s="14">
        <f>SUMIF('consultant-gross'!D:D,eslam.data!AH416,'consultant-gross'!G:G)</f>
        <v>0</v>
      </c>
      <c r="X416" s="14">
        <f>SUMIF('consultant-net'!D:D,eslam.data!AH416,'consultant-net'!F:F)</f>
        <v>0</v>
      </c>
      <c r="Y416" s="2" t="str">
        <f>VLOOKUP(A416,'eslam-to-invoicing'!A:B,2,0)</f>
        <v>DoubleTree Mangroovy ElGouna</v>
      </c>
      <c r="Z416" s="2" t="str">
        <f t="shared" si="24"/>
        <v>DoubleTree Mangroovy ElGouna2</v>
      </c>
      <c r="AH416" s="2" t="str">
        <f t="shared" si="25"/>
        <v>El-Gouna - Equip. Rental2</v>
      </c>
    </row>
    <row r="417" spans="1:34" x14ac:dyDescent="0.3">
      <c r="A417" s="6" t="s">
        <v>51</v>
      </c>
      <c r="B417" s="6">
        <v>3</v>
      </c>
      <c r="C417" s="1">
        <v>44012</v>
      </c>
      <c r="D417" s="1">
        <v>44021</v>
      </c>
      <c r="E417" s="1">
        <v>44021</v>
      </c>
      <c r="F417">
        <v>21</v>
      </c>
      <c r="G417" s="1">
        <v>44042</v>
      </c>
      <c r="K417" s="2">
        <f>SUMIF('collection only'!D:D,eslam.data!AH417,'collection only'!E:E)</f>
        <v>74100</v>
      </c>
      <c r="V417" s="14">
        <f>SUMIF('consultant-gross'!D:D,eslam.data!AH417,'consultant-gross'!F:F)</f>
        <v>0</v>
      </c>
      <c r="W417" s="14">
        <f>SUMIF('consultant-gross'!D:D,eslam.data!AH417,'consultant-gross'!G:G)</f>
        <v>0</v>
      </c>
      <c r="X417" s="14">
        <f>SUMIF('consultant-net'!D:D,eslam.data!AH417,'consultant-net'!F:F)</f>
        <v>0</v>
      </c>
      <c r="Y417" s="2" t="str">
        <f>VLOOKUP(A417,'eslam-to-invoicing'!A:B,2,0)</f>
        <v>DoubleTree Mangroovy ElGouna</v>
      </c>
      <c r="Z417" s="2" t="str">
        <f t="shared" si="24"/>
        <v>DoubleTree Mangroovy ElGouna3</v>
      </c>
      <c r="AH417" s="2" t="str">
        <f t="shared" si="25"/>
        <v>El-Gouna - Equip. Rental3</v>
      </c>
    </row>
    <row r="418" spans="1:34" x14ac:dyDescent="0.3">
      <c r="A418" s="6" t="s">
        <v>51</v>
      </c>
      <c r="B418" s="6">
        <v>4</v>
      </c>
      <c r="C418" s="1">
        <v>44286</v>
      </c>
      <c r="D418" s="1">
        <v>44286</v>
      </c>
      <c r="E418" s="1">
        <v>44286</v>
      </c>
      <c r="F418">
        <v>21</v>
      </c>
      <c r="G418" s="1">
        <v>44307</v>
      </c>
      <c r="K418" s="2">
        <f>SUMIF('collection only'!D:D,eslam.data!AH418,'collection only'!E:E)</f>
        <v>3281.25</v>
      </c>
      <c r="V418" s="14">
        <f>SUMIF('consultant-gross'!D:D,eslam.data!AH418,'consultant-gross'!F:F)</f>
        <v>0</v>
      </c>
      <c r="W418" s="14">
        <f>SUMIF('consultant-gross'!D:D,eslam.data!AH418,'consultant-gross'!G:G)</f>
        <v>0</v>
      </c>
      <c r="X418" s="14">
        <f>SUMIF('consultant-net'!D:D,eslam.data!AH418,'consultant-net'!F:F)</f>
        <v>0</v>
      </c>
      <c r="Y418" s="2" t="str">
        <f>VLOOKUP(A418,'eslam-to-invoicing'!A:B,2,0)</f>
        <v>DoubleTree Mangroovy ElGouna</v>
      </c>
      <c r="Z418" s="2" t="str">
        <f t="shared" si="24"/>
        <v>DoubleTree Mangroovy ElGouna4</v>
      </c>
      <c r="AH418" s="2" t="str">
        <f t="shared" si="25"/>
        <v>El-Gouna - Equip. Rental4</v>
      </c>
    </row>
    <row r="419" spans="1:34" x14ac:dyDescent="0.3">
      <c r="A419" s="6" t="s">
        <v>51</v>
      </c>
      <c r="B419" s="6">
        <v>5</v>
      </c>
      <c r="C419" s="1">
        <v>44347</v>
      </c>
      <c r="D419" s="1">
        <v>44340</v>
      </c>
      <c r="E419" s="1">
        <v>44340</v>
      </c>
      <c r="F419">
        <v>21</v>
      </c>
      <c r="G419" s="1">
        <v>44361</v>
      </c>
      <c r="H419" s="1">
        <v>44371</v>
      </c>
      <c r="I419" s="2">
        <v>15000</v>
      </c>
      <c r="J419" s="2">
        <v>15750</v>
      </c>
      <c r="K419" s="2">
        <f>SUMIF('collection only'!D:D,eslam.data!AH419,'collection only'!E:E)</f>
        <v>15750</v>
      </c>
      <c r="L419" s="2">
        <v>186362.5</v>
      </c>
      <c r="V419" s="14">
        <f>SUMIF('consultant-gross'!D:D,eslam.data!AH419,'consultant-gross'!F:F)</f>
        <v>0</v>
      </c>
      <c r="W419" s="14">
        <f>SUMIF('consultant-gross'!D:D,eslam.data!AH419,'consultant-gross'!G:G)</f>
        <v>0</v>
      </c>
      <c r="X419" s="14">
        <f>SUMIF('consultant-net'!D:D,eslam.data!AH419,'consultant-net'!F:F)</f>
        <v>0</v>
      </c>
      <c r="Y419" s="2" t="str">
        <f>VLOOKUP(A419,'eslam-to-invoicing'!A:B,2,0)</f>
        <v>DoubleTree Mangroovy ElGouna</v>
      </c>
      <c r="Z419" s="2" t="str">
        <f t="shared" si="24"/>
        <v>DoubleTree Mangroovy ElGouna5</v>
      </c>
      <c r="AH419" s="2" t="str">
        <f t="shared" si="25"/>
        <v>El-Gouna - Equip. Rental5</v>
      </c>
    </row>
    <row r="420" spans="1:34" x14ac:dyDescent="0.3">
      <c r="A420" s="6" t="s">
        <v>52</v>
      </c>
      <c r="B420" s="6">
        <v>1</v>
      </c>
      <c r="C420" s="1">
        <v>43830</v>
      </c>
      <c r="D420" s="1">
        <v>43845</v>
      </c>
      <c r="E420" s="1">
        <v>43848</v>
      </c>
      <c r="F420">
        <v>21</v>
      </c>
      <c r="G420" s="1">
        <v>43869</v>
      </c>
      <c r="H420" s="1">
        <v>43891</v>
      </c>
      <c r="I420" s="2">
        <v>409200</v>
      </c>
      <c r="J420" s="2">
        <v>429660</v>
      </c>
      <c r="K420" s="2">
        <f>SUMIF('collection only'!D:D,eslam.data!AH420,'collection only'!E:E)</f>
        <v>425568</v>
      </c>
      <c r="L420" s="2">
        <v>409200</v>
      </c>
      <c r="V420" s="14">
        <f>SUMIF('consultant-gross'!D:D,eslam.data!AH420,'consultant-gross'!F:F)</f>
        <v>409200</v>
      </c>
      <c r="W420" s="14">
        <f>SUMIF('consultant-gross'!D:D,eslam.data!AH420,'consultant-gross'!G:G)</f>
        <v>409200</v>
      </c>
      <c r="X420" s="14">
        <f>SUMIF('consultant-net'!D:D,eslam.data!AH420,'consultant-net'!F:F)</f>
        <v>429660</v>
      </c>
      <c r="Y420" s="2" t="str">
        <f>VLOOKUP(A420,'eslam-to-invoicing'!A:B,2,0)</f>
        <v>DoubleTree Mangroovy ElGouna</v>
      </c>
      <c r="Z420" s="2" t="str">
        <f t="shared" si="24"/>
        <v>DoubleTree Mangroovy ElGouna1</v>
      </c>
      <c r="AH420" s="2" t="str">
        <f t="shared" si="25"/>
        <v>El-Gouna - Temp. Fence1</v>
      </c>
    </row>
    <row r="421" spans="1:34" x14ac:dyDescent="0.3">
      <c r="A421" s="6" t="s">
        <v>52</v>
      </c>
      <c r="B421" s="6">
        <v>2</v>
      </c>
      <c r="C421" s="1">
        <v>43861</v>
      </c>
      <c r="D421" s="1">
        <v>43876</v>
      </c>
      <c r="E421" s="1">
        <v>43884</v>
      </c>
      <c r="F421">
        <v>21</v>
      </c>
      <c r="G421" s="1">
        <v>43905</v>
      </c>
      <c r="K421" s="2">
        <f>SUMIF('collection only'!D:D,eslam.data!AH421,'collection only'!E:E)</f>
        <v>441526.8</v>
      </c>
      <c r="V421" s="14">
        <f>SUMIF('consultant-gross'!D:D,eslam.data!AH421,'consultant-gross'!F:F)</f>
        <v>0</v>
      </c>
      <c r="W421" s="14">
        <f>SUMIF('consultant-gross'!D:D,eslam.data!AH421,'consultant-gross'!G:G)</f>
        <v>0</v>
      </c>
      <c r="X421" s="14">
        <f>SUMIF('consultant-net'!D:D,eslam.data!AH421,'consultant-net'!F:F)</f>
        <v>0</v>
      </c>
      <c r="Y421" s="2" t="str">
        <f>VLOOKUP(A421,'eslam-to-invoicing'!A:B,2,0)</f>
        <v>DoubleTree Mangroovy ElGouna</v>
      </c>
      <c r="Z421" s="2" t="str">
        <f t="shared" si="24"/>
        <v>DoubleTree Mangroovy ElGouna2</v>
      </c>
      <c r="AH421" s="2" t="str">
        <f t="shared" si="25"/>
        <v>El-Gouna - Temp. Fence2</v>
      </c>
    </row>
    <row r="422" spans="1:34" x14ac:dyDescent="0.3">
      <c r="A422" s="6" t="s">
        <v>52</v>
      </c>
      <c r="B422" s="6">
        <v>3</v>
      </c>
      <c r="C422" s="1">
        <v>43982</v>
      </c>
      <c r="D422" s="1">
        <v>43988</v>
      </c>
      <c r="E422" s="1">
        <v>43988</v>
      </c>
      <c r="F422">
        <v>21</v>
      </c>
      <c r="G422" s="1">
        <v>44009</v>
      </c>
      <c r="K422" s="2">
        <f>SUMIF('collection only'!D:D,eslam.data!AH422,'collection only'!E:E)</f>
        <v>173749.2</v>
      </c>
      <c r="V422" s="14">
        <f>SUMIF('consultant-gross'!D:D,eslam.data!AH422,'consultant-gross'!F:F)</f>
        <v>0</v>
      </c>
      <c r="W422" s="14">
        <f>SUMIF('consultant-gross'!D:D,eslam.data!AH422,'consultant-gross'!G:G)</f>
        <v>0</v>
      </c>
      <c r="X422" s="14">
        <f>SUMIF('consultant-net'!D:D,eslam.data!AH422,'consultant-net'!F:F)</f>
        <v>0</v>
      </c>
      <c r="Y422" s="2" t="str">
        <f>VLOOKUP(A422,'eslam-to-invoicing'!A:B,2,0)</f>
        <v>DoubleTree Mangroovy ElGouna</v>
      </c>
      <c r="Z422" s="2" t="str">
        <f t="shared" si="24"/>
        <v>DoubleTree Mangroovy ElGouna3</v>
      </c>
      <c r="AH422" s="2" t="str">
        <f t="shared" si="25"/>
        <v>El-Gouna - Temp. Fence3</v>
      </c>
    </row>
    <row r="423" spans="1:34" x14ac:dyDescent="0.3">
      <c r="A423" s="6" t="s">
        <v>139</v>
      </c>
      <c r="B423" s="6">
        <v>1</v>
      </c>
      <c r="C423" s="1">
        <v>45138</v>
      </c>
      <c r="D423" s="1">
        <v>45125</v>
      </c>
      <c r="E423" s="1">
        <v>45125</v>
      </c>
      <c r="F423">
        <v>15</v>
      </c>
      <c r="G423" s="1">
        <v>45140</v>
      </c>
      <c r="H423" s="1">
        <v>45137</v>
      </c>
      <c r="I423" s="2">
        <v>573500</v>
      </c>
      <c r="J423" s="2">
        <v>636585</v>
      </c>
      <c r="K423" s="2">
        <f>SUMIF('collection only'!D:D,eslam.data!AH423,'collection only'!E:E)</f>
        <v>1.0000000000000001E-5</v>
      </c>
      <c r="L423" s="2">
        <v>573500</v>
      </c>
      <c r="U423" s="2">
        <v>0</v>
      </c>
      <c r="V423" s="14">
        <f>SUMIF('consultant-gross'!D:D,eslam.data!AH423,'consultant-gross'!F:F)</f>
        <v>0</v>
      </c>
      <c r="W423" s="14">
        <f>SUMIF('consultant-gross'!D:D,eslam.data!AH423,'consultant-gross'!G:G)</f>
        <v>0</v>
      </c>
      <c r="X423" s="14">
        <f>SUMIF('consultant-net'!D:D,eslam.data!AH423,'consultant-net'!F:F)</f>
        <v>0</v>
      </c>
      <c r="Y423" s="2">
        <f>VLOOKUP(A423,'eslam-to-invoicing'!A:B,2,0)</f>
        <v>0</v>
      </c>
      <c r="Z423" s="2" t="str">
        <f t="shared" si="24"/>
        <v>01</v>
      </c>
      <c r="AH423" s="2" t="str">
        <f t="shared" si="25"/>
        <v>Existing Intake Apply -SSC-Mech1</v>
      </c>
    </row>
    <row r="424" spans="1:34" x14ac:dyDescent="0.3">
      <c r="A424" s="6" t="s">
        <v>117</v>
      </c>
      <c r="B424" s="6">
        <v>1</v>
      </c>
      <c r="C424" s="1">
        <v>45016</v>
      </c>
      <c r="D424" s="1">
        <v>45027</v>
      </c>
      <c r="E424" s="1">
        <v>45027</v>
      </c>
      <c r="F424">
        <v>15</v>
      </c>
      <c r="G424" s="1">
        <v>45042</v>
      </c>
      <c r="H424" s="1">
        <v>45028</v>
      </c>
      <c r="I424" s="2">
        <v>2140488</v>
      </c>
      <c r="J424" s="2">
        <v>2418751.44</v>
      </c>
      <c r="K424" s="2">
        <f>SUMIF('collection only'!D:D,eslam.data!AH424,'collection only'!E:E)</f>
        <v>2311727.0699999998</v>
      </c>
      <c r="L424" s="2">
        <v>2140488</v>
      </c>
      <c r="U424" s="2">
        <v>0</v>
      </c>
      <c r="V424" s="14">
        <f>SUMIF('consultant-gross'!D:D,eslam.data!AH424,'consultant-gross'!F:F)</f>
        <v>0</v>
      </c>
      <c r="W424" s="14">
        <f>SUMIF('consultant-gross'!D:D,eslam.data!AH424,'consultant-gross'!G:G)</f>
        <v>0</v>
      </c>
      <c r="X424" s="14">
        <f>SUMIF('consultant-net'!D:D,eslam.data!AH424,'consultant-net'!F:F)</f>
        <v>0</v>
      </c>
      <c r="Y424" s="2">
        <f>VLOOKUP(A424,'eslam-to-invoicing'!A:B,2,0)</f>
        <v>0</v>
      </c>
      <c r="Z424" s="2" t="str">
        <f t="shared" si="24"/>
        <v>01</v>
      </c>
      <c r="AH424" s="2" t="str">
        <f t="shared" si="25"/>
        <v>Existing Intake Supply -SSC-Mech1</v>
      </c>
    </row>
    <row r="425" spans="1:34" x14ac:dyDescent="0.3">
      <c r="A425" s="6" t="s">
        <v>4</v>
      </c>
      <c r="B425" s="6">
        <v>210</v>
      </c>
      <c r="C425" s="1">
        <v>43039</v>
      </c>
      <c r="D425" s="1">
        <v>43028</v>
      </c>
      <c r="E425" s="1">
        <v>43028</v>
      </c>
      <c r="F425">
        <v>60</v>
      </c>
      <c r="G425" s="1">
        <v>43088</v>
      </c>
      <c r="H425" s="1">
        <v>43031</v>
      </c>
      <c r="I425" s="2">
        <v>2236443.87</v>
      </c>
      <c r="J425" s="2">
        <v>1524934.13</v>
      </c>
      <c r="K425" s="2">
        <f>SUMIF('collection only'!D:D,eslam.data!AH425,'collection only'!E:E)</f>
        <v>1523916.51</v>
      </c>
      <c r="L425" s="2">
        <v>69807649.460000008</v>
      </c>
      <c r="U425" s="2">
        <v>0</v>
      </c>
      <c r="V425" s="14">
        <f>SUMIF('consultant-gross'!D:D,eslam.data!AH425,'consultant-gross'!F:F)</f>
        <v>2236443.87</v>
      </c>
      <c r="W425" s="14">
        <f>SUMIF('consultant-gross'!D:D,eslam.data!AH425,'consultant-gross'!G:G)</f>
        <v>69808024.800000012</v>
      </c>
      <c r="X425" s="14">
        <f>SUMIF('consultant-net'!D:D,eslam.data!AH425,'consultant-net'!F:F)</f>
        <v>1524934.13</v>
      </c>
      <c r="Y425" s="2">
        <f>VLOOKUP(A425,'eslam-to-invoicing'!A:B,2,0)</f>
        <v>0</v>
      </c>
      <c r="Z425" s="2" t="str">
        <f t="shared" si="24"/>
        <v>0210</v>
      </c>
      <c r="AH425" s="2" t="str">
        <f t="shared" si="25"/>
        <v>FIEM210</v>
      </c>
    </row>
    <row r="426" spans="1:34" x14ac:dyDescent="0.3">
      <c r="A426" s="6" t="s">
        <v>4</v>
      </c>
      <c r="B426" s="6">
        <v>211</v>
      </c>
      <c r="C426" s="1">
        <v>43069</v>
      </c>
      <c r="D426" s="1">
        <v>43073</v>
      </c>
      <c r="E426" s="1">
        <v>43102</v>
      </c>
      <c r="F426">
        <v>60</v>
      </c>
      <c r="G426" s="1">
        <v>43162</v>
      </c>
      <c r="H426" s="1">
        <v>43119</v>
      </c>
      <c r="I426" s="2">
        <v>342199.52</v>
      </c>
      <c r="J426" s="2">
        <v>221255.83</v>
      </c>
      <c r="K426" s="2">
        <f>SUMIF('collection only'!D:D,eslam.data!AH426,'collection only'!E:E)</f>
        <v>218510</v>
      </c>
      <c r="L426" s="2">
        <v>70149848.980000004</v>
      </c>
      <c r="U426" s="2">
        <v>0</v>
      </c>
      <c r="V426" s="14">
        <f>SUMIF('consultant-gross'!D:D,eslam.data!AH426,'consultant-gross'!F:F)</f>
        <v>0</v>
      </c>
      <c r="W426" s="14">
        <f>SUMIF('consultant-gross'!D:D,eslam.data!AH426,'consultant-gross'!G:G)</f>
        <v>0</v>
      </c>
      <c r="X426" s="14">
        <f>SUMIF('consultant-net'!D:D,eslam.data!AH426,'consultant-net'!F:F)</f>
        <v>0</v>
      </c>
      <c r="Y426" s="2">
        <f>VLOOKUP(A426,'eslam-to-invoicing'!A:B,2,0)</f>
        <v>0</v>
      </c>
      <c r="Z426" s="2" t="str">
        <f t="shared" si="24"/>
        <v>0211</v>
      </c>
      <c r="AH426" s="2" t="str">
        <f t="shared" si="25"/>
        <v>FIEM211</v>
      </c>
    </row>
    <row r="427" spans="1:34" x14ac:dyDescent="0.3">
      <c r="A427" s="6" t="s">
        <v>4</v>
      </c>
      <c r="B427" s="6">
        <v>212</v>
      </c>
      <c r="C427" s="1">
        <v>43251</v>
      </c>
      <c r="D427" s="1">
        <v>43263</v>
      </c>
      <c r="E427" s="1">
        <v>43293</v>
      </c>
      <c r="F427">
        <v>60</v>
      </c>
      <c r="G427" s="1">
        <v>43353</v>
      </c>
      <c r="H427" s="1">
        <v>43397</v>
      </c>
      <c r="I427" s="2">
        <v>1955183.629999995</v>
      </c>
      <c r="J427" s="2">
        <v>1546005.35</v>
      </c>
      <c r="K427" s="2">
        <f>SUMIF('collection only'!D:D,eslam.data!AH427,'collection only'!E:E)</f>
        <v>1205285.3</v>
      </c>
      <c r="L427" s="2">
        <v>72105032.609999999</v>
      </c>
      <c r="O427" s="2">
        <v>0</v>
      </c>
      <c r="U427" s="2">
        <v>0</v>
      </c>
      <c r="V427" s="14">
        <f>SUMIF('consultant-gross'!D:D,eslam.data!AH427,'consultant-gross'!F:F)</f>
        <v>0</v>
      </c>
      <c r="W427" s="14">
        <f>SUMIF('consultant-gross'!D:D,eslam.data!AH427,'consultant-gross'!G:G)</f>
        <v>0</v>
      </c>
      <c r="X427" s="14">
        <f>SUMIF('consultant-net'!D:D,eslam.data!AH427,'consultant-net'!F:F)</f>
        <v>0</v>
      </c>
      <c r="Y427" s="2">
        <f>VLOOKUP(A427,'eslam-to-invoicing'!A:B,2,0)</f>
        <v>0</v>
      </c>
      <c r="Z427" s="2" t="str">
        <f t="shared" si="24"/>
        <v>0212</v>
      </c>
      <c r="AH427" s="2" t="str">
        <f t="shared" si="25"/>
        <v>FIEM212</v>
      </c>
    </row>
    <row r="428" spans="1:34" x14ac:dyDescent="0.3">
      <c r="A428" s="6" t="s">
        <v>4</v>
      </c>
      <c r="B428" s="6">
        <v>213</v>
      </c>
      <c r="C428" s="1">
        <v>43343</v>
      </c>
      <c r="D428" s="1">
        <v>43327</v>
      </c>
      <c r="E428" s="1">
        <v>43394</v>
      </c>
      <c r="F428">
        <v>60</v>
      </c>
      <c r="G428" s="1">
        <v>43454</v>
      </c>
      <c r="H428" s="1">
        <v>43397</v>
      </c>
      <c r="I428" s="2">
        <v>336328.96999999881</v>
      </c>
      <c r="J428" s="2">
        <v>335237.9460452199</v>
      </c>
      <c r="K428" s="2">
        <f>SUMIF('collection only'!D:D,eslam.data!AH428,'collection only'!E:E)</f>
        <v>335237.9460452199</v>
      </c>
      <c r="L428" s="2">
        <v>72441361.579999998</v>
      </c>
      <c r="O428" s="2">
        <v>0</v>
      </c>
      <c r="U428" s="2">
        <v>0</v>
      </c>
      <c r="V428" s="14">
        <f>SUMIF('consultant-gross'!D:D,eslam.data!AH428,'consultant-gross'!F:F)</f>
        <v>0</v>
      </c>
      <c r="W428" s="14">
        <f>SUMIF('consultant-gross'!D:D,eslam.data!AH428,'consultant-gross'!G:G)</f>
        <v>0</v>
      </c>
      <c r="X428" s="14">
        <f>SUMIF('consultant-net'!D:D,eslam.data!AH428,'consultant-net'!F:F)</f>
        <v>0</v>
      </c>
      <c r="Y428" s="2">
        <f>VLOOKUP(A428,'eslam-to-invoicing'!A:B,2,0)</f>
        <v>0</v>
      </c>
      <c r="Z428" s="2" t="str">
        <f t="shared" si="24"/>
        <v>0213</v>
      </c>
      <c r="AH428" s="2" t="str">
        <f t="shared" si="25"/>
        <v>FIEM213</v>
      </c>
    </row>
    <row r="429" spans="1:34" x14ac:dyDescent="0.3">
      <c r="A429" s="6" t="s">
        <v>64</v>
      </c>
      <c r="B429" s="6">
        <v>1</v>
      </c>
      <c r="C429" s="1">
        <v>44227</v>
      </c>
      <c r="D429" s="1">
        <v>44227</v>
      </c>
      <c r="E429" s="1">
        <v>44230</v>
      </c>
      <c r="F429">
        <v>21</v>
      </c>
      <c r="G429" s="1">
        <v>44251</v>
      </c>
      <c r="H429" s="1">
        <v>44249</v>
      </c>
      <c r="I429" s="2">
        <v>1435679.4</v>
      </c>
      <c r="J429" s="2">
        <v>6847513.7311428571</v>
      </c>
      <c r="K429" s="2">
        <f>SUMIF('collection only'!D:D,eslam.data!AH429,'collection only'!E:E)</f>
        <v>110078731.94</v>
      </c>
      <c r="L429" s="2">
        <v>1435679.4</v>
      </c>
      <c r="O429" s="2">
        <v>5469259.1400000006</v>
      </c>
      <c r="U429" s="2">
        <v>0</v>
      </c>
      <c r="V429" s="14">
        <f>SUMIF('consultant-gross'!D:D,eslam.data!AH429,'consultant-gross'!F:F)</f>
        <v>1435679.4</v>
      </c>
      <c r="W429" s="14">
        <f>SUMIF('consultant-gross'!D:D,eslam.data!AH429,'consultant-gross'!G:G)</f>
        <v>1435679.4</v>
      </c>
      <c r="X429" s="14">
        <f>SUMIF('consultant-net'!D:D,eslam.data!AH429,'consultant-net'!F:F)</f>
        <v>6847513.7311428571</v>
      </c>
      <c r="Y429" s="2" t="str">
        <f>VLOOKUP(A429,'eslam-to-invoicing'!A:B,2,0)</f>
        <v>ElSewedy HQ Internal Finishing</v>
      </c>
      <c r="Z429" s="2" t="str">
        <f t="shared" si="24"/>
        <v>ElSewedy HQ Internal Finishing1</v>
      </c>
      <c r="AH429" s="2" t="str">
        <f t="shared" si="25"/>
        <v>HQ - CFC1</v>
      </c>
    </row>
    <row r="430" spans="1:34" x14ac:dyDescent="0.3">
      <c r="A430" s="6" t="s">
        <v>64</v>
      </c>
      <c r="B430" s="6">
        <v>2</v>
      </c>
      <c r="C430" s="1">
        <v>44255</v>
      </c>
      <c r="D430" s="1">
        <v>44255</v>
      </c>
      <c r="E430" s="1">
        <v>44263</v>
      </c>
      <c r="F430">
        <v>21</v>
      </c>
      <c r="G430" s="1">
        <v>44284</v>
      </c>
      <c r="H430" s="1">
        <v>44277</v>
      </c>
      <c r="I430" s="2">
        <v>7766126.6999999993</v>
      </c>
      <c r="J430" s="2">
        <v>8021127.9400000004</v>
      </c>
      <c r="K430" s="2">
        <f>SUMIF('collection only'!D:D,eslam.data!AH430,'collection only'!E:E)</f>
        <v>8021127.8200000003</v>
      </c>
      <c r="L430" s="2">
        <v>9201806.0999999996</v>
      </c>
      <c r="O430" s="2">
        <v>7106192.5199999996</v>
      </c>
      <c r="U430" s="2">
        <v>0</v>
      </c>
      <c r="V430" s="14">
        <f>SUMIF('consultant-gross'!D:D,eslam.data!AH430,'consultant-gross'!F:F)</f>
        <v>7766126.6999999993</v>
      </c>
      <c r="W430" s="14">
        <f>SUMIF('consultant-gross'!D:D,eslam.data!AH430,'consultant-gross'!G:G)</f>
        <v>9201806.0999999996</v>
      </c>
      <c r="X430" s="14">
        <f>SUMIF('consultant-net'!D:D,eslam.data!AH430,'consultant-net'!F:F)</f>
        <v>8021127.9400000004</v>
      </c>
      <c r="Y430" s="2" t="str">
        <f>VLOOKUP(A430,'eslam-to-invoicing'!A:B,2,0)</f>
        <v>ElSewedy HQ Internal Finishing</v>
      </c>
      <c r="Z430" s="2" t="str">
        <f t="shared" si="24"/>
        <v>ElSewedy HQ Internal Finishing2</v>
      </c>
      <c r="AH430" s="2" t="str">
        <f t="shared" si="25"/>
        <v>HQ - CFC2</v>
      </c>
    </row>
    <row r="431" spans="1:34" x14ac:dyDescent="0.3">
      <c r="A431" s="6" t="s">
        <v>64</v>
      </c>
      <c r="B431" s="6">
        <v>3</v>
      </c>
      <c r="C431" s="1">
        <v>44286</v>
      </c>
      <c r="D431" s="1">
        <v>44286</v>
      </c>
      <c r="E431" s="1">
        <v>44296</v>
      </c>
      <c r="F431">
        <v>21</v>
      </c>
      <c r="G431" s="1">
        <v>44317</v>
      </c>
      <c r="H431" s="1">
        <v>44301</v>
      </c>
      <c r="I431" s="2">
        <v>12533035.1</v>
      </c>
      <c r="J431" s="2">
        <v>8213719.7599999998</v>
      </c>
      <c r="K431" s="2">
        <f>SUMIF('collection only'!D:D,eslam.data!AH431,'collection only'!E:E)</f>
        <v>8213720.1100000003</v>
      </c>
      <c r="L431" s="2">
        <v>21734841.199999999</v>
      </c>
      <c r="O431" s="2">
        <v>6815308.5599999996</v>
      </c>
      <c r="U431" s="2">
        <v>50000</v>
      </c>
      <c r="V431" s="14">
        <f>SUMIF('consultant-gross'!D:D,eslam.data!AH431,'consultant-gross'!F:F)</f>
        <v>12533035.1</v>
      </c>
      <c r="W431" s="14">
        <f>SUMIF('consultant-gross'!D:D,eslam.data!AH431,'consultant-gross'!G:G)</f>
        <v>21734841.199999999</v>
      </c>
      <c r="X431" s="14">
        <f>SUMIF('consultant-net'!D:D,eslam.data!AH431,'consultant-net'!F:F)</f>
        <v>8213719.7599999998</v>
      </c>
      <c r="Y431" s="2" t="str">
        <f>VLOOKUP(A431,'eslam-to-invoicing'!A:B,2,0)</f>
        <v>ElSewedy HQ Internal Finishing</v>
      </c>
      <c r="Z431" s="2" t="str">
        <f t="shared" si="24"/>
        <v>ElSewedy HQ Internal Finishing3</v>
      </c>
      <c r="AH431" s="2" t="str">
        <f t="shared" si="25"/>
        <v>HQ - CFC3</v>
      </c>
    </row>
    <row r="432" spans="1:34" x14ac:dyDescent="0.3">
      <c r="A432" s="6" t="s">
        <v>64</v>
      </c>
      <c r="B432" s="6">
        <v>4</v>
      </c>
      <c r="C432" s="1">
        <v>44316</v>
      </c>
      <c r="D432" s="1">
        <v>44316</v>
      </c>
      <c r="E432" s="1">
        <v>44322</v>
      </c>
      <c r="F432">
        <v>21</v>
      </c>
      <c r="G432" s="1">
        <v>44343</v>
      </c>
      <c r="H432" s="1">
        <v>44342</v>
      </c>
      <c r="I432" s="2">
        <v>11480730.199999999</v>
      </c>
      <c r="J432" s="2">
        <v>7815807.6399999997</v>
      </c>
      <c r="K432" s="2">
        <f>SUMIF('collection only'!D:D,eslam.data!AH432,'collection only'!E:E)</f>
        <v>7815807.7299999995</v>
      </c>
      <c r="L432" s="2">
        <v>33215571.399999999</v>
      </c>
      <c r="O432" s="2">
        <v>6784708.6299999999</v>
      </c>
      <c r="U432" s="2">
        <v>50000</v>
      </c>
      <c r="V432" s="14">
        <f>SUMIF('consultant-gross'!D:D,eslam.data!AH432,'consultant-gross'!F:F)</f>
        <v>11480730.199999999</v>
      </c>
      <c r="W432" s="14">
        <f>SUMIF('consultant-gross'!D:D,eslam.data!AH432,'consultant-gross'!G:G)</f>
        <v>33215571.399999999</v>
      </c>
      <c r="X432" s="14">
        <f>SUMIF('consultant-net'!D:D,eslam.data!AH432,'consultant-net'!F:F)</f>
        <v>7815807.6399999997</v>
      </c>
      <c r="Y432" s="2" t="str">
        <f>VLOOKUP(A432,'eslam-to-invoicing'!A:B,2,0)</f>
        <v>ElSewedy HQ Internal Finishing</v>
      </c>
      <c r="Z432" s="2" t="str">
        <f t="shared" si="24"/>
        <v>ElSewedy HQ Internal Finishing4</v>
      </c>
      <c r="AH432" s="2" t="str">
        <f t="shared" si="25"/>
        <v>HQ - CFC4</v>
      </c>
    </row>
    <row r="433" spans="1:34" x14ac:dyDescent="0.3">
      <c r="A433" s="6" t="s">
        <v>64</v>
      </c>
      <c r="B433" s="6">
        <v>5</v>
      </c>
      <c r="C433" s="1">
        <v>44377</v>
      </c>
      <c r="D433" s="1">
        <v>44377</v>
      </c>
      <c r="E433" s="1">
        <v>44383</v>
      </c>
      <c r="F433">
        <v>21</v>
      </c>
      <c r="G433" s="1">
        <v>44404</v>
      </c>
      <c r="H433" s="1">
        <v>44391</v>
      </c>
      <c r="I433" s="2">
        <v>6032812.3999999994</v>
      </c>
      <c r="J433" s="2">
        <v>3447418.19</v>
      </c>
      <c r="K433" s="2">
        <f>SUMIF('collection only'!D:D,eslam.data!AH433,'collection only'!E:E)</f>
        <v>3447418.19</v>
      </c>
      <c r="L433" s="2">
        <v>39248383.799999997</v>
      </c>
      <c r="O433" s="2">
        <v>6043914.8799999999</v>
      </c>
      <c r="U433" s="2">
        <v>298842.15999999997</v>
      </c>
      <c r="V433" s="14">
        <f>SUMIF('consultant-gross'!D:D,eslam.data!AH433,'consultant-gross'!F:F)</f>
        <v>0</v>
      </c>
      <c r="W433" s="14">
        <f>SUMIF('consultant-gross'!D:D,eslam.data!AH433,'consultant-gross'!G:G)</f>
        <v>0</v>
      </c>
      <c r="X433" s="14">
        <f>SUMIF('consultant-net'!D:D,eslam.data!AH433,'consultant-net'!F:F)</f>
        <v>0</v>
      </c>
      <c r="Y433" s="2" t="str">
        <f>VLOOKUP(A433,'eslam-to-invoicing'!A:B,2,0)</f>
        <v>ElSewedy HQ Internal Finishing</v>
      </c>
      <c r="Z433" s="2" t="str">
        <f t="shared" si="24"/>
        <v>ElSewedy HQ Internal Finishing5</v>
      </c>
      <c r="AH433" s="2" t="str">
        <f t="shared" si="25"/>
        <v>HQ - CFC5</v>
      </c>
    </row>
    <row r="434" spans="1:34" x14ac:dyDescent="0.3">
      <c r="A434" s="6" t="s">
        <v>64</v>
      </c>
      <c r="B434" s="6">
        <v>6</v>
      </c>
      <c r="C434" s="1">
        <v>44408</v>
      </c>
      <c r="D434" s="1">
        <v>44408</v>
      </c>
      <c r="E434" s="1">
        <v>44412</v>
      </c>
      <c r="F434">
        <v>21</v>
      </c>
      <c r="G434" s="1">
        <v>44433</v>
      </c>
      <c r="H434" s="1">
        <v>44425</v>
      </c>
      <c r="I434" s="2">
        <v>5418722.3000000035</v>
      </c>
      <c r="J434" s="2">
        <v>13157201.34</v>
      </c>
      <c r="K434" s="2">
        <f>SUMIF('collection only'!D:D,eslam.data!AH434,'collection only'!E:E)</f>
        <v>13157200.99</v>
      </c>
      <c r="L434" s="2">
        <v>44667106.100000001</v>
      </c>
      <c r="O434" s="2">
        <v>15536980.84</v>
      </c>
      <c r="U434" s="2">
        <v>258842.16</v>
      </c>
      <c r="V434" s="14">
        <f>SUMIF('consultant-gross'!D:D,eslam.data!AH434,'consultant-gross'!F:F)</f>
        <v>0</v>
      </c>
      <c r="W434" s="14">
        <f>SUMIF('consultant-gross'!D:D,eslam.data!AH434,'consultant-gross'!G:G)</f>
        <v>0</v>
      </c>
      <c r="X434" s="14">
        <f>SUMIF('consultant-net'!D:D,eslam.data!AH434,'consultant-net'!F:F)</f>
        <v>0</v>
      </c>
      <c r="Y434" s="2" t="str">
        <f>VLOOKUP(A434,'eslam-to-invoicing'!A:B,2,0)</f>
        <v>ElSewedy HQ Internal Finishing</v>
      </c>
      <c r="Z434" s="2" t="str">
        <f t="shared" si="24"/>
        <v>ElSewedy HQ Internal Finishing6</v>
      </c>
      <c r="AH434" s="2" t="str">
        <f t="shared" si="25"/>
        <v>HQ - CFC6</v>
      </c>
    </row>
    <row r="435" spans="1:34" x14ac:dyDescent="0.3">
      <c r="A435" s="6" t="s">
        <v>64</v>
      </c>
      <c r="B435" s="6">
        <v>7</v>
      </c>
      <c r="C435" s="1">
        <v>44439</v>
      </c>
      <c r="D435" s="1">
        <v>44445</v>
      </c>
      <c r="E435" s="1">
        <v>44446</v>
      </c>
      <c r="F435">
        <v>21</v>
      </c>
      <c r="G435" s="1">
        <v>44467</v>
      </c>
      <c r="H435" s="1">
        <v>44448</v>
      </c>
      <c r="I435" s="2">
        <v>14463563.800000001</v>
      </c>
      <c r="J435" s="2">
        <v>14942810.849165609</v>
      </c>
      <c r="K435" s="2">
        <f>SUMIF('collection only'!D:D,eslam.data!AH435,'collection only'!E:E)</f>
        <v>14942810.84</v>
      </c>
      <c r="L435" s="2">
        <v>59130669.899999999</v>
      </c>
      <c r="O435" s="2">
        <v>20740314.760000002</v>
      </c>
      <c r="U435" s="2">
        <v>258842.16</v>
      </c>
      <c r="V435" s="14">
        <f>SUMIF('consultant-gross'!D:D,eslam.data!AH435,'consultant-gross'!F:F)</f>
        <v>14463563.799999997</v>
      </c>
      <c r="W435" s="14">
        <f>SUMIF('consultant-gross'!D:D,eslam.data!AH435,'consultant-gross'!G:G)</f>
        <v>59130669.899999999</v>
      </c>
      <c r="X435" s="14">
        <f>SUMIF('consultant-net'!D:D,eslam.data!AH435,'consultant-net'!F:F)</f>
        <v>14942810.849165615</v>
      </c>
      <c r="Y435" s="2" t="str">
        <f>VLOOKUP(A435,'eslam-to-invoicing'!A:B,2,0)</f>
        <v>ElSewedy HQ Internal Finishing</v>
      </c>
      <c r="Z435" s="2" t="str">
        <f t="shared" si="24"/>
        <v>ElSewedy HQ Internal Finishing7</v>
      </c>
      <c r="AH435" s="2" t="str">
        <f t="shared" si="25"/>
        <v>HQ - CFC7</v>
      </c>
    </row>
    <row r="436" spans="1:34" x14ac:dyDescent="0.3">
      <c r="A436" s="6" t="s">
        <v>64</v>
      </c>
      <c r="B436" s="6">
        <v>8</v>
      </c>
      <c r="C436" s="1">
        <v>44469</v>
      </c>
      <c r="D436" s="1">
        <v>44475</v>
      </c>
      <c r="E436" s="1">
        <v>44478</v>
      </c>
      <c r="F436">
        <v>21</v>
      </c>
      <c r="G436" s="1">
        <v>44499</v>
      </c>
      <c r="H436" s="1">
        <v>44486</v>
      </c>
      <c r="I436" s="2">
        <v>12855493.999999991</v>
      </c>
      <c r="J436" s="2">
        <v>10012746.109999999</v>
      </c>
      <c r="K436" s="2">
        <f>SUMIF('collection only'!D:D,eslam.data!AH436,'collection only'!E:E)</f>
        <v>10012745.699999999</v>
      </c>
      <c r="L436" s="2">
        <v>71986163.899999991</v>
      </c>
      <c r="O436" s="2">
        <v>21760696.010000002</v>
      </c>
      <c r="U436" s="2">
        <v>253842.16</v>
      </c>
      <c r="V436" s="14">
        <f>SUMIF('consultant-gross'!D:D,eslam.data!AH436,'consultant-gross'!F:F)</f>
        <v>12903651.600000001</v>
      </c>
      <c r="W436" s="14">
        <f>SUMIF('consultant-gross'!D:D,eslam.data!AH436,'consultant-gross'!G:G)</f>
        <v>72034321.5</v>
      </c>
      <c r="X436" s="14">
        <f>SUMIF('consultant-net'!D:D,eslam.data!AH436,'consultant-net'!F:F)</f>
        <v>10059001.5</v>
      </c>
      <c r="Y436" s="2" t="str">
        <f>VLOOKUP(A436,'eslam-to-invoicing'!A:B,2,0)</f>
        <v>ElSewedy HQ Internal Finishing</v>
      </c>
      <c r="Z436" s="2" t="str">
        <f t="shared" si="24"/>
        <v>ElSewedy HQ Internal Finishing8</v>
      </c>
      <c r="AH436" s="2" t="str">
        <f t="shared" si="25"/>
        <v>HQ - CFC8</v>
      </c>
    </row>
    <row r="437" spans="1:34" x14ac:dyDescent="0.3">
      <c r="A437" s="6" t="s">
        <v>64</v>
      </c>
      <c r="B437" s="6">
        <v>9</v>
      </c>
      <c r="C437" s="1">
        <v>44500</v>
      </c>
      <c r="D437" s="1">
        <v>44503</v>
      </c>
      <c r="E437" s="1">
        <v>44504</v>
      </c>
      <c r="F437">
        <v>21</v>
      </c>
      <c r="G437" s="1">
        <v>44525</v>
      </c>
      <c r="H437" s="1">
        <v>44511</v>
      </c>
      <c r="I437" s="2">
        <v>11039038.400000021</v>
      </c>
      <c r="J437" s="2">
        <v>17174919.859995849</v>
      </c>
      <c r="K437" s="2">
        <f>SUMIF('collection only'!D:D,eslam.data!AH437,'collection only'!E:E)</f>
        <v>17174919.84</v>
      </c>
      <c r="L437" s="2">
        <v>83025202.300000012</v>
      </c>
      <c r="O437" s="2">
        <v>31225957.600000001</v>
      </c>
      <c r="U437" s="2">
        <v>253842.16</v>
      </c>
      <c r="V437" s="14">
        <f>SUMIF('consultant-gross'!D:D,eslam.data!AH437,'consultant-gross'!F:F)</f>
        <v>11039038.400000021</v>
      </c>
      <c r="W437" s="14">
        <f>SUMIF('consultant-gross'!D:D,eslam.data!AH437,'consultant-gross'!G:G)</f>
        <v>83025202.300000012</v>
      </c>
      <c r="X437" s="14">
        <f>SUMIF('consultant-net'!D:D,eslam.data!AH437,'consultant-net'!F:F)</f>
        <v>17174919.859995853</v>
      </c>
      <c r="Y437" s="2" t="str">
        <f>VLOOKUP(A437,'eslam-to-invoicing'!A:B,2,0)</f>
        <v>ElSewedy HQ Internal Finishing</v>
      </c>
      <c r="Z437" s="2" t="str">
        <f t="shared" si="24"/>
        <v>ElSewedy HQ Internal Finishing9</v>
      </c>
      <c r="AH437" s="2" t="str">
        <f t="shared" si="25"/>
        <v>HQ - CFC9</v>
      </c>
    </row>
    <row r="438" spans="1:34" x14ac:dyDescent="0.3">
      <c r="A438" s="6" t="s">
        <v>64</v>
      </c>
      <c r="B438" s="6">
        <v>10</v>
      </c>
      <c r="C438" s="1">
        <v>44530</v>
      </c>
      <c r="D438" s="1">
        <v>44534</v>
      </c>
      <c r="E438" s="1">
        <v>44537</v>
      </c>
      <c r="F438">
        <v>21</v>
      </c>
      <c r="G438" s="1">
        <v>44558</v>
      </c>
      <c r="H438" s="1">
        <v>44546</v>
      </c>
      <c r="I438" s="2">
        <v>10645458.899999989</v>
      </c>
      <c r="J438" s="2">
        <v>7981881.9284200165</v>
      </c>
      <c r="K438" s="2">
        <f>SUMIF('collection only'!D:D,eslam.data!AH438,'collection only'!E:E)</f>
        <v>7981881.9400000004</v>
      </c>
      <c r="L438" s="2">
        <v>93670661.200000003</v>
      </c>
      <c r="O438" s="2">
        <v>32240807.02</v>
      </c>
      <c r="U438" s="2">
        <v>673673.38</v>
      </c>
      <c r="V438" s="14">
        <f>SUMIF('consultant-gross'!D:D,eslam.data!AH438,'consultant-gross'!F:F)</f>
        <v>10645458.899999991</v>
      </c>
      <c r="W438" s="14">
        <f>SUMIF('consultant-gross'!D:D,eslam.data!AH438,'consultant-gross'!G:G)</f>
        <v>93670661.200000003</v>
      </c>
      <c r="X438" s="14">
        <f>SUMIF('consultant-net'!D:D,eslam.data!AH438,'consultant-net'!F:F)</f>
        <v>7981881.9284200175</v>
      </c>
      <c r="Y438" s="2" t="str">
        <f>VLOOKUP(A438,'eslam-to-invoicing'!A:B,2,0)</f>
        <v>ElSewedy HQ Internal Finishing</v>
      </c>
      <c r="Z438" s="2" t="str">
        <f t="shared" si="24"/>
        <v>ElSewedy HQ Internal Finishing10</v>
      </c>
      <c r="AH438" s="2" t="str">
        <f t="shared" si="25"/>
        <v>HQ - CFC10</v>
      </c>
    </row>
    <row r="439" spans="1:34" x14ac:dyDescent="0.3">
      <c r="A439" s="6" t="s">
        <v>64</v>
      </c>
      <c r="B439" s="6">
        <v>11</v>
      </c>
      <c r="C439" s="1">
        <v>44561</v>
      </c>
      <c r="D439" s="1">
        <v>44570</v>
      </c>
      <c r="E439" s="1">
        <v>44571</v>
      </c>
      <c r="F439">
        <v>21</v>
      </c>
      <c r="G439" s="1">
        <v>44592</v>
      </c>
      <c r="H439" s="1">
        <v>44854</v>
      </c>
      <c r="I439" s="2">
        <v>21606398.420000002</v>
      </c>
      <c r="J439" s="2">
        <v>17417402.059999999</v>
      </c>
      <c r="K439" s="2">
        <f>SUMIF('collection only'!D:D,eslam.data!AH439,'collection only'!E:E)</f>
        <v>27417402.100000001</v>
      </c>
      <c r="L439" s="2">
        <v>115277059.62</v>
      </c>
      <c r="O439" s="2">
        <v>33736026.890000001</v>
      </c>
      <c r="U439" s="2">
        <v>673673.38</v>
      </c>
      <c r="V439" s="14">
        <f>SUMIF('consultant-gross'!D:D,eslam.data!AH439,'consultant-gross'!F:F)</f>
        <v>21606397.899999991</v>
      </c>
      <c r="W439" s="14">
        <f>SUMIF('consultant-gross'!D:D,eslam.data!AH439,'consultant-gross'!G:G)</f>
        <v>115277059.09999999</v>
      </c>
      <c r="X439" s="14">
        <f>SUMIF('consultant-net'!D:D,eslam.data!AH439,'consultant-net'!F:F)</f>
        <v>17417402.132053819</v>
      </c>
      <c r="Y439" s="2" t="str">
        <f>VLOOKUP(A439,'eslam-to-invoicing'!A:B,2,0)</f>
        <v>ElSewedy HQ Internal Finishing</v>
      </c>
      <c r="Z439" s="2" t="str">
        <f t="shared" si="24"/>
        <v>ElSewedy HQ Internal Finishing11</v>
      </c>
      <c r="AH439" s="2" t="str">
        <f t="shared" si="25"/>
        <v>HQ - CFC11</v>
      </c>
    </row>
    <row r="440" spans="1:34" x14ac:dyDescent="0.3">
      <c r="A440" s="6" t="s">
        <v>64</v>
      </c>
      <c r="B440" s="6">
        <v>12</v>
      </c>
      <c r="C440" s="1">
        <v>44592</v>
      </c>
      <c r="D440" s="1">
        <v>44605</v>
      </c>
      <c r="E440" s="1">
        <v>44607</v>
      </c>
      <c r="F440">
        <v>21</v>
      </c>
      <c r="G440" s="1">
        <v>44628</v>
      </c>
      <c r="H440" s="1">
        <v>44616</v>
      </c>
      <c r="I440" s="2">
        <v>11990804.880000001</v>
      </c>
      <c r="J440" s="2">
        <v>11342067.060000001</v>
      </c>
      <c r="K440" s="2">
        <f>SUMIF('collection only'!D:D,eslam.data!AH440,'collection only'!E:E)</f>
        <v>11342066.99</v>
      </c>
      <c r="L440" s="2">
        <v>127267864.5</v>
      </c>
      <c r="O440" s="2">
        <v>36548454.909999996</v>
      </c>
      <c r="U440" s="2">
        <v>0</v>
      </c>
      <c r="V440" s="14">
        <f>SUMIF('consultant-gross'!D:D,eslam.data!AH440,'consultant-gross'!F:F)</f>
        <v>11990804.879999995</v>
      </c>
      <c r="W440" s="14">
        <f>SUMIF('consultant-gross'!D:D,eslam.data!AH440,'consultant-gross'!G:G)</f>
        <v>127267864.5</v>
      </c>
      <c r="X440" s="14">
        <f>SUMIF('consultant-net'!D:D,eslam.data!AH440,'consultant-net'!F:F)</f>
        <v>11342067.060000001</v>
      </c>
      <c r="Y440" s="2" t="str">
        <f>VLOOKUP(A440,'eslam-to-invoicing'!A:B,2,0)</f>
        <v>ElSewedy HQ Internal Finishing</v>
      </c>
      <c r="Z440" s="2" t="str">
        <f t="shared" si="24"/>
        <v>ElSewedy HQ Internal Finishing12</v>
      </c>
      <c r="AH440" s="2" t="str">
        <f t="shared" si="25"/>
        <v>HQ - CFC12</v>
      </c>
    </row>
    <row r="441" spans="1:34" x14ac:dyDescent="0.3">
      <c r="A441" s="6" t="s">
        <v>64</v>
      </c>
      <c r="B441" s="6">
        <v>13</v>
      </c>
      <c r="C441" s="1">
        <v>44620</v>
      </c>
      <c r="D441" s="1">
        <v>44630</v>
      </c>
      <c r="E441" s="1">
        <v>44635</v>
      </c>
      <c r="F441">
        <v>21</v>
      </c>
      <c r="G441" s="1">
        <v>44656</v>
      </c>
      <c r="H441" s="1">
        <v>44648</v>
      </c>
      <c r="I441" s="2">
        <v>23373232.299999978</v>
      </c>
      <c r="J441" s="2">
        <v>869511.31832848024</v>
      </c>
      <c r="K441" s="2">
        <f>SUMIF('collection only'!D:D,eslam.data!AH441,'collection only'!E:E)</f>
        <v>10869511.32</v>
      </c>
      <c r="L441" s="2">
        <v>150641096.80000001</v>
      </c>
      <c r="O441" s="2">
        <v>40068734.399999984</v>
      </c>
      <c r="S441" s="2">
        <v>3954328.79</v>
      </c>
      <c r="T441" s="2">
        <v>3954328.79</v>
      </c>
      <c r="U441" s="2">
        <v>0</v>
      </c>
      <c r="V441" s="14">
        <f>SUMIF('consultant-gross'!D:D,eslam.data!AH441,'consultant-gross'!F:F)</f>
        <v>23373232.299999982</v>
      </c>
      <c r="W441" s="14">
        <f>SUMIF('consultant-gross'!D:D,eslam.data!AH441,'consultant-gross'!G:G)</f>
        <v>150641096.79999998</v>
      </c>
      <c r="X441" s="14">
        <f>SUMIF('consultant-net'!D:D,eslam.data!AH441,'consultant-net'!F:F)</f>
        <v>869511.31832848024</v>
      </c>
      <c r="Y441" s="2" t="str">
        <f>VLOOKUP(A441,'eslam-to-invoicing'!A:B,2,0)</f>
        <v>ElSewedy HQ Internal Finishing</v>
      </c>
      <c r="Z441" s="2" t="str">
        <f t="shared" si="24"/>
        <v>ElSewedy HQ Internal Finishing13</v>
      </c>
      <c r="AH441" s="2" t="str">
        <f t="shared" si="25"/>
        <v>HQ - CFC13</v>
      </c>
    </row>
    <row r="442" spans="1:34" x14ac:dyDescent="0.3">
      <c r="A442" s="6" t="s">
        <v>64</v>
      </c>
      <c r="B442" s="6">
        <v>14</v>
      </c>
      <c r="C442" s="1">
        <v>44651</v>
      </c>
      <c r="D442" s="1">
        <v>44651</v>
      </c>
      <c r="E442" s="1">
        <v>44664</v>
      </c>
      <c r="F442">
        <v>21</v>
      </c>
      <c r="G442" s="1">
        <v>44685</v>
      </c>
      <c r="J442" s="2">
        <v>1748564.91</v>
      </c>
      <c r="K442" s="2">
        <f>SUMIF('collection only'!D:D,eslam.data!AH442,'collection only'!E:E)</f>
        <v>6179916.4400000004</v>
      </c>
      <c r="U442" s="2">
        <v>0</v>
      </c>
      <c r="V442" s="14">
        <f>SUMIF('consultant-gross'!D:D,eslam.data!AH442,'consultant-gross'!F:F)</f>
        <v>0</v>
      </c>
      <c r="W442" s="14">
        <f>SUMIF('consultant-gross'!D:D,eslam.data!AH442,'consultant-gross'!G:G)</f>
        <v>0</v>
      </c>
      <c r="X442" s="14">
        <f>SUMIF('consultant-net'!D:D,eslam.data!AH442,'consultant-net'!F:F)</f>
        <v>1748564.9100000001</v>
      </c>
      <c r="Y442" s="2" t="str">
        <f>VLOOKUP(A442,'eslam-to-invoicing'!A:B,2,0)</f>
        <v>ElSewedy HQ Internal Finishing</v>
      </c>
      <c r="Z442" s="2" t="str">
        <f t="shared" si="24"/>
        <v>ElSewedy HQ Internal Finishing14</v>
      </c>
      <c r="AH442" s="2" t="str">
        <f t="shared" si="25"/>
        <v>HQ - CFC14</v>
      </c>
    </row>
    <row r="443" spans="1:34" x14ac:dyDescent="0.3">
      <c r="A443" s="6" t="s">
        <v>64</v>
      </c>
      <c r="B443" s="6">
        <v>15</v>
      </c>
      <c r="C443" s="1">
        <v>44681</v>
      </c>
      <c r="D443" s="1">
        <v>44681</v>
      </c>
      <c r="E443" s="1">
        <v>44691</v>
      </c>
      <c r="F443">
        <v>21</v>
      </c>
      <c r="G443" s="1">
        <v>44712</v>
      </c>
      <c r="H443" s="1">
        <v>44698</v>
      </c>
      <c r="I443" s="2">
        <v>16353901</v>
      </c>
      <c r="J443" s="2">
        <v>10437709.626714289</v>
      </c>
      <c r="K443" s="2">
        <f>SUMIF('collection only'!D:D,eslam.data!AH443,'collection only'!E:E)</f>
        <v>10437699.800000001</v>
      </c>
      <c r="L443" s="2">
        <v>182179087</v>
      </c>
      <c r="O443" s="2">
        <v>36127505.390000001</v>
      </c>
      <c r="P443" s="2">
        <v>42019925.799999997</v>
      </c>
      <c r="R443" s="2">
        <v>380603</v>
      </c>
      <c r="S443" s="2">
        <v>4782201.0350000001</v>
      </c>
      <c r="T443" s="2">
        <v>4782201.0350000001</v>
      </c>
      <c r="U443" s="2">
        <v>28096</v>
      </c>
      <c r="V443" s="14">
        <f>SUMIF('consultant-gross'!D:D,eslam.data!AH443,'consultant-gross'!F:F)</f>
        <v>16353901</v>
      </c>
      <c r="W443" s="14">
        <f>SUMIF('consultant-gross'!D:D,eslam.data!AH443,'consultant-gross'!G:G)</f>
        <v>182179087</v>
      </c>
      <c r="X443" s="14">
        <f>SUMIF('consultant-net'!D:D,eslam.data!AH443,'consultant-net'!F:F)</f>
        <v>10437709.626714289</v>
      </c>
      <c r="Y443" s="2" t="str">
        <f>VLOOKUP(A443,'eslam-to-invoicing'!A:B,2,0)</f>
        <v>ElSewedy HQ Internal Finishing</v>
      </c>
      <c r="Z443" s="2" t="str">
        <f t="shared" si="24"/>
        <v>ElSewedy HQ Internal Finishing15</v>
      </c>
      <c r="AH443" s="2" t="str">
        <f t="shared" si="25"/>
        <v>HQ - CFC15</v>
      </c>
    </row>
    <row r="444" spans="1:34" x14ac:dyDescent="0.3">
      <c r="A444" s="6" t="s">
        <v>64</v>
      </c>
      <c r="B444" s="6">
        <v>16</v>
      </c>
      <c r="C444" s="1">
        <v>44712</v>
      </c>
      <c r="D444" s="1">
        <v>44712</v>
      </c>
      <c r="E444" s="1">
        <v>44724</v>
      </c>
      <c r="F444">
        <v>21</v>
      </c>
      <c r="G444" s="1">
        <v>44745</v>
      </c>
      <c r="H444" s="1">
        <v>44727</v>
      </c>
      <c r="I444" s="2">
        <v>8911604.3000000119</v>
      </c>
      <c r="J444" s="2">
        <v>1064612.3500000001</v>
      </c>
      <c r="K444" s="2">
        <f>SUMIF('collection only'!D:D,eslam.data!AH444,'collection only'!E:E)</f>
        <v>1064612.28</v>
      </c>
      <c r="L444" s="2">
        <v>191090691.30000001</v>
      </c>
      <c r="O444" s="2">
        <v>35019448</v>
      </c>
      <c r="P444" s="2">
        <v>44132357</v>
      </c>
      <c r="R444" s="2">
        <v>534156.21</v>
      </c>
      <c r="S444" s="2">
        <v>5016130.5</v>
      </c>
      <c r="T444" s="2">
        <v>5016130.5</v>
      </c>
      <c r="U444" s="2">
        <v>1429217</v>
      </c>
      <c r="V444" s="14">
        <f>SUMIF('consultant-gross'!D:D,eslam.data!AH444,'consultant-gross'!F:F)</f>
        <v>8911604.3000000119</v>
      </c>
      <c r="W444" s="14">
        <f>SUMIF('consultant-gross'!D:D,eslam.data!AH444,'consultant-gross'!G:G)</f>
        <v>191090691.30000001</v>
      </c>
      <c r="X444" s="14">
        <f>SUMIF('consultant-net'!D:D,eslam.data!AH444,'consultant-net'!F:F)</f>
        <v>1064612.3500000001</v>
      </c>
      <c r="Y444" s="2" t="str">
        <f>VLOOKUP(A444,'eslam-to-invoicing'!A:B,2,0)</f>
        <v>ElSewedy HQ Internal Finishing</v>
      </c>
      <c r="Z444" s="2" t="str">
        <f t="shared" si="24"/>
        <v>ElSewedy HQ Internal Finishing16</v>
      </c>
      <c r="AH444" s="2" t="str">
        <f t="shared" si="25"/>
        <v>HQ - CFC16</v>
      </c>
    </row>
    <row r="445" spans="1:34" x14ac:dyDescent="0.3">
      <c r="A445" s="6" t="s">
        <v>64</v>
      </c>
      <c r="B445" s="6">
        <v>17</v>
      </c>
      <c r="C445" s="1">
        <v>44742</v>
      </c>
      <c r="D445" s="1">
        <v>44742</v>
      </c>
      <c r="E445" s="1">
        <v>44746</v>
      </c>
      <c r="F445">
        <v>21</v>
      </c>
      <c r="G445" s="1">
        <v>44767</v>
      </c>
      <c r="H445" s="1">
        <v>44760</v>
      </c>
      <c r="I445" s="2">
        <v>17076484.199999992</v>
      </c>
      <c r="J445" s="2">
        <v>8013147.4000000004</v>
      </c>
      <c r="K445" s="2">
        <f>SUMIF('collection only'!D:D,eslam.data!AH445,'collection only'!E:E)</f>
        <v>8013147.4299999997</v>
      </c>
      <c r="L445" s="2">
        <v>208167175.5</v>
      </c>
      <c r="O445" s="2">
        <v>34368331.939999998</v>
      </c>
      <c r="P445" s="2">
        <v>46825994</v>
      </c>
      <c r="R445" s="2">
        <v>855446.95</v>
      </c>
      <c r="S445" s="2">
        <v>5464388</v>
      </c>
      <c r="T445" s="2">
        <v>5464388</v>
      </c>
      <c r="U445" s="2">
        <v>28096.400000000001</v>
      </c>
      <c r="V445" s="14">
        <f>SUMIF('consultant-gross'!D:D,eslam.data!AH445,'consultant-gross'!F:F)</f>
        <v>17076484.199999988</v>
      </c>
      <c r="W445" s="14">
        <f>SUMIF('consultant-gross'!D:D,eslam.data!AH445,'consultant-gross'!G:G)</f>
        <v>208167175.5</v>
      </c>
      <c r="X445" s="14">
        <f>SUMIF('consultant-net'!D:D,eslam.data!AH445,'consultant-net'!F:F)</f>
        <v>8013147.4000000004</v>
      </c>
      <c r="Y445" s="2" t="str">
        <f>VLOOKUP(A445,'eslam-to-invoicing'!A:B,2,0)</f>
        <v>ElSewedy HQ Internal Finishing</v>
      </c>
      <c r="Z445" s="2" t="str">
        <f t="shared" si="24"/>
        <v>ElSewedy HQ Internal Finishing17</v>
      </c>
      <c r="AH445" s="2" t="str">
        <f t="shared" si="25"/>
        <v>HQ - CFC17</v>
      </c>
    </row>
    <row r="446" spans="1:34" x14ac:dyDescent="0.3">
      <c r="A446" s="6" t="s">
        <v>64</v>
      </c>
      <c r="B446" s="6">
        <v>18</v>
      </c>
      <c r="C446" s="1">
        <v>44773</v>
      </c>
      <c r="D446" s="1">
        <v>44773</v>
      </c>
      <c r="E446" s="1">
        <v>44779</v>
      </c>
      <c r="F446">
        <v>21</v>
      </c>
      <c r="G446" s="1">
        <v>44800</v>
      </c>
      <c r="H446" s="1">
        <v>44790</v>
      </c>
      <c r="I446" s="2">
        <v>15625697.20000002</v>
      </c>
      <c r="J446" s="2">
        <v>13019444.4</v>
      </c>
      <c r="K446" s="2">
        <f>SUMIF('collection only'!D:D,eslam.data!AH446,'collection only'!E:E)</f>
        <v>12964666.859999999</v>
      </c>
      <c r="L446" s="2">
        <v>223792872.69999999</v>
      </c>
      <c r="O446" s="2">
        <v>42794128.969999991</v>
      </c>
      <c r="P446" s="2">
        <v>51289544.399999999</v>
      </c>
      <c r="R446" s="2">
        <v>1216434.143490325</v>
      </c>
      <c r="S446" s="2">
        <v>5874504.1475</v>
      </c>
      <c r="T446" s="2">
        <v>5874504.1475</v>
      </c>
      <c r="U446" s="2">
        <v>28096.400000000001</v>
      </c>
      <c r="V446" s="14">
        <f>SUMIF('consultant-gross'!D:D,eslam.data!AH446,'consultant-gross'!F:F)</f>
        <v>15625697.200000018</v>
      </c>
      <c r="W446" s="14">
        <f>SUMIF('consultant-gross'!D:D,eslam.data!AH446,'consultant-gross'!G:G)</f>
        <v>223792872.70000002</v>
      </c>
      <c r="X446" s="14">
        <f>SUMIF('consultant-net'!D:D,eslam.data!AH446,'consultant-net'!F:F)</f>
        <v>13019444.4</v>
      </c>
      <c r="Y446" s="2" t="str">
        <f>VLOOKUP(A446,'eslam-to-invoicing'!A:B,2,0)</f>
        <v>ElSewedy HQ Internal Finishing</v>
      </c>
      <c r="Z446" s="2" t="str">
        <f t="shared" si="24"/>
        <v>ElSewedy HQ Internal Finishing18</v>
      </c>
      <c r="AH446" s="2" t="str">
        <f t="shared" si="25"/>
        <v>HQ - CFC18</v>
      </c>
    </row>
    <row r="447" spans="1:34" x14ac:dyDescent="0.3">
      <c r="A447" s="6" t="s">
        <v>64</v>
      </c>
      <c r="B447" s="6">
        <v>19</v>
      </c>
      <c r="C447" s="1">
        <v>44804</v>
      </c>
      <c r="D447" s="1">
        <v>44804</v>
      </c>
      <c r="E447" s="1">
        <v>44811</v>
      </c>
      <c r="F447">
        <v>21</v>
      </c>
      <c r="G447" s="1">
        <v>44832</v>
      </c>
      <c r="H447" s="1">
        <v>44850</v>
      </c>
      <c r="I447" s="2">
        <v>11070593.29999998</v>
      </c>
      <c r="J447" s="2">
        <v>2123376.4</v>
      </c>
      <c r="K447" s="2">
        <f>SUMIF('collection only'!D:D,eslam.data!AH447,'collection only'!E:E)</f>
        <v>2123375.29</v>
      </c>
      <c r="L447" s="2">
        <v>234863466</v>
      </c>
      <c r="O447" s="2">
        <v>43167126</v>
      </c>
      <c r="P447" s="2">
        <v>53959703</v>
      </c>
      <c r="R447" s="2">
        <v>1482872</v>
      </c>
      <c r="S447" s="2">
        <v>6165165.5</v>
      </c>
      <c r="T447" s="2">
        <v>6165165.5</v>
      </c>
      <c r="U447" s="2">
        <v>23096</v>
      </c>
      <c r="V447" s="14">
        <f>SUMIF('consultant-gross'!D:D,eslam.data!AH447,'consultant-gross'!F:F)</f>
        <v>11070593.299999982</v>
      </c>
      <c r="W447" s="14">
        <f>SUMIF('consultant-gross'!D:D,eslam.data!AH447,'consultant-gross'!G:G)</f>
        <v>234863466</v>
      </c>
      <c r="X447" s="14">
        <f>SUMIF('consultant-net'!D:D,eslam.data!AH447,'consultant-net'!F:F)</f>
        <v>2123376.4</v>
      </c>
      <c r="Y447" s="2" t="str">
        <f>VLOOKUP(A447,'eslam-to-invoicing'!A:B,2,0)</f>
        <v>ElSewedy HQ Internal Finishing</v>
      </c>
      <c r="Z447" s="2" t="str">
        <f t="shared" si="24"/>
        <v>ElSewedy HQ Internal Finishing19</v>
      </c>
      <c r="AH447" s="2" t="str">
        <f t="shared" si="25"/>
        <v>HQ - CFC19</v>
      </c>
    </row>
    <row r="448" spans="1:34" x14ac:dyDescent="0.3">
      <c r="A448" s="6" t="s">
        <v>64</v>
      </c>
      <c r="B448" s="6">
        <v>20</v>
      </c>
      <c r="C448" s="1">
        <v>44834</v>
      </c>
      <c r="D448" s="1">
        <v>44834</v>
      </c>
      <c r="E448" s="1">
        <v>44845</v>
      </c>
      <c r="F448">
        <v>21</v>
      </c>
      <c r="G448" s="1">
        <v>44866</v>
      </c>
      <c r="H448" s="1">
        <v>44851</v>
      </c>
      <c r="I448" s="2">
        <v>43687204.699999988</v>
      </c>
      <c r="J448" s="2">
        <v>9324446.763666302</v>
      </c>
      <c r="K448" s="2">
        <f>SUMIF('collection only'!D:D,eslam.data!AH448,'collection only'!E:E)</f>
        <v>9324446.8000000007</v>
      </c>
      <c r="L448" s="2">
        <v>278550670.69999999</v>
      </c>
      <c r="O448" s="2">
        <v>25330248.859999981</v>
      </c>
      <c r="P448" s="2">
        <v>72413577.799999997</v>
      </c>
      <c r="R448" s="2">
        <v>2630548.10692759</v>
      </c>
      <c r="S448" s="2">
        <v>7311955.1050000004</v>
      </c>
      <c r="T448" s="2">
        <v>7311955.1050000004</v>
      </c>
      <c r="U448" s="2">
        <v>23096.400000000001</v>
      </c>
      <c r="V448" s="14">
        <f>SUMIF('consultant-gross'!D:D,eslam.data!AH448,'consultant-gross'!F:F)</f>
        <v>43687204.699999988</v>
      </c>
      <c r="W448" s="14">
        <f>SUMIF('consultant-gross'!D:D,eslam.data!AH448,'consultant-gross'!G:G)</f>
        <v>278550670.69999999</v>
      </c>
      <c r="X448" s="14">
        <f>SUMIF('consultant-net'!D:D,eslam.data!AH448,'consultant-net'!F:F)</f>
        <v>9324446.763666302</v>
      </c>
      <c r="Y448" s="2" t="str">
        <f>VLOOKUP(A448,'eslam-to-invoicing'!A:B,2,0)</f>
        <v>ElSewedy HQ Internal Finishing</v>
      </c>
      <c r="Z448" s="2" t="str">
        <f t="shared" si="24"/>
        <v>ElSewedy HQ Internal Finishing20</v>
      </c>
      <c r="AH448" s="2" t="str">
        <f t="shared" si="25"/>
        <v>HQ - CFC20</v>
      </c>
    </row>
    <row r="449" spans="1:34" x14ac:dyDescent="0.3">
      <c r="A449" s="6" t="s">
        <v>64</v>
      </c>
      <c r="B449" s="6">
        <v>21</v>
      </c>
      <c r="C449" s="1">
        <v>44865</v>
      </c>
      <c r="D449" s="1">
        <v>44865</v>
      </c>
      <c r="E449" s="1">
        <v>44873</v>
      </c>
      <c r="F449">
        <v>21</v>
      </c>
      <c r="G449" s="1">
        <v>44894</v>
      </c>
      <c r="H449" s="1">
        <v>44885</v>
      </c>
      <c r="I449" s="2">
        <v>6969185.8999999762</v>
      </c>
      <c r="J449" s="2">
        <v>1704646.05</v>
      </c>
      <c r="K449" s="2">
        <f>SUMIF('collection only'!D:D,eslam.data!AH449,'collection only'!E:E)</f>
        <v>1704646.05</v>
      </c>
      <c r="L449" s="2">
        <v>285519856.60000002</v>
      </c>
      <c r="O449" s="2">
        <v>22835242</v>
      </c>
      <c r="P449" s="2">
        <v>75563462.200000003</v>
      </c>
      <c r="R449" s="2">
        <v>2846115</v>
      </c>
      <c r="S449" s="2">
        <v>7494896</v>
      </c>
      <c r="T449" s="2">
        <v>7494896</v>
      </c>
      <c r="U449" s="2">
        <v>0</v>
      </c>
      <c r="V449" s="14">
        <f>SUMIF('consultant-gross'!D:D,eslam.data!AH449,'consultant-gross'!F:F)</f>
        <v>6969185.8999999762</v>
      </c>
      <c r="W449" s="14">
        <f>SUMIF('consultant-gross'!D:D,eslam.data!AH449,'consultant-gross'!G:G)</f>
        <v>285519856.59999996</v>
      </c>
      <c r="X449" s="14">
        <f>SUMIF('consultant-net'!D:D,eslam.data!AH449,'consultant-net'!F:F)</f>
        <v>1704646.05</v>
      </c>
      <c r="Y449" s="2" t="str">
        <f>VLOOKUP(A449,'eslam-to-invoicing'!A:B,2,0)</f>
        <v>ElSewedy HQ Internal Finishing</v>
      </c>
      <c r="Z449" s="2" t="str">
        <f t="shared" si="24"/>
        <v>ElSewedy HQ Internal Finishing21</v>
      </c>
      <c r="AH449" s="2" t="str">
        <f t="shared" si="25"/>
        <v>HQ - CFC21</v>
      </c>
    </row>
    <row r="450" spans="1:34" x14ac:dyDescent="0.3">
      <c r="A450" s="6" t="s">
        <v>64</v>
      </c>
      <c r="B450" s="6">
        <v>23</v>
      </c>
      <c r="C450" s="1">
        <v>44895</v>
      </c>
      <c r="D450" s="1">
        <v>44895</v>
      </c>
      <c r="E450" s="1">
        <v>44902</v>
      </c>
      <c r="F450">
        <v>21</v>
      </c>
      <c r="G450" s="1">
        <v>44923</v>
      </c>
      <c r="H450" s="1">
        <v>44909</v>
      </c>
      <c r="I450" s="2">
        <v>9615384.6999999881</v>
      </c>
      <c r="J450" s="2">
        <v>10000000.15238129</v>
      </c>
      <c r="K450" s="2">
        <f>SUMIF('collection only'!D:D,eslam.data!AH450,'collection only'!E:E)</f>
        <v>10000000</v>
      </c>
      <c r="L450" s="2">
        <v>295135241.30000001</v>
      </c>
      <c r="O450" s="2">
        <v>22835242.979999989</v>
      </c>
      <c r="P450" s="2">
        <v>85178846.599999994</v>
      </c>
      <c r="R450" s="2">
        <v>2846115.9564102581</v>
      </c>
      <c r="S450" s="2">
        <v>7494896.2350000003</v>
      </c>
      <c r="T450" s="2">
        <v>7494896.2350000003</v>
      </c>
      <c r="U450" s="2">
        <v>2085744.58</v>
      </c>
      <c r="V450" s="14">
        <f>SUMIF('consultant-gross'!D:D,eslam.data!AH450,'consultant-gross'!F:F)</f>
        <v>0</v>
      </c>
      <c r="W450" s="14">
        <f>SUMIF('consultant-gross'!D:D,eslam.data!AH450,'consultant-gross'!G:G)</f>
        <v>0</v>
      </c>
      <c r="X450" s="14">
        <f>SUMIF('consultant-net'!D:D,eslam.data!AH450,'consultant-net'!F:F)</f>
        <v>0</v>
      </c>
      <c r="Y450" s="2" t="str">
        <f>VLOOKUP(A450,'eslam-to-invoicing'!A:B,2,0)</f>
        <v>ElSewedy HQ Internal Finishing</v>
      </c>
      <c r="Z450" s="2" t="str">
        <f t="shared" si="24"/>
        <v>ElSewedy HQ Internal Finishing23</v>
      </c>
      <c r="AH450" s="2" t="str">
        <f t="shared" si="25"/>
        <v>HQ - CFC23</v>
      </c>
    </row>
    <row r="451" spans="1:34" x14ac:dyDescent="0.3">
      <c r="A451" s="6" t="s">
        <v>64</v>
      </c>
      <c r="B451" s="6">
        <v>24</v>
      </c>
      <c r="C451" s="1">
        <v>44895</v>
      </c>
      <c r="D451" s="1">
        <v>44895</v>
      </c>
      <c r="E451" s="1">
        <v>44908</v>
      </c>
      <c r="F451">
        <v>21</v>
      </c>
      <c r="G451" s="1">
        <v>44929</v>
      </c>
      <c r="H451" s="1">
        <v>44922</v>
      </c>
      <c r="I451" s="2">
        <v>25568878.300000072</v>
      </c>
      <c r="J451" s="2">
        <v>5979128.0099999998</v>
      </c>
      <c r="K451" s="2">
        <f>SUMIF('collection only'!D:D,eslam.data!AH451,'collection only'!E:E)</f>
        <v>5681250.46</v>
      </c>
      <c r="L451" s="2">
        <v>320704119.60000002</v>
      </c>
      <c r="O451" s="2">
        <v>12624923</v>
      </c>
      <c r="P451" s="2">
        <v>98574568</v>
      </c>
      <c r="R451" s="2">
        <v>4317722</v>
      </c>
      <c r="S451" s="2">
        <v>7311955.0899999999</v>
      </c>
      <c r="T451" s="2">
        <v>9525011.1900000013</v>
      </c>
      <c r="U451" s="2">
        <v>325973.55</v>
      </c>
      <c r="V451" s="14">
        <f>SUMIF('consultant-gross'!D:D,eslam.data!AH451,'consultant-gross'!F:F)</f>
        <v>25568878.300000072</v>
      </c>
      <c r="W451" s="14">
        <f>SUMIF('consultant-gross'!D:D,eslam.data!AH451,'consultant-gross'!G:G)</f>
        <v>320704119.60000002</v>
      </c>
      <c r="X451" s="14">
        <f>SUMIF('consultant-net'!D:D,eslam.data!AH451,'consultant-net'!F:F)</f>
        <v>5979128.0099999998</v>
      </c>
      <c r="Y451" s="2" t="str">
        <f>VLOOKUP(A451,'eslam-to-invoicing'!A:B,2,0)</f>
        <v>ElSewedy HQ Internal Finishing</v>
      </c>
      <c r="Z451" s="2" t="str">
        <f t="shared" ref="Z451:Z514" si="26">Y451&amp;B451</f>
        <v>ElSewedy HQ Internal Finishing24</v>
      </c>
      <c r="AH451" s="2" t="str">
        <f t="shared" ref="AH451:AH514" si="27">A451&amp;B451</f>
        <v>HQ - CFC24</v>
      </c>
    </row>
    <row r="452" spans="1:34" x14ac:dyDescent="0.3">
      <c r="A452" s="6" t="s">
        <v>64</v>
      </c>
      <c r="B452" s="6">
        <v>25</v>
      </c>
      <c r="C452" s="1">
        <v>44926</v>
      </c>
      <c r="D452" s="1">
        <v>44926</v>
      </c>
      <c r="E452" s="1">
        <v>44937</v>
      </c>
      <c r="F452">
        <v>21</v>
      </c>
      <c r="G452" s="1">
        <v>44958</v>
      </c>
      <c r="H452" s="1">
        <v>44956</v>
      </c>
      <c r="I452" s="2">
        <v>17887580.019047622</v>
      </c>
      <c r="J452" s="2">
        <v>10125697.764095269</v>
      </c>
      <c r="K452" s="2">
        <f>SUMIF('collection only'!D:D,eslam.data!AH452,'collection only'!E:E)</f>
        <v>9125697.4299999997</v>
      </c>
      <c r="L452" s="2">
        <v>338591699.61904758</v>
      </c>
      <c r="O452" s="2">
        <v>5521723.7800000003</v>
      </c>
      <c r="P452" s="2">
        <v>103716174.2</v>
      </c>
      <c r="R452" s="2">
        <v>5354076.6018413184</v>
      </c>
      <c r="S452" s="2">
        <v>7311955.0899999999</v>
      </c>
      <c r="T452" s="2">
        <v>10464109.140000001</v>
      </c>
      <c r="U452" s="2">
        <v>297877.55</v>
      </c>
      <c r="V452" s="14">
        <f>SUMIF('consultant-gross'!D:D,eslam.data!AH452,'consultant-gross'!F:F)</f>
        <v>17887580.019047618</v>
      </c>
      <c r="W452" s="14">
        <f>SUMIF('consultant-gross'!D:D,eslam.data!AH452,'consultant-gross'!G:G)</f>
        <v>338591699.61904764</v>
      </c>
      <c r="X452" s="14">
        <f>SUMIF('consultant-net'!D:D,eslam.data!AH452,'consultant-net'!F:F)</f>
        <v>10125697.764095265</v>
      </c>
      <c r="Y452" s="2" t="str">
        <f>VLOOKUP(A452,'eslam-to-invoicing'!A:B,2,0)</f>
        <v>ElSewedy HQ Internal Finishing</v>
      </c>
      <c r="Z452" s="2" t="str">
        <f t="shared" si="26"/>
        <v>ElSewedy HQ Internal Finishing25</v>
      </c>
      <c r="AH452" s="2" t="str">
        <f t="shared" si="27"/>
        <v>HQ - CFC25</v>
      </c>
    </row>
    <row r="453" spans="1:34" x14ac:dyDescent="0.3">
      <c r="A453" s="6" t="s">
        <v>64</v>
      </c>
      <c r="B453" s="6">
        <v>26</v>
      </c>
      <c r="C453" s="1">
        <v>44957</v>
      </c>
      <c r="D453" s="1">
        <v>44957</v>
      </c>
      <c r="E453" s="1">
        <v>45252</v>
      </c>
      <c r="F453">
        <v>21</v>
      </c>
      <c r="G453" s="1">
        <v>45273</v>
      </c>
      <c r="H453" s="1">
        <v>45337</v>
      </c>
      <c r="I453" s="2">
        <v>15848994.285714271</v>
      </c>
      <c r="J453" s="2">
        <v>24450753.149999999</v>
      </c>
      <c r="K453" s="2">
        <f>SUMIF('collection only'!D:D,eslam.data!AH453,'collection only'!E:E)</f>
        <v>11231097.41</v>
      </c>
      <c r="L453" s="2">
        <v>354440693.90476191</v>
      </c>
      <c r="O453" s="2">
        <v>2203336.4700000002</v>
      </c>
      <c r="P453" s="2">
        <v>119098372.40000001</v>
      </c>
      <c r="R453" s="2">
        <v>6380098.5700000003</v>
      </c>
      <c r="S453" s="2">
        <v>9304068.2149999999</v>
      </c>
      <c r="T453" s="2">
        <v>9304068.2149999999</v>
      </c>
      <c r="U453" s="2">
        <v>0</v>
      </c>
      <c r="V453" s="14">
        <f>SUMIF('consultant-gross'!D:D,eslam.data!AH453,'consultant-gross'!F:F)</f>
        <v>15848994.285714269</v>
      </c>
      <c r="W453" s="14">
        <f>SUMIF('consultant-gross'!D:D,eslam.data!AH453,'consultant-gross'!G:G)</f>
        <v>354440693.90476191</v>
      </c>
      <c r="X453" s="14">
        <f>SUMIF('consultant-net'!D:D,eslam.data!AH453,'consultant-net'!F:F)</f>
        <v>24450753.149999999</v>
      </c>
      <c r="Y453" s="2" t="str">
        <f>VLOOKUP(A453,'eslam-to-invoicing'!A:B,2,0)</f>
        <v>ElSewedy HQ Internal Finishing</v>
      </c>
      <c r="Z453" s="2" t="str">
        <f t="shared" si="26"/>
        <v>ElSewedy HQ Internal Finishing26</v>
      </c>
      <c r="AH453" s="2" t="str">
        <f t="shared" si="27"/>
        <v>HQ - CFC26</v>
      </c>
    </row>
    <row r="454" spans="1:34" x14ac:dyDescent="0.3">
      <c r="A454" s="6" t="s">
        <v>48</v>
      </c>
      <c r="B454" s="6">
        <v>1</v>
      </c>
      <c r="C454" s="1">
        <v>43769</v>
      </c>
      <c r="D454" s="1">
        <v>43779</v>
      </c>
      <c r="E454" s="1">
        <v>43780</v>
      </c>
      <c r="F454">
        <v>14</v>
      </c>
      <c r="G454" s="1">
        <v>43794</v>
      </c>
      <c r="H454" s="1">
        <v>43793</v>
      </c>
      <c r="I454" s="2">
        <v>1684523.66</v>
      </c>
      <c r="J454" s="2">
        <v>2673900.9500000002</v>
      </c>
      <c r="K454" s="2">
        <f>SUMIF('collection only'!D:D,eslam.data!AH454,'collection only'!E:E)</f>
        <v>36249090</v>
      </c>
      <c r="L454" s="2">
        <v>1684523.66</v>
      </c>
      <c r="M454" s="2">
        <v>33750000</v>
      </c>
      <c r="O454" s="2">
        <v>1191900</v>
      </c>
      <c r="U454" s="2">
        <v>0</v>
      </c>
      <c r="V454" s="14">
        <f>SUMIF('consultant-gross'!D:D,eslam.data!AH454,'consultant-gross'!F:F)</f>
        <v>1684523.66</v>
      </c>
      <c r="W454" s="14">
        <f>SUMIF('consultant-gross'!D:D,eslam.data!AH454,'consultant-gross'!G:G)</f>
        <v>1684523.66</v>
      </c>
      <c r="X454" s="14">
        <f>SUMIF('consultant-net'!D:D,eslam.data!AH454,'consultant-net'!F:F)</f>
        <v>2673900.9500000002</v>
      </c>
      <c r="Y454" s="2" t="str">
        <f>VLOOKUP(A454,'eslam-to-invoicing'!A:B,2,0)</f>
        <v>HyperOne Zayed Extension</v>
      </c>
      <c r="Z454" s="2" t="str">
        <f t="shared" si="26"/>
        <v>HyperOne Zayed Extension1</v>
      </c>
      <c r="AH454" s="2" t="str">
        <f t="shared" si="27"/>
        <v>HyperOne1</v>
      </c>
    </row>
    <row r="455" spans="1:34" x14ac:dyDescent="0.3">
      <c r="A455" s="6" t="s">
        <v>48</v>
      </c>
      <c r="B455" s="6">
        <v>2</v>
      </c>
      <c r="C455" s="1">
        <v>43799</v>
      </c>
      <c r="D455" s="1">
        <v>43806</v>
      </c>
      <c r="E455" s="1">
        <v>43807</v>
      </c>
      <c r="F455">
        <v>14</v>
      </c>
      <c r="G455" s="1">
        <v>43821</v>
      </c>
      <c r="H455" s="1">
        <v>43811</v>
      </c>
      <c r="I455" s="2">
        <v>11473372.17</v>
      </c>
      <c r="J455" s="2">
        <v>8554552.6099999994</v>
      </c>
      <c r="K455" s="2">
        <f>SUMIF('collection only'!D:D,eslam.data!AH455,'collection only'!E:E)</f>
        <v>8063620</v>
      </c>
      <c r="L455" s="2">
        <v>13157895.83</v>
      </c>
      <c r="O455" s="2">
        <v>478500</v>
      </c>
      <c r="U455" s="2">
        <v>0</v>
      </c>
      <c r="V455" s="14">
        <f>SUMIF('consultant-gross'!D:D,eslam.data!AH455,'consultant-gross'!F:F)</f>
        <v>11473372.17</v>
      </c>
      <c r="W455" s="14">
        <f>SUMIF('consultant-gross'!D:D,eslam.data!AH455,'consultant-gross'!G:G)</f>
        <v>13157895.83</v>
      </c>
      <c r="X455" s="14">
        <f>SUMIF('consultant-net'!D:D,eslam.data!AH455,'consultant-net'!F:F)</f>
        <v>8554552.6099999994</v>
      </c>
      <c r="Y455" s="2" t="str">
        <f>VLOOKUP(A455,'eslam-to-invoicing'!A:B,2,0)</f>
        <v>HyperOne Zayed Extension</v>
      </c>
      <c r="Z455" s="2" t="str">
        <f t="shared" si="26"/>
        <v>HyperOne Zayed Extension2</v>
      </c>
      <c r="AH455" s="2" t="str">
        <f t="shared" si="27"/>
        <v>HyperOne2</v>
      </c>
    </row>
    <row r="456" spans="1:34" x14ac:dyDescent="0.3">
      <c r="A456" s="6" t="s">
        <v>48</v>
      </c>
      <c r="B456" s="6">
        <v>3</v>
      </c>
      <c r="C456" s="1">
        <v>43830</v>
      </c>
      <c r="D456" s="1">
        <v>43830</v>
      </c>
      <c r="E456" s="1">
        <v>43832</v>
      </c>
      <c r="F456">
        <v>14</v>
      </c>
      <c r="G456" s="1">
        <v>43846</v>
      </c>
      <c r="H456" s="1">
        <v>43843</v>
      </c>
      <c r="I456" s="2">
        <v>10276217.5887</v>
      </c>
      <c r="J456" s="2">
        <v>7194819.7145490814</v>
      </c>
      <c r="K456" s="2">
        <f>SUMIF('collection only'!D:D,eslam.data!AH456,'collection only'!E:E)</f>
        <v>6681009</v>
      </c>
      <c r="L456" s="2">
        <v>23434113.418699998</v>
      </c>
      <c r="O456" s="2">
        <v>478500</v>
      </c>
      <c r="U456" s="2">
        <v>1194684.3215999999</v>
      </c>
      <c r="V456" s="14">
        <f>SUMIF('consultant-gross'!D:D,eslam.data!AH456,'consultant-gross'!F:F)</f>
        <v>10276217.588699998</v>
      </c>
      <c r="W456" s="14">
        <f>SUMIF('consultant-gross'!D:D,eslam.data!AH456,'consultant-gross'!G:G)</f>
        <v>23434113.418699998</v>
      </c>
      <c r="X456" s="14">
        <f>SUMIF('consultant-net'!D:D,eslam.data!AH456,'consultant-net'!F:F)</f>
        <v>7194819.7145490814</v>
      </c>
      <c r="Y456" s="2" t="str">
        <f>VLOOKUP(A456,'eslam-to-invoicing'!A:B,2,0)</f>
        <v>HyperOne Zayed Extension</v>
      </c>
      <c r="Z456" s="2" t="str">
        <f t="shared" si="26"/>
        <v>HyperOne Zayed Extension3</v>
      </c>
      <c r="AH456" s="2" t="str">
        <f t="shared" si="27"/>
        <v>HyperOne3</v>
      </c>
    </row>
    <row r="457" spans="1:34" x14ac:dyDescent="0.3">
      <c r="A457" s="6" t="s">
        <v>48</v>
      </c>
      <c r="B457" s="6">
        <v>4</v>
      </c>
      <c r="C457" s="1">
        <v>43861</v>
      </c>
      <c r="D457" s="1">
        <v>43861</v>
      </c>
      <c r="E457" s="1">
        <v>43867</v>
      </c>
      <c r="F457">
        <v>14</v>
      </c>
      <c r="G457" s="1">
        <v>43881</v>
      </c>
      <c r="H457" s="1">
        <v>43884</v>
      </c>
      <c r="I457" s="2">
        <v>12451224.366800001</v>
      </c>
      <c r="J457" s="2">
        <v>6318712</v>
      </c>
      <c r="K457" s="2">
        <f>SUMIF('collection only'!D:D,eslam.data!AH457,'collection only'!E:E)</f>
        <v>6318712</v>
      </c>
      <c r="L457" s="2">
        <v>35885337.785499997</v>
      </c>
      <c r="U457" s="2">
        <v>4562652.7636000002</v>
      </c>
      <c r="V457" s="14">
        <f>SUMIF('consultant-gross'!D:D,eslam.data!AH457,'consultant-gross'!F:F)</f>
        <v>12451224.366799999</v>
      </c>
      <c r="W457" s="14">
        <f>SUMIF('consultant-gross'!D:D,eslam.data!AH457,'consultant-gross'!G:G)</f>
        <v>35885337.785499997</v>
      </c>
      <c r="X457" s="14">
        <f>SUMIF('consultant-net'!D:D,eslam.data!AH457,'consultant-net'!F:F)</f>
        <v>7092200.1310555199</v>
      </c>
      <c r="Y457" s="2" t="str">
        <f>VLOOKUP(A457,'eslam-to-invoicing'!A:B,2,0)</f>
        <v>HyperOne Zayed Extension</v>
      </c>
      <c r="Z457" s="2" t="str">
        <f t="shared" si="26"/>
        <v>HyperOne Zayed Extension4</v>
      </c>
      <c r="AH457" s="2" t="str">
        <f t="shared" si="27"/>
        <v>HyperOne4</v>
      </c>
    </row>
    <row r="458" spans="1:34" x14ac:dyDescent="0.3">
      <c r="A458" s="6" t="s">
        <v>48</v>
      </c>
      <c r="B458" s="6">
        <v>5</v>
      </c>
      <c r="C458" s="1">
        <v>43890</v>
      </c>
      <c r="D458" s="1">
        <v>43875</v>
      </c>
      <c r="E458" s="1">
        <v>43879</v>
      </c>
      <c r="F458">
        <v>14</v>
      </c>
      <c r="G458" s="1">
        <v>43893</v>
      </c>
      <c r="H458" s="1">
        <v>43884</v>
      </c>
      <c r="I458" s="2">
        <v>5616638.2145000026</v>
      </c>
      <c r="J458" s="2">
        <v>3307335</v>
      </c>
      <c r="K458" s="2">
        <f>SUMIF('collection only'!D:D,eslam.data!AH458,'collection only'!E:E)</f>
        <v>3307335</v>
      </c>
      <c r="L458" s="2">
        <v>41501976</v>
      </c>
      <c r="U458" s="2">
        <v>5067252</v>
      </c>
      <c r="V458" s="14">
        <f>SUMIF('consultant-gross'!D:D,eslam.data!AH458,'consultant-gross'!F:F)</f>
        <v>5616638.2145000026</v>
      </c>
      <c r="W458" s="14">
        <f>SUMIF('consultant-gross'!D:D,eslam.data!AH458,'consultant-gross'!G:G)</f>
        <v>41501976</v>
      </c>
      <c r="X458" s="14">
        <f>SUMIF('consultant-net'!D:D,eslam.data!AH458,'consultant-net'!F:F)</f>
        <v>3307335</v>
      </c>
      <c r="Y458" s="2" t="str">
        <f>VLOOKUP(A458,'eslam-to-invoicing'!A:B,2,0)</f>
        <v>HyperOne Zayed Extension</v>
      </c>
      <c r="Z458" s="2" t="str">
        <f t="shared" si="26"/>
        <v>HyperOne Zayed Extension5</v>
      </c>
      <c r="AH458" s="2" t="str">
        <f t="shared" si="27"/>
        <v>HyperOne5</v>
      </c>
    </row>
    <row r="459" spans="1:34" x14ac:dyDescent="0.3">
      <c r="A459" s="6" t="s">
        <v>48</v>
      </c>
      <c r="B459" s="6">
        <v>6</v>
      </c>
      <c r="C459" s="1">
        <v>43890</v>
      </c>
      <c r="D459" s="1">
        <v>43890</v>
      </c>
      <c r="E459" s="1">
        <v>43893</v>
      </c>
      <c r="F459">
        <v>14</v>
      </c>
      <c r="G459" s="1">
        <v>43907</v>
      </c>
      <c r="H459" s="1">
        <v>43897</v>
      </c>
      <c r="I459" s="2">
        <v>10976157.5052</v>
      </c>
      <c r="J459" s="2">
        <v>8598545.1486564241</v>
      </c>
      <c r="K459" s="2">
        <f>SUMIF('collection only'!D:D,eslam.data!AH459,'collection only'!E:E)</f>
        <v>8598544</v>
      </c>
      <c r="L459" s="2">
        <v>52478133.505199999</v>
      </c>
      <c r="U459" s="2">
        <v>6203130.80535</v>
      </c>
      <c r="V459" s="14">
        <f>SUMIF('consultant-gross'!D:D,eslam.data!AH459,'consultant-gross'!F:F)</f>
        <v>10976157.505199999</v>
      </c>
      <c r="W459" s="14">
        <f>SUMIF('consultant-gross'!D:D,eslam.data!AH459,'consultant-gross'!G:G)</f>
        <v>52478133.505199999</v>
      </c>
      <c r="X459" s="14">
        <f>SUMIF('consultant-net'!D:D,eslam.data!AH459,'consultant-net'!F:F)</f>
        <v>8598545.1486564241</v>
      </c>
      <c r="Y459" s="2" t="str">
        <f>VLOOKUP(A459,'eslam-to-invoicing'!A:B,2,0)</f>
        <v>HyperOne Zayed Extension</v>
      </c>
      <c r="Z459" s="2" t="str">
        <f t="shared" si="26"/>
        <v>HyperOne Zayed Extension6</v>
      </c>
      <c r="AH459" s="2" t="str">
        <f t="shared" si="27"/>
        <v>HyperOne6</v>
      </c>
    </row>
    <row r="460" spans="1:34" x14ac:dyDescent="0.3">
      <c r="A460" s="6" t="s">
        <v>48</v>
      </c>
      <c r="B460" s="6">
        <v>7</v>
      </c>
      <c r="C460" s="1">
        <v>43921</v>
      </c>
      <c r="D460" s="1">
        <v>43906</v>
      </c>
      <c r="E460" s="1">
        <v>43909</v>
      </c>
      <c r="F460">
        <v>14</v>
      </c>
      <c r="G460" s="1">
        <v>43923</v>
      </c>
      <c r="H460" s="1">
        <v>43913</v>
      </c>
      <c r="I460" s="2">
        <v>12354446.4948</v>
      </c>
      <c r="J460" s="2">
        <v>8896507</v>
      </c>
      <c r="K460" s="2">
        <f>SUMIF('collection only'!D:D,eslam.data!AH460,'collection only'!E:E)</f>
        <v>8960935</v>
      </c>
      <c r="L460" s="2">
        <v>64832580</v>
      </c>
      <c r="U460" s="2">
        <v>7392793.3391800001</v>
      </c>
      <c r="V460" s="14">
        <f>SUMIF('consultant-gross'!D:D,eslam.data!AH460,'consultant-gross'!F:F)</f>
        <v>12354446.494800001</v>
      </c>
      <c r="W460" s="14">
        <f>SUMIF('consultant-gross'!D:D,eslam.data!AH460,'consultant-gross'!G:G)</f>
        <v>64832580</v>
      </c>
      <c r="X460" s="14">
        <f>SUMIF('consultant-net'!D:D,eslam.data!AH460,'consultant-net'!F:F)</f>
        <v>8896507</v>
      </c>
      <c r="Y460" s="2" t="str">
        <f>VLOOKUP(A460,'eslam-to-invoicing'!A:B,2,0)</f>
        <v>HyperOne Zayed Extension</v>
      </c>
      <c r="Z460" s="2" t="str">
        <f t="shared" si="26"/>
        <v>HyperOne Zayed Extension7</v>
      </c>
      <c r="AH460" s="2" t="str">
        <f t="shared" si="27"/>
        <v>HyperOne7</v>
      </c>
    </row>
    <row r="461" spans="1:34" x14ac:dyDescent="0.3">
      <c r="A461" s="6" t="s">
        <v>48</v>
      </c>
      <c r="B461" s="6">
        <v>8</v>
      </c>
      <c r="C461" s="1">
        <v>43921</v>
      </c>
      <c r="D461" s="1">
        <v>43921</v>
      </c>
      <c r="E461" s="1">
        <v>43925</v>
      </c>
      <c r="F461">
        <v>14</v>
      </c>
      <c r="G461" s="1">
        <v>43939</v>
      </c>
      <c r="H461" s="1">
        <v>43933</v>
      </c>
      <c r="I461" s="2">
        <v>7228560.7301416993</v>
      </c>
      <c r="J461" s="2">
        <v>3400669</v>
      </c>
      <c r="K461" s="2">
        <f>SUMIF('collection only'!D:D,eslam.data!AH461,'collection only'!E:E)</f>
        <v>3276433</v>
      </c>
      <c r="L461" s="2">
        <v>72061140.730141699</v>
      </c>
      <c r="U461" s="2">
        <v>9893521.3391800001</v>
      </c>
      <c r="V461" s="14">
        <f>SUMIF('consultant-gross'!D:D,eslam.data!AH461,'consultant-gross'!F:F)</f>
        <v>7228560.7301416993</v>
      </c>
      <c r="W461" s="14">
        <f>SUMIF('consultant-gross'!D:D,eslam.data!AH461,'consultant-gross'!G:G)</f>
        <v>72061140.730141699</v>
      </c>
      <c r="X461" s="14">
        <f>SUMIF('consultant-net'!D:D,eslam.data!AH461,'consultant-net'!F:F)</f>
        <v>3400669</v>
      </c>
      <c r="Y461" s="2" t="str">
        <f>VLOOKUP(A461,'eslam-to-invoicing'!A:B,2,0)</f>
        <v>HyperOne Zayed Extension</v>
      </c>
      <c r="Z461" s="2" t="str">
        <f t="shared" si="26"/>
        <v>HyperOne Zayed Extension8</v>
      </c>
      <c r="AH461" s="2" t="str">
        <f t="shared" si="27"/>
        <v>HyperOne8</v>
      </c>
    </row>
    <row r="462" spans="1:34" x14ac:dyDescent="0.3">
      <c r="A462" s="6" t="s">
        <v>48</v>
      </c>
      <c r="B462" s="6">
        <v>9</v>
      </c>
      <c r="C462" s="1">
        <v>43951</v>
      </c>
      <c r="D462" s="1">
        <v>43937</v>
      </c>
      <c r="E462" s="1">
        <v>43940</v>
      </c>
      <c r="F462">
        <v>14</v>
      </c>
      <c r="G462" s="1">
        <v>43954</v>
      </c>
      <c r="H462" s="1">
        <v>43947</v>
      </c>
      <c r="I462" s="2">
        <v>2029339.2698583009</v>
      </c>
      <c r="J462" s="2">
        <v>1277872</v>
      </c>
      <c r="K462" s="2">
        <f>SUMIF('collection only'!D:D,eslam.data!AH462,'collection only'!E:E)</f>
        <v>1277872</v>
      </c>
      <c r="L462" s="2">
        <v>74090480</v>
      </c>
      <c r="U462" s="2">
        <v>10272402</v>
      </c>
      <c r="V462" s="14">
        <f>SUMIF('consultant-gross'!D:D,eslam.data!AH462,'consultant-gross'!F:F)</f>
        <v>2029339.2698583007</v>
      </c>
      <c r="W462" s="14">
        <f>SUMIF('consultant-gross'!D:D,eslam.data!AH462,'consultant-gross'!G:G)</f>
        <v>74090480</v>
      </c>
      <c r="X462" s="14">
        <f>SUMIF('consultant-net'!D:D,eslam.data!AH462,'consultant-net'!F:F)</f>
        <v>1277872</v>
      </c>
      <c r="Y462" s="2" t="str">
        <f>VLOOKUP(A462,'eslam-to-invoicing'!A:B,2,0)</f>
        <v>HyperOne Zayed Extension</v>
      </c>
      <c r="Z462" s="2" t="str">
        <f t="shared" si="26"/>
        <v>HyperOne Zayed Extension9</v>
      </c>
      <c r="AH462" s="2" t="str">
        <f t="shared" si="27"/>
        <v>HyperOne9</v>
      </c>
    </row>
    <row r="463" spans="1:34" x14ac:dyDescent="0.3">
      <c r="A463" s="6" t="s">
        <v>48</v>
      </c>
      <c r="B463" s="6">
        <v>10</v>
      </c>
      <c r="C463" s="1">
        <v>43982</v>
      </c>
      <c r="D463" s="1">
        <v>43966</v>
      </c>
      <c r="E463" s="1">
        <v>43968</v>
      </c>
      <c r="F463">
        <v>14</v>
      </c>
      <c r="G463" s="1">
        <v>43982</v>
      </c>
      <c r="H463" s="1">
        <v>43983</v>
      </c>
      <c r="I463" s="2">
        <v>7741768.3647465408</v>
      </c>
      <c r="J463" s="2">
        <v>4810581.915521387</v>
      </c>
      <c r="K463" s="2">
        <f>SUMIF('collection only'!D:D,eslam.data!AH463,'collection only'!E:E)</f>
        <v>4688664</v>
      </c>
      <c r="L463" s="2">
        <v>81832248.364746541</v>
      </c>
      <c r="U463" s="2">
        <v>11782199.724579999</v>
      </c>
      <c r="V463" s="14">
        <f>SUMIF('consultant-gross'!D:D,eslam.data!AH463,'consultant-gross'!F:F)</f>
        <v>7741768.3647465408</v>
      </c>
      <c r="W463" s="14">
        <f>SUMIF('consultant-gross'!D:D,eslam.data!AH463,'consultant-gross'!G:G)</f>
        <v>81832248.364746541</v>
      </c>
      <c r="X463" s="14">
        <f>SUMIF('consultant-net'!D:D,eslam.data!AH463,'consultant-net'!F:F)</f>
        <v>4810581.915521387</v>
      </c>
      <c r="Y463" s="2" t="str">
        <f>VLOOKUP(A463,'eslam-to-invoicing'!A:B,2,0)</f>
        <v>HyperOne Zayed Extension</v>
      </c>
      <c r="Z463" s="2" t="str">
        <f t="shared" si="26"/>
        <v>HyperOne Zayed Extension10</v>
      </c>
      <c r="AH463" s="2" t="str">
        <f t="shared" si="27"/>
        <v>HyperOne10</v>
      </c>
    </row>
    <row r="464" spans="1:34" x14ac:dyDescent="0.3">
      <c r="A464" s="6" t="s">
        <v>48</v>
      </c>
      <c r="B464" s="6">
        <v>11</v>
      </c>
      <c r="C464" s="1">
        <v>44012</v>
      </c>
      <c r="D464" s="1">
        <v>43997</v>
      </c>
      <c r="E464" s="1">
        <v>44000</v>
      </c>
      <c r="F464">
        <v>14</v>
      </c>
      <c r="G464" s="1">
        <v>44014</v>
      </c>
      <c r="H464" s="1">
        <v>44005</v>
      </c>
      <c r="I464" s="2">
        <v>9960645.6352534592</v>
      </c>
      <c r="J464" s="2">
        <v>6700151</v>
      </c>
      <c r="K464" s="2">
        <f>SUMIF('collection only'!D:D,eslam.data!AH464,'collection only'!E:E)</f>
        <v>6700148</v>
      </c>
      <c r="L464" s="2">
        <v>91792894</v>
      </c>
      <c r="U464" s="2">
        <v>13305539</v>
      </c>
      <c r="V464" s="14">
        <f>SUMIF('consultant-gross'!D:D,eslam.data!AH464,'consultant-gross'!F:F)</f>
        <v>9960645.6352534592</v>
      </c>
      <c r="W464" s="14">
        <f>SUMIF('consultant-gross'!D:D,eslam.data!AH464,'consultant-gross'!G:G)</f>
        <v>91792894</v>
      </c>
      <c r="X464" s="14">
        <f>SUMIF('consultant-net'!D:D,eslam.data!AH464,'consultant-net'!F:F)</f>
        <v>6700151</v>
      </c>
      <c r="Y464" s="2" t="str">
        <f>VLOOKUP(A464,'eslam-to-invoicing'!A:B,2,0)</f>
        <v>HyperOne Zayed Extension</v>
      </c>
      <c r="Z464" s="2" t="str">
        <f t="shared" si="26"/>
        <v>HyperOne Zayed Extension11</v>
      </c>
      <c r="AH464" s="2" t="str">
        <f t="shared" si="27"/>
        <v>HyperOne11</v>
      </c>
    </row>
    <row r="465" spans="1:34" x14ac:dyDescent="0.3">
      <c r="A465" s="6" t="s">
        <v>48</v>
      </c>
      <c r="B465" s="6">
        <v>12</v>
      </c>
      <c r="C465" s="1">
        <v>44012</v>
      </c>
      <c r="D465" s="1">
        <v>44012</v>
      </c>
      <c r="E465" s="1">
        <v>44016</v>
      </c>
      <c r="F465">
        <v>14</v>
      </c>
      <c r="G465" s="1">
        <v>44030</v>
      </c>
      <c r="H465" s="1">
        <v>44023</v>
      </c>
      <c r="I465" s="2">
        <v>3093528.571520105</v>
      </c>
      <c r="J465" s="2">
        <v>1896314.4171560151</v>
      </c>
      <c r="K465" s="2">
        <f>SUMIF('collection only'!D:D,eslam.data!AH465,'collection only'!E:E)</f>
        <v>1896315</v>
      </c>
      <c r="L465" s="2">
        <v>94886422.571520105</v>
      </c>
      <c r="U465" s="2">
        <v>13935080.90718</v>
      </c>
      <c r="V465" s="14">
        <f>SUMIF('consultant-gross'!D:D,eslam.data!AH465,'consultant-gross'!F:F)</f>
        <v>3093528.571520105</v>
      </c>
      <c r="W465" s="14">
        <f>SUMIF('consultant-gross'!D:D,eslam.data!AH465,'consultant-gross'!G:G)</f>
        <v>94886422.571520105</v>
      </c>
      <c r="X465" s="14">
        <f>SUMIF('consultant-net'!D:D,eslam.data!AH465,'consultant-net'!F:F)</f>
        <v>1896314.4171560146</v>
      </c>
      <c r="Y465" s="2" t="str">
        <f>VLOOKUP(A465,'eslam-to-invoicing'!A:B,2,0)</f>
        <v>HyperOne Zayed Extension</v>
      </c>
      <c r="Z465" s="2" t="str">
        <f t="shared" si="26"/>
        <v>HyperOne Zayed Extension12</v>
      </c>
      <c r="AH465" s="2" t="str">
        <f t="shared" si="27"/>
        <v>HyperOne12</v>
      </c>
    </row>
    <row r="466" spans="1:34" x14ac:dyDescent="0.3">
      <c r="A466" s="6" t="s">
        <v>48</v>
      </c>
      <c r="B466" s="6">
        <v>13</v>
      </c>
      <c r="C466" s="1">
        <v>44043</v>
      </c>
      <c r="D466" s="1">
        <v>44043</v>
      </c>
      <c r="E466" s="1">
        <v>44052</v>
      </c>
      <c r="F466">
        <v>14</v>
      </c>
      <c r="G466" s="1">
        <v>44066</v>
      </c>
      <c r="H466" s="1">
        <v>44062</v>
      </c>
      <c r="I466" s="2">
        <v>9161230.5390150398</v>
      </c>
      <c r="J466" s="2">
        <v>6738701.3467518752</v>
      </c>
      <c r="K466" s="2">
        <f>SUMIF('collection only'!D:D,eslam.data!AH466,'collection only'!E:E)</f>
        <v>6738702</v>
      </c>
      <c r="L466" s="2">
        <v>104047653.1105351</v>
      </c>
      <c r="U466" s="2">
        <v>14675608.17248</v>
      </c>
      <c r="V466" s="14">
        <f>SUMIF('consultant-gross'!D:D,eslam.data!AH466,'consultant-gross'!F:F)</f>
        <v>9161230.5390150398</v>
      </c>
      <c r="W466" s="14">
        <f>SUMIF('consultant-gross'!D:D,eslam.data!AH466,'consultant-gross'!G:G)</f>
        <v>104047653.11053514</v>
      </c>
      <c r="X466" s="14">
        <f>SUMIF('consultant-net'!D:D,eslam.data!AH466,'consultant-net'!F:F)</f>
        <v>6738701.3467518752</v>
      </c>
      <c r="Y466" s="2" t="str">
        <f>VLOOKUP(A466,'eslam-to-invoicing'!A:B,2,0)</f>
        <v>HyperOne Zayed Extension</v>
      </c>
      <c r="Z466" s="2" t="str">
        <f t="shared" si="26"/>
        <v>HyperOne Zayed Extension13</v>
      </c>
      <c r="AH466" s="2" t="str">
        <f t="shared" si="27"/>
        <v>HyperOne13</v>
      </c>
    </row>
    <row r="467" spans="1:34" x14ac:dyDescent="0.3">
      <c r="A467" s="6" t="s">
        <v>48</v>
      </c>
      <c r="B467" s="6">
        <v>14</v>
      </c>
      <c r="C467" s="1">
        <v>44074</v>
      </c>
      <c r="D467" s="1">
        <v>44074</v>
      </c>
      <c r="E467" s="1">
        <v>44076</v>
      </c>
      <c r="F467">
        <v>14</v>
      </c>
      <c r="G467" s="1">
        <v>44090</v>
      </c>
      <c r="H467" s="1">
        <v>44087</v>
      </c>
      <c r="I467" s="2">
        <v>5698538.8894648552</v>
      </c>
      <c r="J467" s="2">
        <v>4476191</v>
      </c>
      <c r="K467" s="2">
        <f>SUMIF('collection only'!D:D,eslam.data!AH467,'collection only'!E:E)</f>
        <v>4476191</v>
      </c>
      <c r="L467" s="2">
        <v>109746192</v>
      </c>
      <c r="U467" s="2">
        <v>14851704</v>
      </c>
      <c r="V467" s="14">
        <f>SUMIF('consultant-gross'!D:D,eslam.data!AH467,'consultant-gross'!F:F)</f>
        <v>5698538.8894648552</v>
      </c>
      <c r="W467" s="14">
        <f>SUMIF('consultant-gross'!D:D,eslam.data!AH467,'consultant-gross'!G:G)</f>
        <v>109746192</v>
      </c>
      <c r="X467" s="14">
        <f>SUMIF('consultant-net'!D:D,eslam.data!AH467,'consultant-net'!F:F)</f>
        <v>4476191</v>
      </c>
      <c r="Y467" s="2" t="str">
        <f>VLOOKUP(A467,'eslam-to-invoicing'!A:B,2,0)</f>
        <v>HyperOne Zayed Extension</v>
      </c>
      <c r="Z467" s="2" t="str">
        <f t="shared" si="26"/>
        <v>HyperOne Zayed Extension14</v>
      </c>
      <c r="AH467" s="2" t="str">
        <f t="shared" si="27"/>
        <v>HyperOne14</v>
      </c>
    </row>
    <row r="468" spans="1:34" x14ac:dyDescent="0.3">
      <c r="A468" s="6" t="s">
        <v>48</v>
      </c>
      <c r="B468" s="6">
        <v>15</v>
      </c>
      <c r="C468" s="1">
        <v>44196</v>
      </c>
      <c r="D468" s="1">
        <v>44196</v>
      </c>
      <c r="E468" s="1">
        <v>44387</v>
      </c>
      <c r="F468">
        <v>14</v>
      </c>
      <c r="G468" s="1">
        <v>44401</v>
      </c>
      <c r="H468" s="1">
        <v>44447</v>
      </c>
      <c r="I468" s="2">
        <v>16067546</v>
      </c>
      <c r="J468" s="2">
        <v>2800899.62</v>
      </c>
      <c r="K468" s="2">
        <f>SUMIF('collection only'!D:D,eslam.data!AH468,'collection only'!E:E)</f>
        <v>2754557</v>
      </c>
      <c r="L468" s="2">
        <v>125813738</v>
      </c>
      <c r="U468" s="2">
        <v>18113646</v>
      </c>
      <c r="V468" s="14">
        <f>SUMIF('consultant-gross'!D:D,eslam.data!AH468,'consultant-gross'!F:F)</f>
        <v>16067546</v>
      </c>
      <c r="W468" s="14">
        <f>SUMIF('consultant-gross'!D:D,eslam.data!AH468,'consultant-gross'!G:G)</f>
        <v>125813738</v>
      </c>
      <c r="X468" s="14">
        <f>SUMIF('consultant-net'!D:D,eslam.data!AH468,'consultant-net'!F:F)</f>
        <v>2800899.62</v>
      </c>
      <c r="Y468" s="2" t="str">
        <f>VLOOKUP(A468,'eslam-to-invoicing'!A:B,2,0)</f>
        <v>HyperOne Zayed Extension</v>
      </c>
      <c r="Z468" s="2" t="str">
        <f t="shared" si="26"/>
        <v>HyperOne Zayed Extension15</v>
      </c>
      <c r="AH468" s="2" t="str">
        <f t="shared" si="27"/>
        <v>HyperOne15</v>
      </c>
    </row>
    <row r="469" spans="1:34" x14ac:dyDescent="0.3">
      <c r="A469" s="6" t="s">
        <v>46</v>
      </c>
      <c r="B469" s="6">
        <v>1</v>
      </c>
      <c r="C469" s="1">
        <v>43769</v>
      </c>
      <c r="D469" s="1">
        <v>43762</v>
      </c>
      <c r="E469" s="1">
        <v>43767</v>
      </c>
      <c r="F469">
        <v>56</v>
      </c>
      <c r="G469" s="1">
        <v>43823</v>
      </c>
      <c r="H469" s="1">
        <v>43782</v>
      </c>
      <c r="I469" s="2">
        <v>2651353.89</v>
      </c>
      <c r="J469" s="2">
        <v>4032556.9</v>
      </c>
      <c r="K469" s="2">
        <f>SUMIF('collection only'!D:D,eslam.data!AH469,'collection only'!E:E)</f>
        <v>9032556.9000000004</v>
      </c>
      <c r="L469" s="2">
        <v>2651353.89</v>
      </c>
      <c r="M469" s="2">
        <v>5000000</v>
      </c>
      <c r="O469" s="2">
        <v>2149309.09</v>
      </c>
      <c r="U469" s="2">
        <v>0</v>
      </c>
      <c r="V469" s="14">
        <f>SUMIF('consultant-gross'!D:D,eslam.data!AH469,'consultant-gross'!F:F)</f>
        <v>0</v>
      </c>
      <c r="W469" s="14">
        <f>SUMIF('consultant-gross'!D:D,eslam.data!AH469,'consultant-gross'!G:G)</f>
        <v>0</v>
      </c>
      <c r="X469" s="14">
        <f>SUMIF('consultant-net'!D:D,eslam.data!AH469,'consultant-net'!F:F)</f>
        <v>0</v>
      </c>
      <c r="Y469" s="2" t="str">
        <f>VLOOKUP(A469,'eslam-to-invoicing'!A:B,2,0)</f>
        <v>IKEA Extension MoA</v>
      </c>
      <c r="Z469" s="2" t="str">
        <f t="shared" si="26"/>
        <v>IKEA Extension MoA1</v>
      </c>
      <c r="AH469" s="2" t="str">
        <f t="shared" si="27"/>
        <v>IKEA1</v>
      </c>
    </row>
    <row r="470" spans="1:34" x14ac:dyDescent="0.3">
      <c r="A470" s="6" t="s">
        <v>46</v>
      </c>
      <c r="B470" s="6">
        <v>2</v>
      </c>
      <c r="C470" s="1">
        <v>43799</v>
      </c>
      <c r="D470" s="1">
        <v>43799</v>
      </c>
      <c r="E470" s="1">
        <v>43800</v>
      </c>
      <c r="F470">
        <v>56</v>
      </c>
      <c r="G470" s="1">
        <v>43856</v>
      </c>
      <c r="H470" s="1">
        <v>43822</v>
      </c>
      <c r="I470" s="2">
        <v>11255708.289999999</v>
      </c>
      <c r="J470" s="2">
        <v>10633715.550000001</v>
      </c>
      <c r="K470" s="2">
        <f>SUMIF('collection only'!D:D,eslam.data!AH470,'collection only'!E:E)</f>
        <v>11062702.450000001</v>
      </c>
      <c r="L470" s="2">
        <v>13907062.18</v>
      </c>
      <c r="M470" s="2">
        <v>428986.9</v>
      </c>
      <c r="O470" s="2">
        <v>4289692.08</v>
      </c>
      <c r="U470" s="2">
        <v>619021.13</v>
      </c>
      <c r="V470" s="14">
        <f>SUMIF('consultant-gross'!D:D,eslam.data!AH470,'consultant-gross'!F:F)</f>
        <v>0</v>
      </c>
      <c r="W470" s="14">
        <f>SUMIF('consultant-gross'!D:D,eslam.data!AH470,'consultant-gross'!G:G)</f>
        <v>0</v>
      </c>
      <c r="X470" s="14">
        <f>SUMIF('consultant-net'!D:D,eslam.data!AH470,'consultant-net'!F:F)</f>
        <v>0</v>
      </c>
      <c r="Y470" s="2" t="str">
        <f>VLOOKUP(A470,'eslam-to-invoicing'!A:B,2,0)</f>
        <v>IKEA Extension MoA</v>
      </c>
      <c r="Z470" s="2" t="str">
        <f t="shared" si="26"/>
        <v>IKEA Extension MoA2</v>
      </c>
      <c r="AH470" s="2" t="str">
        <f t="shared" si="27"/>
        <v>IKEA2</v>
      </c>
    </row>
    <row r="471" spans="1:34" x14ac:dyDescent="0.3">
      <c r="A471" s="6" t="s">
        <v>46</v>
      </c>
      <c r="B471" s="6">
        <v>3</v>
      </c>
      <c r="C471" s="1">
        <v>43830</v>
      </c>
      <c r="D471" s="1">
        <v>43830</v>
      </c>
      <c r="E471" s="1">
        <v>43828</v>
      </c>
      <c r="F471">
        <v>56</v>
      </c>
      <c r="G471" s="1">
        <v>43884</v>
      </c>
      <c r="H471" s="1">
        <v>43857</v>
      </c>
      <c r="I471" s="2">
        <v>10066585.32</v>
      </c>
      <c r="J471" s="2">
        <v>7184168.1799999997</v>
      </c>
      <c r="K471" s="2">
        <f>SUMIF('collection only'!D:D,eslam.data!AH471,'collection only'!E:E)</f>
        <v>12136068.98</v>
      </c>
      <c r="L471" s="2">
        <v>23973647.5</v>
      </c>
      <c r="M471" s="2">
        <v>4951900.8</v>
      </c>
      <c r="O471" s="2">
        <v>2903747.63</v>
      </c>
      <c r="U471" s="2">
        <v>726571.28</v>
      </c>
      <c r="V471" s="14">
        <f>SUMIF('consultant-gross'!D:D,eslam.data!AH471,'consultant-gross'!F:F)</f>
        <v>0</v>
      </c>
      <c r="W471" s="14">
        <f>SUMIF('consultant-gross'!D:D,eslam.data!AH471,'consultant-gross'!G:G)</f>
        <v>0</v>
      </c>
      <c r="X471" s="14">
        <f>SUMIF('consultant-net'!D:D,eslam.data!AH471,'consultant-net'!F:F)</f>
        <v>0</v>
      </c>
      <c r="Y471" s="2" t="str">
        <f>VLOOKUP(A471,'eslam-to-invoicing'!A:B,2,0)</f>
        <v>IKEA Extension MoA</v>
      </c>
      <c r="Z471" s="2" t="str">
        <f t="shared" si="26"/>
        <v>IKEA Extension MoA3</v>
      </c>
      <c r="AH471" s="2" t="str">
        <f t="shared" si="27"/>
        <v>IKEA3</v>
      </c>
    </row>
    <row r="472" spans="1:34" x14ac:dyDescent="0.3">
      <c r="A472" s="6" t="s">
        <v>46</v>
      </c>
      <c r="B472" s="6">
        <v>4</v>
      </c>
      <c r="C472" s="1">
        <v>43861</v>
      </c>
      <c r="D472" s="1">
        <v>43864</v>
      </c>
      <c r="E472" s="1">
        <v>43864</v>
      </c>
      <c r="F472">
        <v>56</v>
      </c>
      <c r="G472" s="1">
        <v>43920</v>
      </c>
      <c r="H472" s="1">
        <v>43887</v>
      </c>
      <c r="I472" s="2">
        <v>12574283.567749999</v>
      </c>
      <c r="J472" s="2">
        <v>8278802.0662750006</v>
      </c>
      <c r="K472" s="2">
        <f>SUMIF('collection only'!D:D,eslam.data!AH472,'collection only'!E:E)</f>
        <v>10394851.440000001</v>
      </c>
      <c r="L472" s="2">
        <v>36547931.067749999</v>
      </c>
      <c r="M472" s="2">
        <v>2116049.37</v>
      </c>
      <c r="O472" s="2">
        <v>465407.83100000001</v>
      </c>
      <c r="U472" s="2">
        <v>919175.09273999999</v>
      </c>
      <c r="V472" s="14">
        <f>SUMIF('consultant-gross'!D:D,eslam.data!AH472,'consultant-gross'!F:F)</f>
        <v>0</v>
      </c>
      <c r="W472" s="14">
        <f>SUMIF('consultant-gross'!D:D,eslam.data!AH472,'consultant-gross'!G:G)</f>
        <v>0</v>
      </c>
      <c r="X472" s="14">
        <f>SUMIF('consultant-net'!D:D,eslam.data!AH472,'consultant-net'!F:F)</f>
        <v>0</v>
      </c>
      <c r="Y472" s="2" t="str">
        <f>VLOOKUP(A472,'eslam-to-invoicing'!A:B,2,0)</f>
        <v>IKEA Extension MoA</v>
      </c>
      <c r="Z472" s="2" t="str">
        <f t="shared" si="26"/>
        <v>IKEA Extension MoA4</v>
      </c>
      <c r="AH472" s="2" t="str">
        <f t="shared" si="27"/>
        <v>IKEA4</v>
      </c>
    </row>
    <row r="473" spans="1:34" x14ac:dyDescent="0.3">
      <c r="A473" s="6" t="s">
        <v>46</v>
      </c>
      <c r="B473" s="6">
        <v>5</v>
      </c>
      <c r="C473" s="1">
        <v>43890</v>
      </c>
      <c r="D473" s="1">
        <v>43890</v>
      </c>
      <c r="E473" s="1">
        <v>43892</v>
      </c>
      <c r="F473">
        <v>56</v>
      </c>
      <c r="G473" s="1">
        <v>43948</v>
      </c>
      <c r="H473" s="1">
        <v>43919</v>
      </c>
      <c r="I473" s="2">
        <v>9421690.8413780034</v>
      </c>
      <c r="J473" s="2">
        <v>7929959.8080264777</v>
      </c>
      <c r="K473" s="2">
        <f>SUMIF('collection only'!D:D,eslam.data!AH473,'collection only'!E:E)</f>
        <v>29492459.808026478</v>
      </c>
      <c r="L473" s="2">
        <v>45969621.909128003</v>
      </c>
      <c r="M473" s="2">
        <v>21562500</v>
      </c>
      <c r="O473" s="2">
        <v>371420</v>
      </c>
      <c r="U473" s="2">
        <v>847495.26089104405</v>
      </c>
      <c r="V473" s="14">
        <f>SUMIF('consultant-gross'!D:D,eslam.data!AH473,'consultant-gross'!F:F)</f>
        <v>0</v>
      </c>
      <c r="W473" s="14">
        <f>SUMIF('consultant-gross'!D:D,eslam.data!AH473,'consultant-gross'!G:G)</f>
        <v>0</v>
      </c>
      <c r="X473" s="14">
        <f>SUMIF('consultant-net'!D:D,eslam.data!AH473,'consultant-net'!F:F)</f>
        <v>0</v>
      </c>
      <c r="Y473" s="2" t="str">
        <f>VLOOKUP(A473,'eslam-to-invoicing'!A:B,2,0)</f>
        <v>IKEA Extension MoA</v>
      </c>
      <c r="Z473" s="2" t="str">
        <f t="shared" si="26"/>
        <v>IKEA Extension MoA5</v>
      </c>
      <c r="AH473" s="2" t="str">
        <f t="shared" si="27"/>
        <v>IKEA5</v>
      </c>
    </row>
    <row r="474" spans="1:34" x14ac:dyDescent="0.3">
      <c r="A474" s="6" t="s">
        <v>46</v>
      </c>
      <c r="B474" s="6">
        <v>6</v>
      </c>
      <c r="C474" s="1">
        <v>43921</v>
      </c>
      <c r="D474" s="1">
        <v>43921</v>
      </c>
      <c r="E474" s="1">
        <v>43921</v>
      </c>
      <c r="F474">
        <v>56</v>
      </c>
      <c r="G474" s="1">
        <v>43977</v>
      </c>
      <c r="H474" s="1">
        <v>43944</v>
      </c>
      <c r="I474" s="2">
        <v>5112809.0458881557</v>
      </c>
      <c r="J474" s="2">
        <v>3899213.676486053</v>
      </c>
      <c r="K474" s="2">
        <f>SUMIF('collection only'!D:D,eslam.data!AH474,'collection only'!E:E)</f>
        <v>5718130.6799999997</v>
      </c>
      <c r="L474" s="2">
        <v>51082430.955016159</v>
      </c>
      <c r="M474" s="2">
        <v>1818917</v>
      </c>
      <c r="O474" s="2">
        <v>371420</v>
      </c>
      <c r="U474" s="2">
        <v>1125963.2758260439</v>
      </c>
      <c r="V474" s="14">
        <f>SUMIF('consultant-gross'!D:D,eslam.data!AH474,'consultant-gross'!F:F)</f>
        <v>0</v>
      </c>
      <c r="W474" s="14">
        <f>SUMIF('consultant-gross'!D:D,eslam.data!AH474,'consultant-gross'!G:G)</f>
        <v>0</v>
      </c>
      <c r="X474" s="14">
        <f>SUMIF('consultant-net'!D:D,eslam.data!AH474,'consultant-net'!F:F)</f>
        <v>0</v>
      </c>
      <c r="Y474" s="2" t="str">
        <f>VLOOKUP(A474,'eslam-to-invoicing'!A:B,2,0)</f>
        <v>IKEA Extension MoA</v>
      </c>
      <c r="Z474" s="2" t="str">
        <f t="shared" si="26"/>
        <v>IKEA Extension MoA6</v>
      </c>
      <c r="AH474" s="2" t="str">
        <f t="shared" si="27"/>
        <v>IKEA6</v>
      </c>
    </row>
    <row r="475" spans="1:34" x14ac:dyDescent="0.3">
      <c r="A475" s="6" t="s">
        <v>46</v>
      </c>
      <c r="B475" s="6">
        <v>7</v>
      </c>
      <c r="C475" s="1">
        <v>43951</v>
      </c>
      <c r="D475" s="1">
        <v>43954</v>
      </c>
      <c r="E475" s="1">
        <v>43956</v>
      </c>
      <c r="F475">
        <v>56</v>
      </c>
      <c r="G475" s="1">
        <v>44012</v>
      </c>
      <c r="H475" s="1">
        <v>43989</v>
      </c>
      <c r="I475" s="2">
        <v>9400137.0091494396</v>
      </c>
      <c r="J475" s="2">
        <v>6161858.9082227573</v>
      </c>
      <c r="K475" s="2">
        <f>SUMIF('collection only'!D:D,eslam.data!AH475,'collection only'!E:E)</f>
        <v>9913732.5300000012</v>
      </c>
      <c r="L475" s="2">
        <v>60482567.964165598</v>
      </c>
      <c r="M475" s="2">
        <v>3751873.62</v>
      </c>
      <c r="U475" s="2">
        <v>1472106.3608260399</v>
      </c>
      <c r="V475" s="14">
        <f>SUMIF('consultant-gross'!D:D,eslam.data!AH475,'consultant-gross'!F:F)</f>
        <v>0</v>
      </c>
      <c r="W475" s="14">
        <f>SUMIF('consultant-gross'!D:D,eslam.data!AH475,'consultant-gross'!G:G)</f>
        <v>0</v>
      </c>
      <c r="X475" s="14">
        <f>SUMIF('consultant-net'!D:D,eslam.data!AH475,'consultant-net'!F:F)</f>
        <v>0</v>
      </c>
      <c r="Y475" s="2" t="str">
        <f>VLOOKUP(A475,'eslam-to-invoicing'!A:B,2,0)</f>
        <v>IKEA Extension MoA</v>
      </c>
      <c r="Z475" s="2" t="str">
        <f t="shared" si="26"/>
        <v>IKEA Extension MoA7</v>
      </c>
      <c r="AH475" s="2" t="str">
        <f t="shared" si="27"/>
        <v>IKEA7</v>
      </c>
    </row>
    <row r="476" spans="1:34" x14ac:dyDescent="0.3">
      <c r="A476" s="6" t="s">
        <v>46</v>
      </c>
      <c r="B476" s="6">
        <v>8</v>
      </c>
      <c r="C476" s="1">
        <v>44012</v>
      </c>
      <c r="D476" s="1">
        <v>44005</v>
      </c>
      <c r="E476" s="1">
        <v>44005</v>
      </c>
      <c r="F476">
        <v>56</v>
      </c>
      <c r="G476" s="1">
        <v>44061</v>
      </c>
      <c r="H476" s="1">
        <v>44027</v>
      </c>
      <c r="I476" s="2">
        <v>17657618.950887222</v>
      </c>
      <c r="J476" s="2">
        <v>13080191.13309993</v>
      </c>
      <c r="K476" s="2">
        <f>SUMIF('collection only'!D:D,eslam.data!AH476,'collection only'!E:E)</f>
        <v>13605824.960000001</v>
      </c>
      <c r="L476" s="2">
        <v>78140186.915052816</v>
      </c>
      <c r="M476" s="2">
        <v>525633.82999999996</v>
      </c>
      <c r="O476" s="2">
        <v>5848353.1449999996</v>
      </c>
      <c r="U476" s="2">
        <v>2079486.5166990401</v>
      </c>
      <c r="V476" s="14">
        <f>SUMIF('consultant-gross'!D:D,eslam.data!AH476,'consultant-gross'!F:F)</f>
        <v>0</v>
      </c>
      <c r="W476" s="14">
        <f>SUMIF('consultant-gross'!D:D,eslam.data!AH476,'consultant-gross'!G:G)</f>
        <v>0</v>
      </c>
      <c r="X476" s="14">
        <f>SUMIF('consultant-net'!D:D,eslam.data!AH476,'consultant-net'!F:F)</f>
        <v>0</v>
      </c>
      <c r="Y476" s="2" t="str">
        <f>VLOOKUP(A476,'eslam-to-invoicing'!A:B,2,0)</f>
        <v>IKEA Extension MoA</v>
      </c>
      <c r="Z476" s="2" t="str">
        <f t="shared" si="26"/>
        <v>IKEA Extension MoA8</v>
      </c>
      <c r="AH476" s="2" t="str">
        <f t="shared" si="27"/>
        <v>IKEA8</v>
      </c>
    </row>
    <row r="477" spans="1:34" x14ac:dyDescent="0.3">
      <c r="A477" s="6" t="s">
        <v>46</v>
      </c>
      <c r="B477" s="6">
        <v>9</v>
      </c>
      <c r="C477" s="1">
        <v>44043</v>
      </c>
      <c r="D477" s="1">
        <v>44034</v>
      </c>
      <c r="E477" s="1">
        <v>44035</v>
      </c>
      <c r="F477">
        <v>56</v>
      </c>
      <c r="G477" s="1">
        <v>44091</v>
      </c>
      <c r="H477" s="1">
        <v>44056</v>
      </c>
      <c r="I477" s="2">
        <v>19939473.950232878</v>
      </c>
      <c r="J477" s="2">
        <v>21936362.842196021</v>
      </c>
      <c r="K477" s="2">
        <f>SUMIF('collection only'!D:D,eslam.data!AH477,'collection only'!E:E)</f>
        <v>21936362.84</v>
      </c>
      <c r="L477" s="2">
        <v>98079660.865285695</v>
      </c>
      <c r="O477" s="2">
        <v>17006675.991</v>
      </c>
      <c r="U477" s="2">
        <v>1611811.9037041599</v>
      </c>
      <c r="V477" s="14">
        <f>SUMIF('consultant-gross'!D:D,eslam.data!AH477,'consultant-gross'!F:F)</f>
        <v>0</v>
      </c>
      <c r="W477" s="14">
        <f>SUMIF('consultant-gross'!D:D,eslam.data!AH477,'consultant-gross'!G:G)</f>
        <v>0</v>
      </c>
      <c r="X477" s="14">
        <f>SUMIF('consultant-net'!D:D,eslam.data!AH477,'consultant-net'!F:F)</f>
        <v>0</v>
      </c>
      <c r="Y477" s="2" t="str">
        <f>VLOOKUP(A477,'eslam-to-invoicing'!A:B,2,0)</f>
        <v>IKEA Extension MoA</v>
      </c>
      <c r="Z477" s="2" t="str">
        <f t="shared" si="26"/>
        <v>IKEA Extension MoA9</v>
      </c>
      <c r="AH477" s="2" t="str">
        <f t="shared" si="27"/>
        <v>IKEA9</v>
      </c>
    </row>
    <row r="478" spans="1:34" x14ac:dyDescent="0.3">
      <c r="A478" s="6" t="s">
        <v>46</v>
      </c>
      <c r="B478" s="6">
        <v>10</v>
      </c>
      <c r="C478" s="1">
        <v>44074</v>
      </c>
      <c r="D478" s="1">
        <v>44058</v>
      </c>
      <c r="E478" s="1">
        <v>44061</v>
      </c>
      <c r="F478">
        <v>56</v>
      </c>
      <c r="G478" s="1">
        <v>44117</v>
      </c>
      <c r="H478" s="1">
        <v>44101</v>
      </c>
      <c r="I478" s="2">
        <v>16241524.144714311</v>
      </c>
      <c r="J478" s="2">
        <v>10981834.92</v>
      </c>
      <c r="K478" s="2">
        <f>SUMIF('collection only'!D:D,eslam.data!AH478,'collection only'!E:E)</f>
        <v>10981834.92</v>
      </c>
      <c r="L478" s="2">
        <v>114321185.01000001</v>
      </c>
      <c r="O478" s="2">
        <v>16856139.280000001</v>
      </c>
      <c r="U478" s="2">
        <v>2394063.2000000002</v>
      </c>
      <c r="V478" s="14">
        <f>SUMIF('consultant-gross'!D:D,eslam.data!AH478,'consultant-gross'!F:F)</f>
        <v>0</v>
      </c>
      <c r="W478" s="14">
        <f>SUMIF('consultant-gross'!D:D,eslam.data!AH478,'consultant-gross'!G:G)</f>
        <v>0</v>
      </c>
      <c r="X478" s="14">
        <f>SUMIF('consultant-net'!D:D,eslam.data!AH478,'consultant-net'!F:F)</f>
        <v>0</v>
      </c>
      <c r="Y478" s="2" t="str">
        <f>VLOOKUP(A478,'eslam-to-invoicing'!A:B,2,0)</f>
        <v>IKEA Extension MoA</v>
      </c>
      <c r="Z478" s="2" t="str">
        <f t="shared" si="26"/>
        <v>IKEA Extension MoA10</v>
      </c>
      <c r="AH478" s="2" t="str">
        <f t="shared" si="27"/>
        <v>IKEA10</v>
      </c>
    </row>
    <row r="479" spans="1:34" x14ac:dyDescent="0.3">
      <c r="A479" s="6" t="s">
        <v>46</v>
      </c>
      <c r="B479" s="6">
        <v>11</v>
      </c>
      <c r="C479" s="1">
        <v>44104</v>
      </c>
      <c r="D479" s="1">
        <v>44116</v>
      </c>
      <c r="E479" s="1">
        <v>44118</v>
      </c>
      <c r="F479">
        <v>56</v>
      </c>
      <c r="G479" s="1">
        <v>44174</v>
      </c>
      <c r="H479" s="1">
        <v>44150</v>
      </c>
      <c r="I479" s="2">
        <v>40022086.822249994</v>
      </c>
      <c r="J479" s="2">
        <v>16592416.380000001</v>
      </c>
      <c r="K479" s="2">
        <f>SUMIF('collection only'!D:D,eslam.data!AH479,'collection only'!E:E)</f>
        <v>16592416.379999999</v>
      </c>
      <c r="L479" s="2">
        <v>154343271.83225</v>
      </c>
      <c r="O479" s="2">
        <v>2685460.4477499989</v>
      </c>
      <c r="U479" s="2">
        <v>3391607</v>
      </c>
      <c r="V479" s="14">
        <f>SUMIF('consultant-gross'!D:D,eslam.data!AH479,'consultant-gross'!F:F)</f>
        <v>0</v>
      </c>
      <c r="W479" s="14">
        <f>SUMIF('consultant-gross'!D:D,eslam.data!AH479,'consultant-gross'!G:G)</f>
        <v>0</v>
      </c>
      <c r="X479" s="14">
        <f>SUMIF('consultant-net'!D:D,eslam.data!AH479,'consultant-net'!F:F)</f>
        <v>0</v>
      </c>
      <c r="Y479" s="2" t="str">
        <f>VLOOKUP(A479,'eslam-to-invoicing'!A:B,2,0)</f>
        <v>IKEA Extension MoA</v>
      </c>
      <c r="Z479" s="2" t="str">
        <f t="shared" si="26"/>
        <v>IKEA Extension MoA11</v>
      </c>
      <c r="AH479" s="2" t="str">
        <f t="shared" si="27"/>
        <v>IKEA11</v>
      </c>
    </row>
    <row r="480" spans="1:34" x14ac:dyDescent="0.3">
      <c r="A480" s="6" t="s">
        <v>46</v>
      </c>
      <c r="B480" s="6">
        <v>12</v>
      </c>
      <c r="C480" s="1">
        <v>44165</v>
      </c>
      <c r="D480" s="1">
        <v>44160</v>
      </c>
      <c r="E480" s="1">
        <v>44164</v>
      </c>
      <c r="F480">
        <v>56</v>
      </c>
      <c r="G480" s="1">
        <v>44220</v>
      </c>
      <c r="H480" s="1">
        <v>44560</v>
      </c>
      <c r="I480" s="2">
        <v>27619584.417750001</v>
      </c>
      <c r="J480" s="2">
        <v>15898929.26</v>
      </c>
      <c r="K480" s="2">
        <f>SUMIF('collection only'!D:D,eslam.data!AH480,'collection only'!E:E)</f>
        <v>15898929.26</v>
      </c>
      <c r="L480" s="2">
        <v>181962856.25</v>
      </c>
      <c r="O480" s="2">
        <v>-4332571</v>
      </c>
      <c r="U480" s="2">
        <v>0</v>
      </c>
      <c r="V480" s="14">
        <f>SUMIF('consultant-gross'!D:D,eslam.data!AH480,'consultant-gross'!F:F)</f>
        <v>0</v>
      </c>
      <c r="W480" s="14">
        <f>SUMIF('consultant-gross'!D:D,eslam.data!AH480,'consultant-gross'!G:G)</f>
        <v>0</v>
      </c>
      <c r="X480" s="14">
        <f>SUMIF('consultant-net'!D:D,eslam.data!AH480,'consultant-net'!F:F)</f>
        <v>0</v>
      </c>
      <c r="Y480" s="2" t="str">
        <f>VLOOKUP(A480,'eslam-to-invoicing'!A:B,2,0)</f>
        <v>IKEA Extension MoA</v>
      </c>
      <c r="Z480" s="2" t="str">
        <f t="shared" si="26"/>
        <v>IKEA Extension MoA12</v>
      </c>
      <c r="AH480" s="2" t="str">
        <f t="shared" si="27"/>
        <v>IKEA12</v>
      </c>
    </row>
    <row r="481" spans="1:34" x14ac:dyDescent="0.3">
      <c r="A481" s="6" t="s">
        <v>46</v>
      </c>
      <c r="B481" s="6">
        <v>13</v>
      </c>
      <c r="C481" s="1">
        <v>44196</v>
      </c>
      <c r="D481" s="1">
        <v>44206</v>
      </c>
      <c r="E481" s="1">
        <v>44209</v>
      </c>
      <c r="F481">
        <v>56</v>
      </c>
      <c r="G481" s="1">
        <v>44265</v>
      </c>
      <c r="H481" s="1">
        <v>44245</v>
      </c>
      <c r="I481" s="2">
        <v>3981119.650000006</v>
      </c>
      <c r="J481" s="2">
        <v>5400893.3099999996</v>
      </c>
      <c r="K481" s="2">
        <f>SUMIF('collection only'!D:D,eslam.data!AH481,'collection only'!E:E)</f>
        <v>5400893.3099999996</v>
      </c>
      <c r="L481" s="2">
        <v>185943975.90000001</v>
      </c>
      <c r="U481" s="2">
        <v>4547790.9000000004</v>
      </c>
      <c r="V481" s="14">
        <f>SUMIF('consultant-gross'!D:D,eslam.data!AH481,'consultant-gross'!F:F)</f>
        <v>0</v>
      </c>
      <c r="W481" s="14">
        <f>SUMIF('consultant-gross'!D:D,eslam.data!AH481,'consultant-gross'!G:G)</f>
        <v>0</v>
      </c>
      <c r="X481" s="14">
        <f>SUMIF('consultant-net'!D:D,eslam.data!AH481,'consultant-net'!F:F)</f>
        <v>0</v>
      </c>
      <c r="Y481" s="2" t="str">
        <f>VLOOKUP(A481,'eslam-to-invoicing'!A:B,2,0)</f>
        <v>IKEA Extension MoA</v>
      </c>
      <c r="Z481" s="2" t="str">
        <f t="shared" si="26"/>
        <v>IKEA Extension MoA13</v>
      </c>
      <c r="AH481" s="2" t="str">
        <f t="shared" si="27"/>
        <v>IKEA13</v>
      </c>
    </row>
    <row r="482" spans="1:34" x14ac:dyDescent="0.3">
      <c r="A482" s="6" t="s">
        <v>46</v>
      </c>
      <c r="B482" s="6">
        <v>14</v>
      </c>
      <c r="C482" s="1">
        <v>44316</v>
      </c>
      <c r="D482" s="1">
        <v>44305</v>
      </c>
      <c r="E482" s="1">
        <v>44371</v>
      </c>
      <c r="F482">
        <v>56</v>
      </c>
      <c r="G482" s="1">
        <v>44427</v>
      </c>
      <c r="H482" s="1">
        <v>44417</v>
      </c>
      <c r="I482" s="2">
        <v>10525422.84</v>
      </c>
      <c r="J482" s="2">
        <v>15116863.460000001</v>
      </c>
      <c r="K482" s="2">
        <f>SUMIF('collection only'!D:D,eslam.data!AH482,'collection only'!E:E)</f>
        <v>15116863.460000001</v>
      </c>
      <c r="L482" s="2">
        <v>196469398.74000001</v>
      </c>
      <c r="U482" s="2">
        <v>0</v>
      </c>
      <c r="V482" s="14">
        <f>SUMIF('consultant-gross'!D:D,eslam.data!AH482,'consultant-gross'!F:F)</f>
        <v>0</v>
      </c>
      <c r="W482" s="14">
        <f>SUMIF('consultant-gross'!D:D,eslam.data!AH482,'consultant-gross'!G:G)</f>
        <v>0</v>
      </c>
      <c r="X482" s="14">
        <f>SUMIF('consultant-net'!D:D,eslam.data!AH482,'consultant-net'!F:F)</f>
        <v>0</v>
      </c>
      <c r="Y482" s="2" t="str">
        <f>VLOOKUP(A482,'eslam-to-invoicing'!A:B,2,0)</f>
        <v>IKEA Extension MoA</v>
      </c>
      <c r="Z482" s="2" t="str">
        <f t="shared" si="26"/>
        <v>IKEA Extension MoA14</v>
      </c>
      <c r="AH482" s="2" t="str">
        <f t="shared" si="27"/>
        <v>IKEA14</v>
      </c>
    </row>
    <row r="483" spans="1:34" x14ac:dyDescent="0.3">
      <c r="A483" s="6" t="s">
        <v>3</v>
      </c>
      <c r="B483" s="6">
        <v>19</v>
      </c>
      <c r="C483" s="1">
        <v>43039</v>
      </c>
      <c r="D483" s="1">
        <v>43036</v>
      </c>
      <c r="E483" s="1">
        <v>43102</v>
      </c>
      <c r="F483">
        <v>60</v>
      </c>
      <c r="G483" s="1">
        <v>43162</v>
      </c>
      <c r="H483" s="1">
        <v>43038</v>
      </c>
      <c r="I483" s="2">
        <v>1210863.76</v>
      </c>
      <c r="J483" s="2">
        <v>1141675.9099999999</v>
      </c>
      <c r="K483" s="2">
        <f>SUMIF('collection only'!D:D,eslam.data!AH483,'collection only'!E:E)</f>
        <v>1141675.9099999999</v>
      </c>
      <c r="L483" s="2">
        <v>117203462.77</v>
      </c>
      <c r="O483" s="2">
        <v>0</v>
      </c>
      <c r="U483" s="2">
        <v>0</v>
      </c>
      <c r="V483" s="14">
        <f>SUMIF('consultant-gross'!D:D,eslam.data!AH483,'consultant-gross'!F:F)</f>
        <v>1210863.76</v>
      </c>
      <c r="W483" s="14">
        <f>SUMIF('consultant-gross'!D:D,eslam.data!AH483,'consultant-gross'!G:G)</f>
        <v>117203462.77</v>
      </c>
      <c r="X483" s="14">
        <f>SUMIF('consultant-net'!D:D,eslam.data!AH483,'consultant-net'!F:F)</f>
        <v>1141675.9099999999</v>
      </c>
      <c r="Y483" s="2">
        <f>VLOOKUP(A483,'eslam-to-invoicing'!A:B,2,0)</f>
        <v>0</v>
      </c>
      <c r="Z483" s="2" t="str">
        <f t="shared" si="26"/>
        <v>019</v>
      </c>
      <c r="AH483" s="2" t="str">
        <f t="shared" si="27"/>
        <v>JICA19</v>
      </c>
    </row>
    <row r="484" spans="1:34" x14ac:dyDescent="0.3">
      <c r="A484" s="6" t="s">
        <v>3</v>
      </c>
      <c r="B484" s="6">
        <v>20</v>
      </c>
      <c r="C484" s="1">
        <v>43343</v>
      </c>
      <c r="D484" s="1">
        <v>43327</v>
      </c>
      <c r="E484" s="1">
        <v>43327</v>
      </c>
      <c r="F484">
        <v>60</v>
      </c>
      <c r="G484" s="1">
        <v>43387</v>
      </c>
      <c r="H484" s="1">
        <v>43330</v>
      </c>
      <c r="I484" s="2">
        <v>283125.01000000542</v>
      </c>
      <c r="J484" s="2">
        <v>413014.8</v>
      </c>
      <c r="K484" s="2">
        <f>SUMIF('collection only'!D:D,eslam.data!AH484,'collection only'!E:E)</f>
        <v>413014.8</v>
      </c>
      <c r="L484" s="2">
        <v>117486587.78</v>
      </c>
      <c r="O484" s="2">
        <v>0</v>
      </c>
      <c r="U484" s="2">
        <v>0</v>
      </c>
      <c r="V484" s="14">
        <f>SUMIF('consultant-gross'!D:D,eslam.data!AH484,'consultant-gross'!F:F)</f>
        <v>0</v>
      </c>
      <c r="W484" s="14">
        <f>SUMIF('consultant-gross'!D:D,eslam.data!AH484,'consultant-gross'!G:G)</f>
        <v>0</v>
      </c>
      <c r="X484" s="14">
        <f>SUMIF('consultant-net'!D:D,eslam.data!AH484,'consultant-net'!F:F)</f>
        <v>0</v>
      </c>
      <c r="Y484" s="2">
        <f>VLOOKUP(A484,'eslam-to-invoicing'!A:B,2,0)</f>
        <v>0</v>
      </c>
      <c r="Z484" s="2" t="str">
        <f t="shared" si="26"/>
        <v>020</v>
      </c>
      <c r="AH484" s="2" t="str">
        <f t="shared" si="27"/>
        <v>JICA20</v>
      </c>
    </row>
    <row r="485" spans="1:34" x14ac:dyDescent="0.3">
      <c r="A485" s="6" t="s">
        <v>67</v>
      </c>
      <c r="B485" s="6">
        <v>1</v>
      </c>
      <c r="C485" s="1">
        <v>44286</v>
      </c>
      <c r="D485" s="1">
        <v>44269</v>
      </c>
      <c r="E485" s="1">
        <v>44272</v>
      </c>
      <c r="F485">
        <v>60</v>
      </c>
      <c r="G485" s="1">
        <v>44332</v>
      </c>
      <c r="K485" s="2">
        <f>SUMIF('collection only'!D:D,eslam.data!AH485,'collection only'!E:E)</f>
        <v>28845197.399999999</v>
      </c>
      <c r="U485" s="2">
        <v>0</v>
      </c>
      <c r="V485" s="14">
        <f>SUMIF('consultant-gross'!D:D,eslam.data!AH485,'consultant-gross'!F:F)</f>
        <v>0</v>
      </c>
      <c r="W485" s="14">
        <f>SUMIF('consultant-gross'!D:D,eslam.data!AH485,'consultant-gross'!G:G)</f>
        <v>0</v>
      </c>
      <c r="X485" s="14">
        <f>SUMIF('consultant-net'!D:D,eslam.data!AH485,'consultant-net'!F:F)</f>
        <v>0</v>
      </c>
      <c r="Y485" s="2" t="str">
        <f>VLOOKUP(A485,'eslam-to-invoicing'!A:B,2,0)</f>
        <v>Kafr Shokr Bridge</v>
      </c>
      <c r="Z485" s="2" t="str">
        <f t="shared" si="26"/>
        <v>Kafr Shokr Bridge1</v>
      </c>
      <c r="AH485" s="2" t="str">
        <f t="shared" si="27"/>
        <v>Kafr Shokr 1</v>
      </c>
    </row>
    <row r="486" spans="1:34" x14ac:dyDescent="0.3">
      <c r="A486" s="6" t="s">
        <v>67</v>
      </c>
      <c r="B486" s="6">
        <v>2</v>
      </c>
      <c r="C486" s="1">
        <v>44286</v>
      </c>
      <c r="D486" s="1">
        <v>44286</v>
      </c>
      <c r="E486" s="1">
        <v>44293</v>
      </c>
      <c r="F486">
        <v>60</v>
      </c>
      <c r="G486" s="1">
        <v>44353</v>
      </c>
      <c r="K486" s="2">
        <f>SUMIF('collection only'!D:D,eslam.data!AH486,'collection only'!E:E)</f>
        <v>6242742.2000000002</v>
      </c>
      <c r="U486" s="2">
        <v>0</v>
      </c>
      <c r="V486" s="14">
        <f>SUMIF('consultant-gross'!D:D,eslam.data!AH486,'consultant-gross'!F:F)</f>
        <v>0</v>
      </c>
      <c r="W486" s="14">
        <f>SUMIF('consultant-gross'!D:D,eslam.data!AH486,'consultant-gross'!G:G)</f>
        <v>0</v>
      </c>
      <c r="X486" s="14">
        <f>SUMIF('consultant-net'!D:D,eslam.data!AH486,'consultant-net'!F:F)</f>
        <v>0</v>
      </c>
      <c r="Y486" s="2" t="str">
        <f>VLOOKUP(A486,'eslam-to-invoicing'!A:B,2,0)</f>
        <v>Kafr Shokr Bridge</v>
      </c>
      <c r="Z486" s="2" t="str">
        <f t="shared" si="26"/>
        <v>Kafr Shokr Bridge2</v>
      </c>
      <c r="AH486" s="2" t="str">
        <f t="shared" si="27"/>
        <v>Kafr Shokr 2</v>
      </c>
    </row>
    <row r="487" spans="1:34" x14ac:dyDescent="0.3">
      <c r="A487" s="6" t="s">
        <v>67</v>
      </c>
      <c r="B487" s="6">
        <v>3</v>
      </c>
      <c r="C487" s="1">
        <v>44316</v>
      </c>
      <c r="D487" s="1">
        <v>44316</v>
      </c>
      <c r="E487" s="1">
        <v>44339</v>
      </c>
      <c r="F487">
        <v>60</v>
      </c>
      <c r="G487" s="1">
        <v>44399</v>
      </c>
      <c r="K487" s="2">
        <f>SUMIF('collection only'!D:D,eslam.data!AH487,'collection only'!E:E)</f>
        <v>8372664.9000000004</v>
      </c>
      <c r="U487" s="2">
        <v>0</v>
      </c>
      <c r="V487" s="14">
        <f>SUMIF('consultant-gross'!D:D,eslam.data!AH487,'consultant-gross'!F:F)</f>
        <v>0</v>
      </c>
      <c r="W487" s="14">
        <f>SUMIF('consultant-gross'!D:D,eslam.data!AH487,'consultant-gross'!G:G)</f>
        <v>0</v>
      </c>
      <c r="X487" s="14">
        <f>SUMIF('consultant-net'!D:D,eslam.data!AH487,'consultant-net'!F:F)</f>
        <v>0</v>
      </c>
      <c r="Y487" s="2" t="str">
        <f>VLOOKUP(A487,'eslam-to-invoicing'!A:B,2,0)</f>
        <v>Kafr Shokr Bridge</v>
      </c>
      <c r="Z487" s="2" t="str">
        <f t="shared" si="26"/>
        <v>Kafr Shokr Bridge3</v>
      </c>
      <c r="AH487" s="2" t="str">
        <f t="shared" si="27"/>
        <v>Kafr Shokr 3</v>
      </c>
    </row>
    <row r="488" spans="1:34" x14ac:dyDescent="0.3">
      <c r="A488" s="6" t="s">
        <v>67</v>
      </c>
      <c r="B488" s="6">
        <v>4</v>
      </c>
      <c r="C488" s="1">
        <v>44347</v>
      </c>
      <c r="D488" s="1">
        <v>44347</v>
      </c>
      <c r="E488" s="1">
        <v>44355</v>
      </c>
      <c r="F488">
        <v>60</v>
      </c>
      <c r="G488" s="1">
        <v>44415</v>
      </c>
      <c r="K488" s="2">
        <f>SUMIF('collection only'!D:D,eslam.data!AH488,'collection only'!E:E)</f>
        <v>8190447.9000000004</v>
      </c>
      <c r="U488" s="2">
        <v>0</v>
      </c>
      <c r="V488" s="14">
        <f>SUMIF('consultant-gross'!D:D,eslam.data!AH488,'consultant-gross'!F:F)</f>
        <v>0</v>
      </c>
      <c r="W488" s="14">
        <f>SUMIF('consultant-gross'!D:D,eslam.data!AH488,'consultant-gross'!G:G)</f>
        <v>0</v>
      </c>
      <c r="X488" s="14">
        <f>SUMIF('consultant-net'!D:D,eslam.data!AH488,'consultant-net'!F:F)</f>
        <v>0</v>
      </c>
      <c r="Y488" s="2" t="str">
        <f>VLOOKUP(A488,'eslam-to-invoicing'!A:B,2,0)</f>
        <v>Kafr Shokr Bridge</v>
      </c>
      <c r="Z488" s="2" t="str">
        <f t="shared" si="26"/>
        <v>Kafr Shokr Bridge4</v>
      </c>
      <c r="AH488" s="2" t="str">
        <f t="shared" si="27"/>
        <v>Kafr Shokr 4</v>
      </c>
    </row>
    <row r="489" spans="1:34" x14ac:dyDescent="0.3">
      <c r="A489" s="6" t="s">
        <v>67</v>
      </c>
      <c r="B489" s="6">
        <v>5</v>
      </c>
      <c r="C489" s="1">
        <v>44408</v>
      </c>
      <c r="D489" s="1">
        <v>44408</v>
      </c>
      <c r="E489" s="1">
        <v>44420</v>
      </c>
      <c r="F489">
        <v>60</v>
      </c>
      <c r="G489" s="1">
        <v>44480</v>
      </c>
      <c r="K489" s="2">
        <f>SUMIF('collection only'!D:D,eslam.data!AH489,'collection only'!E:E)</f>
        <v>5371513.6500000004</v>
      </c>
      <c r="U489" s="2">
        <v>0</v>
      </c>
      <c r="V489" s="14">
        <f>SUMIF('consultant-gross'!D:D,eslam.data!AH489,'consultant-gross'!F:F)</f>
        <v>0</v>
      </c>
      <c r="W489" s="14">
        <f>SUMIF('consultant-gross'!D:D,eslam.data!AH489,'consultant-gross'!G:G)</f>
        <v>0</v>
      </c>
      <c r="X489" s="14">
        <f>SUMIF('consultant-net'!D:D,eslam.data!AH489,'consultant-net'!F:F)</f>
        <v>0</v>
      </c>
      <c r="Y489" s="2" t="str">
        <f>VLOOKUP(A489,'eslam-to-invoicing'!A:B,2,0)</f>
        <v>Kafr Shokr Bridge</v>
      </c>
      <c r="Z489" s="2" t="str">
        <f t="shared" si="26"/>
        <v>Kafr Shokr Bridge5</v>
      </c>
      <c r="AH489" s="2" t="str">
        <f t="shared" si="27"/>
        <v>Kafr Shokr 5</v>
      </c>
    </row>
    <row r="490" spans="1:34" x14ac:dyDescent="0.3">
      <c r="A490" s="6" t="s">
        <v>67</v>
      </c>
      <c r="B490" s="6">
        <v>6</v>
      </c>
      <c r="C490" s="1">
        <v>44439</v>
      </c>
      <c r="D490" s="1">
        <v>44439</v>
      </c>
      <c r="E490" s="1">
        <v>44444</v>
      </c>
      <c r="F490">
        <v>60</v>
      </c>
      <c r="G490" s="1">
        <v>44504</v>
      </c>
      <c r="K490" s="2">
        <f>SUMIF('collection only'!D:D,eslam.data!AH490,'collection only'!E:E)</f>
        <v>444257.7</v>
      </c>
      <c r="U490" s="2">
        <v>0</v>
      </c>
      <c r="V490" s="14">
        <f>SUMIF('consultant-gross'!D:D,eslam.data!AH490,'consultant-gross'!F:F)</f>
        <v>0</v>
      </c>
      <c r="W490" s="14">
        <f>SUMIF('consultant-gross'!D:D,eslam.data!AH490,'consultant-gross'!G:G)</f>
        <v>0</v>
      </c>
      <c r="X490" s="14">
        <f>SUMIF('consultant-net'!D:D,eslam.data!AH490,'consultant-net'!F:F)</f>
        <v>0</v>
      </c>
      <c r="Y490" s="2" t="str">
        <f>VLOOKUP(A490,'eslam-to-invoicing'!A:B,2,0)</f>
        <v>Kafr Shokr Bridge</v>
      </c>
      <c r="Z490" s="2" t="str">
        <f t="shared" si="26"/>
        <v>Kafr Shokr Bridge6</v>
      </c>
      <c r="AH490" s="2" t="str">
        <f t="shared" si="27"/>
        <v>Kafr Shokr 6</v>
      </c>
    </row>
    <row r="491" spans="1:34" x14ac:dyDescent="0.3">
      <c r="A491" s="6" t="s">
        <v>67</v>
      </c>
      <c r="B491" s="6">
        <v>7</v>
      </c>
      <c r="C491" s="1">
        <v>44469</v>
      </c>
      <c r="D491" s="1">
        <v>44469</v>
      </c>
      <c r="E491" s="1">
        <v>44479</v>
      </c>
      <c r="F491">
        <v>60</v>
      </c>
      <c r="G491" s="1">
        <v>44539</v>
      </c>
      <c r="I491" s="2">
        <v>31881474.949999999</v>
      </c>
      <c r="J491" s="2">
        <v>25823994.7095</v>
      </c>
      <c r="K491" s="2">
        <f>SUMIF('collection only'!D:D,eslam.data!AH491,'collection only'!E:E)</f>
        <v>26652960.079999998</v>
      </c>
      <c r="L491" s="2">
        <v>108184525</v>
      </c>
      <c r="U491" s="2">
        <v>0</v>
      </c>
      <c r="V491" s="14">
        <f>SUMIF('consultant-gross'!D:D,eslam.data!AH491,'consultant-gross'!F:F)</f>
        <v>31881474.949999999</v>
      </c>
      <c r="W491" s="14">
        <f>SUMIF('consultant-gross'!D:D,eslam.data!AH491,'consultant-gross'!G:G)</f>
        <v>108184525</v>
      </c>
      <c r="X491" s="14">
        <f>SUMIF('consultant-net'!D:D,eslam.data!AH491,'consultant-net'!F:F)</f>
        <v>25823994.7095</v>
      </c>
      <c r="Y491" s="2" t="str">
        <f>VLOOKUP(A491,'eslam-to-invoicing'!A:B,2,0)</f>
        <v>Kafr Shokr Bridge</v>
      </c>
      <c r="Z491" s="2" t="str">
        <f t="shared" si="26"/>
        <v>Kafr Shokr Bridge7</v>
      </c>
      <c r="AH491" s="2" t="str">
        <f t="shared" si="27"/>
        <v>Kafr Shokr 7</v>
      </c>
    </row>
    <row r="492" spans="1:34" x14ac:dyDescent="0.3">
      <c r="A492" s="6" t="s">
        <v>67</v>
      </c>
      <c r="B492" s="6">
        <v>8</v>
      </c>
      <c r="C492" s="1">
        <v>44530</v>
      </c>
      <c r="D492" s="1">
        <v>44530</v>
      </c>
      <c r="E492" s="1">
        <v>44530</v>
      </c>
      <c r="F492">
        <v>60</v>
      </c>
      <c r="G492" s="1">
        <v>44590</v>
      </c>
      <c r="H492" s="1">
        <v>44555</v>
      </c>
      <c r="I492" s="2">
        <v>2504502</v>
      </c>
      <c r="J492" s="2">
        <v>2028646.62</v>
      </c>
      <c r="K492" s="2">
        <f>SUMIF('collection only'!D:D,eslam.data!AH492,'collection only'!E:E)</f>
        <v>2028646.62</v>
      </c>
      <c r="L492" s="2">
        <v>110689027</v>
      </c>
      <c r="U492" s="2">
        <v>0</v>
      </c>
      <c r="V492" s="14">
        <f>SUMIF('consultant-gross'!D:D,eslam.data!AH492,'consultant-gross'!F:F)</f>
        <v>2504502</v>
      </c>
      <c r="W492" s="14">
        <f>SUMIF('consultant-gross'!D:D,eslam.data!AH492,'consultant-gross'!G:G)</f>
        <v>110689027</v>
      </c>
      <c r="X492" s="14">
        <f>SUMIF('consultant-net'!D:D,eslam.data!AH492,'consultant-net'!F:F)</f>
        <v>2028646.62</v>
      </c>
      <c r="Y492" s="2" t="str">
        <f>VLOOKUP(A492,'eslam-to-invoicing'!A:B,2,0)</f>
        <v>Kafr Shokr Bridge</v>
      </c>
      <c r="Z492" s="2" t="str">
        <f t="shared" si="26"/>
        <v>Kafr Shokr Bridge8</v>
      </c>
      <c r="AH492" s="2" t="str">
        <f t="shared" si="27"/>
        <v>Kafr Shokr 8</v>
      </c>
    </row>
    <row r="493" spans="1:34" x14ac:dyDescent="0.3">
      <c r="A493" s="6" t="s">
        <v>67</v>
      </c>
      <c r="B493" s="6">
        <v>9</v>
      </c>
      <c r="C493" s="1">
        <v>44561</v>
      </c>
      <c r="D493" s="1">
        <v>44561</v>
      </c>
      <c r="E493" s="1">
        <v>44570</v>
      </c>
      <c r="F493">
        <v>60</v>
      </c>
      <c r="G493" s="1">
        <v>44630</v>
      </c>
      <c r="H493" s="1">
        <v>44780</v>
      </c>
      <c r="I493" s="2">
        <v>5785188</v>
      </c>
      <c r="J493" s="2">
        <v>0</v>
      </c>
      <c r="K493" s="2">
        <f>SUMIF('collection only'!D:D,eslam.data!AH493,'collection only'!E:E)</f>
        <v>4811891.0999999996</v>
      </c>
      <c r="L493" s="2">
        <v>116474215</v>
      </c>
      <c r="U493" s="2">
        <v>0</v>
      </c>
      <c r="V493" s="14">
        <f>SUMIF('consultant-gross'!D:D,eslam.data!AH493,'consultant-gross'!F:F)</f>
        <v>5785188</v>
      </c>
      <c r="W493" s="14">
        <f>SUMIF('consultant-gross'!D:D,eslam.data!AH493,'consultant-gross'!G:G)</f>
        <v>116474215</v>
      </c>
      <c r="X493" s="14">
        <f>SUMIF('consultant-net'!D:D,eslam.data!AH493,'consultant-net'!F:F)</f>
        <v>0</v>
      </c>
      <c r="Y493" s="2" t="str">
        <f>VLOOKUP(A493,'eslam-to-invoicing'!A:B,2,0)</f>
        <v>Kafr Shokr Bridge</v>
      </c>
      <c r="Z493" s="2" t="str">
        <f t="shared" si="26"/>
        <v>Kafr Shokr Bridge9</v>
      </c>
      <c r="AH493" s="2" t="str">
        <f t="shared" si="27"/>
        <v>Kafr Shokr 9</v>
      </c>
    </row>
    <row r="494" spans="1:34" x14ac:dyDescent="0.3">
      <c r="A494" s="6" t="s">
        <v>67</v>
      </c>
      <c r="B494" s="6">
        <v>10</v>
      </c>
      <c r="C494" s="1">
        <v>44561</v>
      </c>
      <c r="D494" s="1">
        <v>44561</v>
      </c>
      <c r="E494" s="1">
        <v>44598</v>
      </c>
      <c r="F494">
        <v>60</v>
      </c>
      <c r="G494" s="1">
        <v>44658</v>
      </c>
      <c r="H494" s="1">
        <v>44830</v>
      </c>
      <c r="I494" s="2">
        <v>2841975</v>
      </c>
      <c r="J494" s="2">
        <v>2301999.75</v>
      </c>
      <c r="K494" s="2">
        <f>SUMIF('collection only'!D:D,eslam.data!AH494,'collection only'!E:E)</f>
        <v>2390708.7000000002</v>
      </c>
      <c r="L494" s="2">
        <v>119316190</v>
      </c>
      <c r="U494" s="2">
        <v>0</v>
      </c>
      <c r="V494" s="14">
        <f>SUMIF('consultant-gross'!D:D,eslam.data!AH494,'consultant-gross'!F:F)</f>
        <v>2841975</v>
      </c>
      <c r="W494" s="14">
        <f>SUMIF('consultant-gross'!D:D,eslam.data!AH494,'consultant-gross'!G:G)</f>
        <v>119316190</v>
      </c>
      <c r="X494" s="14">
        <f>SUMIF('consultant-net'!D:D,eslam.data!AH494,'consultant-net'!F:F)</f>
        <v>2301999.75</v>
      </c>
      <c r="Y494" s="2" t="str">
        <f>VLOOKUP(A494,'eslam-to-invoicing'!A:B,2,0)</f>
        <v>Kafr Shokr Bridge</v>
      </c>
      <c r="Z494" s="2" t="str">
        <f t="shared" si="26"/>
        <v>Kafr Shokr Bridge10</v>
      </c>
      <c r="AH494" s="2" t="str">
        <f t="shared" si="27"/>
        <v>Kafr Shokr 10</v>
      </c>
    </row>
    <row r="495" spans="1:34" x14ac:dyDescent="0.3">
      <c r="A495" s="6" t="s">
        <v>60</v>
      </c>
      <c r="B495" s="6">
        <v>1</v>
      </c>
      <c r="C495" s="1">
        <v>44196</v>
      </c>
      <c r="D495" s="1">
        <v>44196</v>
      </c>
      <c r="E495" s="1">
        <v>44210</v>
      </c>
      <c r="F495">
        <v>40</v>
      </c>
      <c r="G495" s="1">
        <v>44250</v>
      </c>
      <c r="H495" s="1">
        <v>44227</v>
      </c>
      <c r="I495" s="2">
        <v>2910883.3062689002</v>
      </c>
      <c r="J495" s="2">
        <v>2741191.2884321562</v>
      </c>
      <c r="K495" s="2">
        <f>SUMIF('collection only'!D:D,eslam.data!AH495,'collection only'!E:E)</f>
        <v>202741191.28999999</v>
      </c>
      <c r="L495" s="2">
        <v>2910883.3062689002</v>
      </c>
      <c r="U495" s="2">
        <v>0</v>
      </c>
      <c r="V495" s="14">
        <f>SUMIF('consultant-gross'!D:D,eslam.data!AH495,'consultant-gross'!F:F)</f>
        <v>0</v>
      </c>
      <c r="W495" s="14">
        <f>SUMIF('consultant-gross'!D:D,eslam.data!AH495,'consultant-gross'!G:G)</f>
        <v>0</v>
      </c>
      <c r="X495" s="14">
        <f>SUMIF('consultant-net'!D:D,eslam.data!AH495,'consultant-net'!F:F)</f>
        <v>0</v>
      </c>
      <c r="Y495" s="2" t="str">
        <f>VLOOKUP(A495,'eslam-to-invoicing'!A:B,2,0)</f>
        <v>Kattameya Creeks</v>
      </c>
      <c r="Z495" s="2" t="str">
        <f t="shared" si="26"/>
        <v>Kattameya Creeks1</v>
      </c>
      <c r="AH495" s="2" t="str">
        <f t="shared" si="27"/>
        <v>Katameya - Creeks1</v>
      </c>
    </row>
    <row r="496" spans="1:34" x14ac:dyDescent="0.3">
      <c r="A496" s="6" t="s">
        <v>60</v>
      </c>
      <c r="B496" s="6">
        <v>2</v>
      </c>
      <c r="C496" s="1">
        <v>44227</v>
      </c>
      <c r="D496" s="1">
        <v>44227</v>
      </c>
      <c r="E496" s="1">
        <v>44231</v>
      </c>
      <c r="F496">
        <v>40</v>
      </c>
      <c r="G496" s="1">
        <v>44271</v>
      </c>
      <c r="H496" s="1">
        <v>44245</v>
      </c>
      <c r="I496" s="2">
        <v>11780609.682254501</v>
      </c>
      <c r="J496" s="2">
        <v>11302769.94093518</v>
      </c>
      <c r="K496" s="2">
        <f>SUMIF('collection only'!D:D,eslam.data!AH496,'collection only'!E:E)</f>
        <v>56302769.94093518</v>
      </c>
      <c r="L496" s="2">
        <v>14691492.988523399</v>
      </c>
      <c r="N496" s="2">
        <v>45000000</v>
      </c>
      <c r="O496" s="2">
        <v>595916.5854374998</v>
      </c>
      <c r="U496" s="2">
        <v>0</v>
      </c>
      <c r="V496" s="14">
        <f>SUMIF('consultant-gross'!D:D,eslam.data!AH496,'consultant-gross'!F:F)</f>
        <v>0</v>
      </c>
      <c r="W496" s="14">
        <f>SUMIF('consultant-gross'!D:D,eslam.data!AH496,'consultant-gross'!G:G)</f>
        <v>0</v>
      </c>
      <c r="X496" s="14">
        <f>SUMIF('consultant-net'!D:D,eslam.data!AH496,'consultant-net'!F:F)</f>
        <v>0</v>
      </c>
      <c r="Y496" s="2" t="str">
        <f>VLOOKUP(A496,'eslam-to-invoicing'!A:B,2,0)</f>
        <v>Kattameya Creeks</v>
      </c>
      <c r="Z496" s="2" t="str">
        <f t="shared" si="26"/>
        <v>Kattameya Creeks2</v>
      </c>
      <c r="AH496" s="2" t="str">
        <f t="shared" si="27"/>
        <v>Katameya - Creeks2</v>
      </c>
    </row>
    <row r="497" spans="1:34" x14ac:dyDescent="0.3">
      <c r="A497" s="6" t="s">
        <v>60</v>
      </c>
      <c r="B497" s="6">
        <v>3</v>
      </c>
      <c r="C497" s="1">
        <v>44255</v>
      </c>
      <c r="D497" s="1">
        <v>44255</v>
      </c>
      <c r="E497" s="1">
        <v>44261</v>
      </c>
      <c r="F497">
        <v>40</v>
      </c>
      <c r="G497" s="1">
        <v>44301</v>
      </c>
      <c r="H497" s="1">
        <v>44276</v>
      </c>
      <c r="I497" s="2">
        <v>36329559.932261437</v>
      </c>
      <c r="J497" s="2">
        <v>39570120.897336587</v>
      </c>
      <c r="K497" s="2">
        <f>SUMIF('collection only'!D:D,eslam.data!AH497,'collection only'!E:E)</f>
        <v>84570120.900000006</v>
      </c>
      <c r="L497" s="2">
        <v>51021052.920784853</v>
      </c>
      <c r="N497" s="2">
        <v>45000000</v>
      </c>
      <c r="O497" s="2">
        <v>6017782.3615499996</v>
      </c>
      <c r="U497" s="2">
        <v>0</v>
      </c>
      <c r="V497" s="14">
        <f>SUMIF('consultant-gross'!D:D,eslam.data!AH497,'consultant-gross'!F:F)</f>
        <v>0</v>
      </c>
      <c r="W497" s="14">
        <f>SUMIF('consultant-gross'!D:D,eslam.data!AH497,'consultant-gross'!G:G)</f>
        <v>0</v>
      </c>
      <c r="X497" s="14">
        <f>SUMIF('consultant-net'!D:D,eslam.data!AH497,'consultant-net'!F:F)</f>
        <v>0</v>
      </c>
      <c r="Y497" s="2" t="str">
        <f>VLOOKUP(A497,'eslam-to-invoicing'!A:B,2,0)</f>
        <v>Kattameya Creeks</v>
      </c>
      <c r="Z497" s="2" t="str">
        <f t="shared" si="26"/>
        <v>Kattameya Creeks3</v>
      </c>
      <c r="AH497" s="2" t="str">
        <f t="shared" si="27"/>
        <v>Katameya - Creeks3</v>
      </c>
    </row>
    <row r="498" spans="1:34" x14ac:dyDescent="0.3">
      <c r="A498" s="6" t="s">
        <v>60</v>
      </c>
      <c r="B498" s="6">
        <v>4</v>
      </c>
      <c r="C498" s="1">
        <v>44286</v>
      </c>
      <c r="D498" s="1">
        <v>44286</v>
      </c>
      <c r="E498" s="1">
        <v>44292</v>
      </c>
      <c r="F498">
        <v>40</v>
      </c>
      <c r="G498" s="1">
        <v>44332</v>
      </c>
      <c r="H498" s="1">
        <v>44308</v>
      </c>
      <c r="I498" s="2">
        <v>30128591.47921516</v>
      </c>
      <c r="J498" s="2">
        <v>29688637.309999999</v>
      </c>
      <c r="K498" s="2">
        <f>SUMIF('collection only'!D:D,eslam.data!AH498,'collection only'!E:E)</f>
        <v>49688637.310000002</v>
      </c>
      <c r="L498" s="2">
        <v>81149644.400000006</v>
      </c>
      <c r="N498" s="2">
        <v>20000000</v>
      </c>
      <c r="O498" s="2">
        <v>7771049.0499999998</v>
      </c>
      <c r="U498" s="2">
        <v>0</v>
      </c>
      <c r="V498" s="14">
        <f>SUMIF('consultant-gross'!D:D,eslam.data!AH498,'consultant-gross'!F:F)</f>
        <v>0</v>
      </c>
      <c r="W498" s="14">
        <f>SUMIF('consultant-gross'!D:D,eslam.data!AH498,'consultant-gross'!G:G)</f>
        <v>0</v>
      </c>
      <c r="X498" s="14">
        <f>SUMIF('consultant-net'!D:D,eslam.data!AH498,'consultant-net'!F:F)</f>
        <v>0</v>
      </c>
      <c r="Y498" s="2" t="str">
        <f>VLOOKUP(A498,'eslam-to-invoicing'!A:B,2,0)</f>
        <v>Kattameya Creeks</v>
      </c>
      <c r="Z498" s="2" t="str">
        <f t="shared" si="26"/>
        <v>Kattameya Creeks4</v>
      </c>
      <c r="AH498" s="2" t="str">
        <f t="shared" si="27"/>
        <v>Katameya - Creeks4</v>
      </c>
    </row>
    <row r="499" spans="1:34" x14ac:dyDescent="0.3">
      <c r="A499" s="6" t="s">
        <v>60</v>
      </c>
      <c r="B499" s="6">
        <v>5</v>
      </c>
      <c r="C499" s="1">
        <v>44316</v>
      </c>
      <c r="D499" s="1">
        <v>44322</v>
      </c>
      <c r="E499" s="1">
        <v>44322</v>
      </c>
      <c r="F499">
        <v>40</v>
      </c>
      <c r="G499" s="1">
        <v>44362</v>
      </c>
      <c r="H499" s="1">
        <v>44339</v>
      </c>
      <c r="I499" s="2">
        <v>41641437.569999993</v>
      </c>
      <c r="J499" s="2">
        <v>40006572.359999999</v>
      </c>
      <c r="K499" s="2">
        <f>SUMIF('collection only'!D:D,eslam.data!AH499,'collection only'!E:E)</f>
        <v>40006572.359999999</v>
      </c>
      <c r="L499" s="2">
        <v>122791081.97</v>
      </c>
      <c r="O499" s="2">
        <v>9284784.4199999999</v>
      </c>
      <c r="U499" s="2">
        <v>0</v>
      </c>
      <c r="V499" s="14">
        <f>SUMIF('consultant-gross'!D:D,eslam.data!AH499,'consultant-gross'!F:F)</f>
        <v>0</v>
      </c>
      <c r="W499" s="14">
        <f>SUMIF('consultant-gross'!D:D,eslam.data!AH499,'consultant-gross'!G:G)</f>
        <v>0</v>
      </c>
      <c r="X499" s="14">
        <f>SUMIF('consultant-net'!D:D,eslam.data!AH499,'consultant-net'!F:F)</f>
        <v>0</v>
      </c>
      <c r="Y499" s="2" t="str">
        <f>VLOOKUP(A499,'eslam-to-invoicing'!A:B,2,0)</f>
        <v>Kattameya Creeks</v>
      </c>
      <c r="Z499" s="2" t="str">
        <f t="shared" si="26"/>
        <v>Kattameya Creeks5</v>
      </c>
      <c r="AH499" s="2" t="str">
        <f t="shared" si="27"/>
        <v>Katameya - Creeks5</v>
      </c>
    </row>
    <row r="500" spans="1:34" x14ac:dyDescent="0.3">
      <c r="A500" s="6" t="s">
        <v>60</v>
      </c>
      <c r="B500" s="6">
        <v>6</v>
      </c>
      <c r="C500" s="1">
        <v>44347</v>
      </c>
      <c r="D500" s="1">
        <v>44353</v>
      </c>
      <c r="E500" s="1">
        <v>44353</v>
      </c>
      <c r="F500">
        <v>40</v>
      </c>
      <c r="G500" s="1">
        <v>44393</v>
      </c>
      <c r="H500" s="1">
        <v>44376</v>
      </c>
      <c r="I500" s="2">
        <v>35290109.979999989</v>
      </c>
      <c r="J500" s="2">
        <v>29363826.77</v>
      </c>
      <c r="K500" s="2">
        <f>SUMIF('collection only'!D:D,eslam.data!AH500,'collection only'!E:E)</f>
        <v>29363826.77</v>
      </c>
      <c r="L500" s="2">
        <v>158081191.94999999</v>
      </c>
      <c r="O500" s="2">
        <v>6250089.5499999998</v>
      </c>
      <c r="U500" s="2">
        <v>0</v>
      </c>
      <c r="V500" s="14">
        <f>SUMIF('consultant-gross'!D:D,eslam.data!AH500,'consultant-gross'!F:F)</f>
        <v>0</v>
      </c>
      <c r="W500" s="14">
        <f>SUMIF('consultant-gross'!D:D,eslam.data!AH500,'consultant-gross'!G:G)</f>
        <v>0</v>
      </c>
      <c r="X500" s="14">
        <f>SUMIF('consultant-net'!D:D,eslam.data!AH500,'consultant-net'!F:F)</f>
        <v>0</v>
      </c>
      <c r="Y500" s="2" t="str">
        <f>VLOOKUP(A500,'eslam-to-invoicing'!A:B,2,0)</f>
        <v>Kattameya Creeks</v>
      </c>
      <c r="Z500" s="2" t="str">
        <f t="shared" si="26"/>
        <v>Kattameya Creeks6</v>
      </c>
      <c r="AH500" s="2" t="str">
        <f t="shared" si="27"/>
        <v>Katameya - Creeks6</v>
      </c>
    </row>
    <row r="501" spans="1:34" x14ac:dyDescent="0.3">
      <c r="A501" s="6" t="s">
        <v>60</v>
      </c>
      <c r="B501" s="6">
        <v>7</v>
      </c>
      <c r="C501" s="1">
        <v>44377</v>
      </c>
      <c r="D501" s="1">
        <v>44383</v>
      </c>
      <c r="E501" s="1">
        <v>44383</v>
      </c>
      <c r="F501">
        <v>40</v>
      </c>
      <c r="G501" s="1">
        <v>44423</v>
      </c>
      <c r="H501" s="1">
        <v>44404</v>
      </c>
      <c r="I501" s="2">
        <v>46826693.780000001</v>
      </c>
      <c r="J501" s="2">
        <v>44596069.780000001</v>
      </c>
      <c r="K501" s="2">
        <f>SUMIF('collection only'!D:D,eslam.data!AH501,'collection only'!E:E)</f>
        <v>44380443</v>
      </c>
      <c r="L501" s="2">
        <v>204907885.72999999</v>
      </c>
      <c r="O501" s="2">
        <v>7704269.1900000004</v>
      </c>
      <c r="U501" s="2">
        <v>523000</v>
      </c>
      <c r="V501" s="14">
        <f>SUMIF('consultant-gross'!D:D,eslam.data!AH501,'consultant-gross'!F:F)</f>
        <v>46826693.780000001</v>
      </c>
      <c r="W501" s="14">
        <f>SUMIF('consultant-gross'!D:D,eslam.data!AH501,'consultant-gross'!G:G)</f>
        <v>204907885.72999999</v>
      </c>
      <c r="X501" s="14">
        <f>SUMIF('consultant-net'!D:D,eslam.data!AH501,'consultant-net'!F:F)</f>
        <v>44596069.780000001</v>
      </c>
      <c r="Y501" s="2" t="str">
        <f>VLOOKUP(A501,'eslam-to-invoicing'!A:B,2,0)</f>
        <v>Kattameya Creeks</v>
      </c>
      <c r="Z501" s="2" t="str">
        <f t="shared" si="26"/>
        <v>Kattameya Creeks7</v>
      </c>
      <c r="AH501" s="2" t="str">
        <f t="shared" si="27"/>
        <v>Katameya - Creeks7</v>
      </c>
    </row>
    <row r="502" spans="1:34" x14ac:dyDescent="0.3">
      <c r="A502" s="6" t="s">
        <v>60</v>
      </c>
      <c r="B502" s="6">
        <v>8</v>
      </c>
      <c r="C502" s="1">
        <v>44408</v>
      </c>
      <c r="D502" s="1">
        <v>44415</v>
      </c>
      <c r="E502" s="1">
        <v>44415</v>
      </c>
      <c r="F502">
        <v>40</v>
      </c>
      <c r="G502" s="1">
        <v>44455</v>
      </c>
      <c r="H502" s="1">
        <v>44415</v>
      </c>
      <c r="I502" s="2">
        <v>41480221.369999997</v>
      </c>
      <c r="J502" s="2">
        <v>40343227.979999997</v>
      </c>
      <c r="K502" s="2">
        <f>SUMIF('collection only'!D:D,eslam.data!AH502,'collection only'!E:E)</f>
        <v>40343227.980000004</v>
      </c>
      <c r="L502" s="2">
        <v>246388107.09999999</v>
      </c>
      <c r="O502" s="2">
        <v>9594054.5600000005</v>
      </c>
      <c r="U502" s="2">
        <v>777600</v>
      </c>
      <c r="V502" s="14">
        <f>SUMIF('consultant-gross'!D:D,eslam.data!AH502,'consultant-gross'!F:F)</f>
        <v>0</v>
      </c>
      <c r="W502" s="14">
        <f>SUMIF('consultant-gross'!D:D,eslam.data!AH502,'consultant-gross'!G:G)</f>
        <v>0</v>
      </c>
      <c r="X502" s="14">
        <f>SUMIF('consultant-net'!D:D,eslam.data!AH502,'consultant-net'!F:F)</f>
        <v>0</v>
      </c>
      <c r="Y502" s="2" t="str">
        <f>VLOOKUP(A502,'eslam-to-invoicing'!A:B,2,0)</f>
        <v>Kattameya Creeks</v>
      </c>
      <c r="Z502" s="2" t="str">
        <f t="shared" si="26"/>
        <v>Kattameya Creeks8</v>
      </c>
      <c r="AH502" s="2" t="str">
        <f t="shared" si="27"/>
        <v>Katameya - Creeks8</v>
      </c>
    </row>
    <row r="503" spans="1:34" x14ac:dyDescent="0.3">
      <c r="A503" s="6" t="s">
        <v>60</v>
      </c>
      <c r="B503" s="6">
        <v>9</v>
      </c>
      <c r="C503" s="1">
        <v>44439</v>
      </c>
      <c r="D503" s="1">
        <v>44439</v>
      </c>
      <c r="E503" s="1">
        <v>44444</v>
      </c>
      <c r="F503">
        <v>40</v>
      </c>
      <c r="G503" s="1">
        <v>44484</v>
      </c>
      <c r="H503" s="1">
        <v>44462</v>
      </c>
      <c r="I503" s="2">
        <v>44965022.450000018</v>
      </c>
      <c r="J503" s="2">
        <v>43056438.189999998</v>
      </c>
      <c r="K503" s="2">
        <f>SUMIF('collection only'!D:D,eslam.data!AH503,'collection only'!E:E)</f>
        <v>43056438.189999998</v>
      </c>
      <c r="L503" s="2">
        <v>291353129.55000001</v>
      </c>
      <c r="O503" s="2">
        <v>10287932.68</v>
      </c>
      <c r="U503" s="2">
        <v>800600</v>
      </c>
      <c r="V503" s="14">
        <f>SUMIF('consultant-gross'!D:D,eslam.data!AH503,'consultant-gross'!F:F)</f>
        <v>0</v>
      </c>
      <c r="W503" s="14">
        <f>SUMIF('consultant-gross'!D:D,eslam.data!AH503,'consultant-gross'!G:G)</f>
        <v>0</v>
      </c>
      <c r="X503" s="14">
        <f>SUMIF('consultant-net'!D:D,eslam.data!AH503,'consultant-net'!F:F)</f>
        <v>0</v>
      </c>
      <c r="Y503" s="2" t="str">
        <f>VLOOKUP(A503,'eslam-to-invoicing'!A:B,2,0)</f>
        <v>Kattameya Creeks</v>
      </c>
      <c r="Z503" s="2" t="str">
        <f t="shared" si="26"/>
        <v>Kattameya Creeks9</v>
      </c>
      <c r="AH503" s="2" t="str">
        <f t="shared" si="27"/>
        <v>Katameya - Creeks9</v>
      </c>
    </row>
    <row r="504" spans="1:34" x14ac:dyDescent="0.3">
      <c r="A504" s="6" t="s">
        <v>60</v>
      </c>
      <c r="B504" s="6">
        <v>10</v>
      </c>
      <c r="C504" s="1">
        <v>44469</v>
      </c>
      <c r="D504" s="1">
        <v>44469</v>
      </c>
      <c r="E504" s="1">
        <v>44475</v>
      </c>
      <c r="F504">
        <v>40</v>
      </c>
      <c r="G504" s="1">
        <v>44515</v>
      </c>
      <c r="H504" s="1">
        <v>44497</v>
      </c>
      <c r="I504" s="2">
        <v>37520387.969999969</v>
      </c>
      <c r="J504" s="2">
        <v>36159161.93</v>
      </c>
      <c r="K504" s="2">
        <f>SUMIF('collection only'!D:D,eslam.data!AH504,'collection only'!E:E)</f>
        <v>61159972.969999999</v>
      </c>
      <c r="L504" s="2">
        <v>328873517.51999998</v>
      </c>
      <c r="O504" s="2">
        <v>11525093.24</v>
      </c>
      <c r="U504" s="2">
        <v>813250</v>
      </c>
      <c r="V504" s="14">
        <f>SUMIF('consultant-gross'!D:D,eslam.data!AH504,'consultant-gross'!F:F)</f>
        <v>0</v>
      </c>
      <c r="W504" s="14">
        <f>SUMIF('consultant-gross'!D:D,eslam.data!AH504,'consultant-gross'!G:G)</f>
        <v>0</v>
      </c>
      <c r="X504" s="14">
        <f>SUMIF('consultant-net'!D:D,eslam.data!AH504,'consultant-net'!F:F)</f>
        <v>0</v>
      </c>
      <c r="Y504" s="2" t="str">
        <f>VLOOKUP(A504,'eslam-to-invoicing'!A:B,2,0)</f>
        <v>Kattameya Creeks</v>
      </c>
      <c r="Z504" s="2" t="str">
        <f t="shared" si="26"/>
        <v>Kattameya Creeks10</v>
      </c>
      <c r="AH504" s="2" t="str">
        <f t="shared" si="27"/>
        <v>Katameya - Creeks10</v>
      </c>
    </row>
    <row r="505" spans="1:34" x14ac:dyDescent="0.3">
      <c r="A505" s="6" t="s">
        <v>60</v>
      </c>
      <c r="B505" s="6">
        <v>11</v>
      </c>
      <c r="C505" s="1">
        <v>44500</v>
      </c>
      <c r="D505" s="1">
        <v>44500</v>
      </c>
      <c r="E505" s="1">
        <v>44506</v>
      </c>
      <c r="F505">
        <v>40</v>
      </c>
      <c r="G505" s="1">
        <v>44546</v>
      </c>
      <c r="H505" s="1">
        <v>44522</v>
      </c>
      <c r="J505" s="2">
        <v>43214038.280000001</v>
      </c>
      <c r="K505" s="2">
        <f>SUMIF('collection only'!D:D,eslam.data!AH505,'collection only'!E:E)</f>
        <v>43214038.280000001</v>
      </c>
      <c r="L505" s="2">
        <v>379505848.55000001</v>
      </c>
      <c r="O505" s="2">
        <v>7555153.3700000001</v>
      </c>
      <c r="U505" s="2">
        <v>823370</v>
      </c>
      <c r="V505" s="14">
        <f>SUMIF('consultant-gross'!D:D,eslam.data!AH505,'consultant-gross'!F:F)</f>
        <v>0</v>
      </c>
      <c r="W505" s="14">
        <f>SUMIF('consultant-gross'!D:D,eslam.data!AH505,'consultant-gross'!G:G)</f>
        <v>0</v>
      </c>
      <c r="X505" s="14">
        <f>SUMIF('consultant-net'!D:D,eslam.data!AH505,'consultant-net'!F:F)</f>
        <v>0</v>
      </c>
      <c r="Y505" s="2" t="str">
        <f>VLOOKUP(A505,'eslam-to-invoicing'!A:B,2,0)</f>
        <v>Kattameya Creeks</v>
      </c>
      <c r="Z505" s="2" t="str">
        <f t="shared" si="26"/>
        <v>Kattameya Creeks11</v>
      </c>
      <c r="AH505" s="2" t="str">
        <f t="shared" si="27"/>
        <v>Katameya - Creeks11</v>
      </c>
    </row>
    <row r="506" spans="1:34" x14ac:dyDescent="0.3">
      <c r="A506" s="6" t="s">
        <v>60</v>
      </c>
      <c r="B506" s="6">
        <v>12</v>
      </c>
      <c r="C506" s="1">
        <v>44530</v>
      </c>
      <c r="D506" s="1">
        <v>44530</v>
      </c>
      <c r="E506" s="1">
        <v>44536</v>
      </c>
      <c r="F506">
        <v>40</v>
      </c>
      <c r="G506" s="1">
        <v>44576</v>
      </c>
      <c r="H506" s="1">
        <v>44557</v>
      </c>
      <c r="I506" s="2">
        <v>40810274.280000031</v>
      </c>
      <c r="J506" s="2">
        <v>36461301.549999997</v>
      </c>
      <c r="K506" s="2">
        <f>SUMIF('collection only'!D:D,eslam.data!AH506,'collection only'!E:E)</f>
        <v>36461301.549999997</v>
      </c>
      <c r="L506" s="2">
        <v>420316122.82999998</v>
      </c>
      <c r="O506" s="2">
        <v>6280972.71</v>
      </c>
      <c r="U506" s="2">
        <v>841080</v>
      </c>
      <c r="V506" s="14">
        <f>SUMIF('consultant-gross'!D:D,eslam.data!AH506,'consultant-gross'!F:F)</f>
        <v>0</v>
      </c>
      <c r="W506" s="14">
        <f>SUMIF('consultant-gross'!D:D,eslam.data!AH506,'consultant-gross'!G:G)</f>
        <v>0</v>
      </c>
      <c r="X506" s="14">
        <f>SUMIF('consultant-net'!D:D,eslam.data!AH506,'consultant-net'!F:F)</f>
        <v>0</v>
      </c>
      <c r="Y506" s="2" t="str">
        <f>VLOOKUP(A506,'eslam-to-invoicing'!A:B,2,0)</f>
        <v>Kattameya Creeks</v>
      </c>
      <c r="Z506" s="2" t="str">
        <f t="shared" si="26"/>
        <v>Kattameya Creeks12</v>
      </c>
      <c r="AH506" s="2" t="str">
        <f t="shared" si="27"/>
        <v>Katameya - Creeks12</v>
      </c>
    </row>
    <row r="507" spans="1:34" x14ac:dyDescent="0.3">
      <c r="A507" s="6" t="s">
        <v>60</v>
      </c>
      <c r="B507" s="6">
        <v>13</v>
      </c>
      <c r="C507" s="1">
        <v>44561</v>
      </c>
      <c r="D507" s="1">
        <v>44561</v>
      </c>
      <c r="E507" s="1">
        <v>44569</v>
      </c>
      <c r="F507">
        <v>40</v>
      </c>
      <c r="G507" s="1">
        <v>44609</v>
      </c>
      <c r="H507" s="1">
        <v>44588</v>
      </c>
      <c r="I507" s="2">
        <v>39636501.959999979</v>
      </c>
      <c r="J507" s="2">
        <v>39353596.009999998</v>
      </c>
      <c r="K507" s="2">
        <f>SUMIF('collection only'!D:D,eslam.data!AH507,'collection only'!E:E)</f>
        <v>39353596.009999998</v>
      </c>
      <c r="L507" s="2">
        <v>459952624.79000002</v>
      </c>
      <c r="O507" s="2">
        <v>8474255.3200000003</v>
      </c>
      <c r="U507" s="2">
        <v>863850</v>
      </c>
      <c r="V507" s="14">
        <f>SUMIF('consultant-gross'!D:D,eslam.data!AH507,'consultant-gross'!F:F)</f>
        <v>0</v>
      </c>
      <c r="W507" s="14">
        <f>SUMIF('consultant-gross'!D:D,eslam.data!AH507,'consultant-gross'!G:G)</f>
        <v>0</v>
      </c>
      <c r="X507" s="14">
        <f>SUMIF('consultant-net'!D:D,eslam.data!AH507,'consultant-net'!F:F)</f>
        <v>0</v>
      </c>
      <c r="Y507" s="2" t="str">
        <f>VLOOKUP(A507,'eslam-to-invoicing'!A:B,2,0)</f>
        <v>Kattameya Creeks</v>
      </c>
      <c r="Z507" s="2" t="str">
        <f t="shared" si="26"/>
        <v>Kattameya Creeks13</v>
      </c>
      <c r="AH507" s="2" t="str">
        <f t="shared" si="27"/>
        <v>Katameya - Creeks13</v>
      </c>
    </row>
    <row r="508" spans="1:34" x14ac:dyDescent="0.3">
      <c r="A508" s="6" t="s">
        <v>60</v>
      </c>
      <c r="B508" s="6">
        <v>14</v>
      </c>
      <c r="C508" s="1">
        <v>44592</v>
      </c>
      <c r="D508" s="1">
        <v>44592</v>
      </c>
      <c r="E508" s="1">
        <v>44599</v>
      </c>
      <c r="F508">
        <v>40</v>
      </c>
      <c r="G508" s="1">
        <v>44639</v>
      </c>
      <c r="H508" s="1">
        <v>44616</v>
      </c>
      <c r="I508" s="2">
        <v>45239351.949999928</v>
      </c>
      <c r="J508" s="2">
        <v>45904629.979999997</v>
      </c>
      <c r="K508" s="2">
        <f>SUMIF('collection only'!D:D,eslam.data!AH508,'collection only'!E:E)</f>
        <v>45904629.979999997</v>
      </c>
      <c r="L508" s="2">
        <v>505191976.73999989</v>
      </c>
      <c r="O508" s="2">
        <v>11809416.039999999</v>
      </c>
      <c r="U508" s="2">
        <v>0</v>
      </c>
      <c r="V508" s="14">
        <f>SUMIF('consultant-gross'!D:D,eslam.data!AH508,'consultant-gross'!F:F)</f>
        <v>45239351.949999928</v>
      </c>
      <c r="W508" s="14">
        <f>SUMIF('consultant-gross'!D:D,eslam.data!AH508,'consultant-gross'!G:G)</f>
        <v>505191976.73999995</v>
      </c>
      <c r="X508" s="14">
        <f>SUMIF('consultant-net'!D:D,eslam.data!AH508,'consultant-net'!F:F)</f>
        <v>45904629.979999997</v>
      </c>
      <c r="Y508" s="2" t="str">
        <f>VLOOKUP(A508,'eslam-to-invoicing'!A:B,2,0)</f>
        <v>Kattameya Creeks</v>
      </c>
      <c r="Z508" s="2" t="str">
        <f t="shared" si="26"/>
        <v>Kattameya Creeks14</v>
      </c>
      <c r="AH508" s="2" t="str">
        <f t="shared" si="27"/>
        <v>Katameya - Creeks14</v>
      </c>
    </row>
    <row r="509" spans="1:34" x14ac:dyDescent="0.3">
      <c r="A509" s="6" t="s">
        <v>60</v>
      </c>
      <c r="B509" s="6">
        <v>15</v>
      </c>
      <c r="C509" s="1">
        <v>44620</v>
      </c>
      <c r="D509" s="1">
        <v>44620</v>
      </c>
      <c r="E509" s="1">
        <v>44625</v>
      </c>
      <c r="F509">
        <v>40</v>
      </c>
      <c r="G509" s="1">
        <v>44665</v>
      </c>
      <c r="H509" s="1">
        <v>44634</v>
      </c>
      <c r="I509" s="2">
        <v>47493723.660000034</v>
      </c>
      <c r="J509" s="2">
        <v>49567394.590000004</v>
      </c>
      <c r="K509" s="2">
        <f>SUMIF('collection only'!D:D,eslam.data!AH509,'collection only'!E:E)</f>
        <v>49567395</v>
      </c>
      <c r="L509" s="2">
        <v>552685700.39999998</v>
      </c>
      <c r="O509" s="2">
        <v>16219011.359999999</v>
      </c>
      <c r="U509" s="2">
        <v>0</v>
      </c>
      <c r="V509" s="14">
        <f>SUMIF('consultant-gross'!D:D,eslam.data!AH509,'consultant-gross'!F:F)</f>
        <v>0</v>
      </c>
      <c r="W509" s="14">
        <f>SUMIF('consultant-gross'!D:D,eslam.data!AH509,'consultant-gross'!G:G)</f>
        <v>0</v>
      </c>
      <c r="X509" s="14">
        <f>SUMIF('consultant-net'!D:D,eslam.data!AH509,'consultant-net'!F:F)</f>
        <v>0</v>
      </c>
      <c r="Y509" s="2" t="str">
        <f>VLOOKUP(A509,'eslam-to-invoicing'!A:B,2,0)</f>
        <v>Kattameya Creeks</v>
      </c>
      <c r="Z509" s="2" t="str">
        <f t="shared" si="26"/>
        <v>Kattameya Creeks15</v>
      </c>
      <c r="AH509" s="2" t="str">
        <f t="shared" si="27"/>
        <v>Katameya - Creeks15</v>
      </c>
    </row>
    <row r="510" spans="1:34" x14ac:dyDescent="0.3">
      <c r="A510" s="6" t="s">
        <v>60</v>
      </c>
      <c r="B510" s="6">
        <v>16</v>
      </c>
      <c r="C510" s="1">
        <v>44651</v>
      </c>
      <c r="D510" s="1">
        <v>44651</v>
      </c>
      <c r="E510" s="1">
        <v>44657</v>
      </c>
      <c r="F510">
        <v>40</v>
      </c>
      <c r="G510" s="1">
        <v>44697</v>
      </c>
      <c r="H510" s="1">
        <v>44668</v>
      </c>
      <c r="I510" s="2">
        <v>48315079.389999993</v>
      </c>
      <c r="J510" s="2">
        <v>44583744.399999999</v>
      </c>
      <c r="K510" s="2">
        <f>SUMIF('collection only'!D:D,eslam.data!AH510,'collection only'!E:E)</f>
        <v>44583744</v>
      </c>
      <c r="L510" s="2">
        <v>601000779.78999996</v>
      </c>
      <c r="O510" s="2">
        <v>14925377.35</v>
      </c>
      <c r="U510" s="2">
        <v>0</v>
      </c>
      <c r="V510" s="14">
        <f>SUMIF('consultant-gross'!D:D,eslam.data!AH510,'consultant-gross'!F:F)</f>
        <v>0</v>
      </c>
      <c r="W510" s="14">
        <f>SUMIF('consultant-gross'!D:D,eslam.data!AH510,'consultant-gross'!G:G)</f>
        <v>0</v>
      </c>
      <c r="X510" s="14">
        <f>SUMIF('consultant-net'!D:D,eslam.data!AH510,'consultant-net'!F:F)</f>
        <v>0</v>
      </c>
      <c r="Y510" s="2" t="str">
        <f>VLOOKUP(A510,'eslam-to-invoicing'!A:B,2,0)</f>
        <v>Kattameya Creeks</v>
      </c>
      <c r="Z510" s="2" t="str">
        <f t="shared" si="26"/>
        <v>Kattameya Creeks16</v>
      </c>
      <c r="AH510" s="2" t="str">
        <f t="shared" si="27"/>
        <v>Katameya - Creeks16</v>
      </c>
    </row>
    <row r="511" spans="1:34" x14ac:dyDescent="0.3">
      <c r="A511" s="6" t="s">
        <v>60</v>
      </c>
      <c r="B511" s="6">
        <v>17</v>
      </c>
      <c r="C511" s="1">
        <v>44681</v>
      </c>
      <c r="D511" s="1">
        <v>44681</v>
      </c>
      <c r="E511" s="1">
        <v>44688</v>
      </c>
      <c r="F511">
        <v>40</v>
      </c>
      <c r="G511" s="1">
        <v>44728</v>
      </c>
      <c r="H511" s="1">
        <v>44710</v>
      </c>
      <c r="I511" s="2">
        <v>37444918.460000038</v>
      </c>
      <c r="J511" s="2">
        <v>36501027.740000002</v>
      </c>
      <c r="K511" s="2">
        <f>SUMIF('collection only'!D:D,eslam.data!AH511,'collection only'!E:E)</f>
        <v>36501027.740000002</v>
      </c>
      <c r="L511" s="2">
        <v>638445698.25</v>
      </c>
      <c r="O511" s="2">
        <v>15002234.060000001</v>
      </c>
      <c r="P511" s="2">
        <v>50675010</v>
      </c>
      <c r="R511" s="2">
        <v>97675643</v>
      </c>
      <c r="U511" s="2">
        <v>1009270</v>
      </c>
      <c r="V511" s="14">
        <f>SUMIF('consultant-gross'!D:D,eslam.data!AH511,'consultant-gross'!F:F)</f>
        <v>0</v>
      </c>
      <c r="W511" s="14">
        <f>SUMIF('consultant-gross'!D:D,eslam.data!AH511,'consultant-gross'!G:G)</f>
        <v>0</v>
      </c>
      <c r="X511" s="14">
        <f>SUMIF('consultant-net'!D:D,eslam.data!AH511,'consultant-net'!F:F)</f>
        <v>0</v>
      </c>
      <c r="Y511" s="2" t="str">
        <f>VLOOKUP(A511,'eslam-to-invoicing'!A:B,2,0)</f>
        <v>Kattameya Creeks</v>
      </c>
      <c r="Z511" s="2" t="str">
        <f t="shared" si="26"/>
        <v>Kattameya Creeks17</v>
      </c>
      <c r="AH511" s="2" t="str">
        <f t="shared" si="27"/>
        <v>Katameya - Creeks17</v>
      </c>
    </row>
    <row r="512" spans="1:34" x14ac:dyDescent="0.3">
      <c r="A512" s="6" t="s">
        <v>60</v>
      </c>
      <c r="B512" s="6">
        <v>18</v>
      </c>
      <c r="C512" s="1">
        <v>44712</v>
      </c>
      <c r="D512" s="1">
        <v>44712</v>
      </c>
      <c r="E512" s="1">
        <v>44717</v>
      </c>
      <c r="F512">
        <v>40</v>
      </c>
      <c r="G512" s="1">
        <v>44757</v>
      </c>
      <c r="H512" s="1">
        <v>44717</v>
      </c>
      <c r="I512" s="2">
        <v>37748158.210000038</v>
      </c>
      <c r="J512" s="2">
        <v>41565441.799999997</v>
      </c>
      <c r="K512" s="2">
        <f>SUMIF('collection only'!D:D,eslam.data!AH512,'collection only'!E:E)</f>
        <v>41565441.799999997</v>
      </c>
      <c r="L512" s="2">
        <v>676193856.46000004</v>
      </c>
      <c r="O512" s="2">
        <v>20189762.859999999</v>
      </c>
      <c r="P512" s="2">
        <v>59495615</v>
      </c>
      <c r="R512" s="2">
        <v>103801771</v>
      </c>
      <c r="U512" s="2">
        <v>1085086</v>
      </c>
      <c r="V512" s="14">
        <f>SUMIF('consultant-gross'!D:D,eslam.data!AH512,'consultant-gross'!F:F)</f>
        <v>0</v>
      </c>
      <c r="W512" s="14">
        <f>SUMIF('consultant-gross'!D:D,eslam.data!AH512,'consultant-gross'!G:G)</f>
        <v>0</v>
      </c>
      <c r="X512" s="14">
        <f>SUMIF('consultant-net'!D:D,eslam.data!AH512,'consultant-net'!F:F)</f>
        <v>0</v>
      </c>
      <c r="Y512" s="2" t="str">
        <f>VLOOKUP(A512,'eslam-to-invoicing'!A:B,2,0)</f>
        <v>Kattameya Creeks</v>
      </c>
      <c r="Z512" s="2" t="str">
        <f t="shared" si="26"/>
        <v>Kattameya Creeks18</v>
      </c>
      <c r="AH512" s="2" t="str">
        <f t="shared" si="27"/>
        <v>Katameya - Creeks18</v>
      </c>
    </row>
    <row r="513" spans="1:34" x14ac:dyDescent="0.3">
      <c r="A513" s="6" t="s">
        <v>60</v>
      </c>
      <c r="B513" s="6">
        <v>19</v>
      </c>
      <c r="C513" s="1">
        <v>44742</v>
      </c>
      <c r="D513" s="1">
        <v>44742</v>
      </c>
      <c r="E513" s="1">
        <v>44747</v>
      </c>
      <c r="F513">
        <v>40</v>
      </c>
      <c r="G513" s="1">
        <v>44787</v>
      </c>
      <c r="H513" s="1">
        <v>44776</v>
      </c>
      <c r="I513" s="2">
        <v>37876838.610000007</v>
      </c>
      <c r="J513" s="2">
        <v>36081249.469999999</v>
      </c>
      <c r="K513" s="2">
        <f>SUMIF('collection only'!D:D,eslam.data!AH513,'collection only'!E:E)</f>
        <v>36081249.469999999</v>
      </c>
      <c r="L513" s="2">
        <v>714070695.07000005</v>
      </c>
      <c r="O513" s="2">
        <v>19797069.170000002</v>
      </c>
      <c r="P513" s="2">
        <v>71508662.789999992</v>
      </c>
      <c r="R513" s="2">
        <v>108653109.7</v>
      </c>
      <c r="U513" s="2">
        <v>1084330</v>
      </c>
      <c r="V513" s="14">
        <f>SUMIF('consultant-gross'!D:D,eslam.data!AH513,'consultant-gross'!F:F)</f>
        <v>0</v>
      </c>
      <c r="W513" s="14">
        <f>SUMIF('consultant-gross'!D:D,eslam.data!AH513,'consultant-gross'!G:G)</f>
        <v>0</v>
      </c>
      <c r="X513" s="14">
        <f>SUMIF('consultant-net'!D:D,eslam.data!AH513,'consultant-net'!F:F)</f>
        <v>0</v>
      </c>
      <c r="Y513" s="2" t="str">
        <f>VLOOKUP(A513,'eslam-to-invoicing'!A:B,2,0)</f>
        <v>Kattameya Creeks</v>
      </c>
      <c r="Z513" s="2" t="str">
        <f t="shared" si="26"/>
        <v>Kattameya Creeks19</v>
      </c>
      <c r="AH513" s="2" t="str">
        <f t="shared" si="27"/>
        <v>Katameya - Creeks19</v>
      </c>
    </row>
    <row r="514" spans="1:34" x14ac:dyDescent="0.3">
      <c r="A514" s="6" t="s">
        <v>60</v>
      </c>
      <c r="B514" s="6">
        <v>20</v>
      </c>
      <c r="C514" s="1">
        <v>44773</v>
      </c>
      <c r="D514" s="1">
        <v>44773</v>
      </c>
      <c r="E514" s="1">
        <v>44780</v>
      </c>
      <c r="F514">
        <v>40</v>
      </c>
      <c r="G514" s="1">
        <v>44820</v>
      </c>
      <c r="H514" s="1">
        <v>44794</v>
      </c>
      <c r="I514" s="2">
        <v>23863809.779999848</v>
      </c>
      <c r="J514" s="2">
        <v>24569045.010000002</v>
      </c>
      <c r="K514" s="2">
        <f>SUMIF('collection only'!D:D,eslam.data!AH514,'collection only'!E:E)</f>
        <v>24569045</v>
      </c>
      <c r="L514" s="2">
        <v>737934504.8499999</v>
      </c>
      <c r="O514" s="2">
        <v>21208756.329999998</v>
      </c>
      <c r="P514" s="2">
        <v>79759027</v>
      </c>
      <c r="R514" s="2">
        <v>110507501</v>
      </c>
      <c r="U514" s="2">
        <v>944330</v>
      </c>
      <c r="V514" s="14">
        <f>SUMIF('consultant-gross'!D:D,eslam.data!AH514,'consultant-gross'!F:F)</f>
        <v>23863809.779999852</v>
      </c>
      <c r="W514" s="14">
        <f>SUMIF('consultant-gross'!D:D,eslam.data!AH514,'consultant-gross'!G:G)</f>
        <v>737934504.8499999</v>
      </c>
      <c r="X514" s="14">
        <f>SUMIF('consultant-net'!D:D,eslam.data!AH514,'consultant-net'!F:F)</f>
        <v>24569045.010000002</v>
      </c>
      <c r="Y514" s="2" t="str">
        <f>VLOOKUP(A514,'eslam-to-invoicing'!A:B,2,0)</f>
        <v>Kattameya Creeks</v>
      </c>
      <c r="Z514" s="2" t="str">
        <f t="shared" si="26"/>
        <v>Kattameya Creeks20</v>
      </c>
      <c r="AH514" s="2" t="str">
        <f t="shared" si="27"/>
        <v>Katameya - Creeks20</v>
      </c>
    </row>
    <row r="515" spans="1:34" x14ac:dyDescent="0.3">
      <c r="A515" s="6" t="s">
        <v>60</v>
      </c>
      <c r="B515" s="6">
        <v>21</v>
      </c>
      <c r="C515" s="1">
        <v>44804</v>
      </c>
      <c r="D515" s="1">
        <v>44804</v>
      </c>
      <c r="E515" s="1">
        <v>44809</v>
      </c>
      <c r="F515">
        <v>40</v>
      </c>
      <c r="G515" s="1">
        <v>44849</v>
      </c>
      <c r="H515" s="1">
        <v>44824</v>
      </c>
      <c r="I515" s="2">
        <v>37145495.170000076</v>
      </c>
      <c r="J515" s="2">
        <v>35259435.93</v>
      </c>
      <c r="K515" s="2">
        <f>SUMIF('collection only'!D:D,eslam.data!AH515,'collection only'!E:E)</f>
        <v>35259435.93</v>
      </c>
      <c r="L515" s="2">
        <v>775080000.01999998</v>
      </c>
      <c r="O515" s="2">
        <v>20319209.629999999</v>
      </c>
      <c r="P515" s="2">
        <v>93957089.310000002</v>
      </c>
      <c r="R515" s="2">
        <v>115330857</v>
      </c>
      <c r="U515" s="2">
        <v>944330</v>
      </c>
      <c r="V515" s="14">
        <f>SUMIF('consultant-gross'!D:D,eslam.data!AH515,'consultant-gross'!F:F)</f>
        <v>37145495.170000076</v>
      </c>
      <c r="W515" s="14">
        <f>SUMIF('consultant-gross'!D:D,eslam.data!AH515,'consultant-gross'!G:G)</f>
        <v>775080000.01999998</v>
      </c>
      <c r="X515" s="14">
        <f>SUMIF('consultant-net'!D:D,eslam.data!AH515,'consultant-net'!F:F)</f>
        <v>35259435.93</v>
      </c>
      <c r="Y515" s="2" t="str">
        <f>VLOOKUP(A515,'eslam-to-invoicing'!A:B,2,0)</f>
        <v>Kattameya Creeks</v>
      </c>
      <c r="Z515" s="2" t="str">
        <f t="shared" ref="Z515:Z578" si="28">Y515&amp;B515</f>
        <v>Kattameya Creeks21</v>
      </c>
      <c r="AH515" s="2" t="str">
        <f t="shared" ref="AH515:AH578" si="29">A515&amp;B515</f>
        <v>Katameya - Creeks21</v>
      </c>
    </row>
    <row r="516" spans="1:34" x14ac:dyDescent="0.3">
      <c r="A516" s="6" t="s">
        <v>60</v>
      </c>
      <c r="B516" s="6">
        <v>22</v>
      </c>
      <c r="C516" s="1">
        <v>44834</v>
      </c>
      <c r="D516" s="1">
        <v>44834</v>
      </c>
      <c r="E516" s="1">
        <v>44840</v>
      </c>
      <c r="F516">
        <v>40</v>
      </c>
      <c r="G516" s="1">
        <v>44880</v>
      </c>
      <c r="H516" s="1">
        <v>44856</v>
      </c>
      <c r="I516" s="2">
        <v>28622135.190000061</v>
      </c>
      <c r="J516" s="2">
        <v>31299260.010000002</v>
      </c>
      <c r="K516" s="2">
        <f>SUMIF('collection only'!D:D,eslam.data!AH516,'collection only'!E:E)</f>
        <v>31299260.010000002</v>
      </c>
      <c r="L516" s="2">
        <v>803702135.21000004</v>
      </c>
      <c r="O516" s="2">
        <v>24073006.789999999</v>
      </c>
      <c r="P516" s="2">
        <v>104402623</v>
      </c>
      <c r="R516" s="2">
        <v>118783626</v>
      </c>
      <c r="U516" s="2">
        <v>944330</v>
      </c>
      <c r="V516" s="14">
        <f>SUMIF('consultant-gross'!D:D,eslam.data!AH516,'consultant-gross'!F:F)</f>
        <v>0</v>
      </c>
      <c r="W516" s="14">
        <f>SUMIF('consultant-gross'!D:D,eslam.data!AH516,'consultant-gross'!G:G)</f>
        <v>0</v>
      </c>
      <c r="X516" s="14">
        <f>SUMIF('consultant-net'!D:D,eslam.data!AH516,'consultant-net'!F:F)</f>
        <v>0</v>
      </c>
      <c r="Y516" s="2" t="str">
        <f>VLOOKUP(A516,'eslam-to-invoicing'!A:B,2,0)</f>
        <v>Kattameya Creeks</v>
      </c>
      <c r="Z516" s="2" t="str">
        <f t="shared" si="28"/>
        <v>Kattameya Creeks22</v>
      </c>
      <c r="AH516" s="2" t="str">
        <f t="shared" si="29"/>
        <v>Katameya - Creeks22</v>
      </c>
    </row>
    <row r="517" spans="1:34" x14ac:dyDescent="0.3">
      <c r="A517" s="6" t="s">
        <v>60</v>
      </c>
      <c r="B517" s="6">
        <v>23</v>
      </c>
      <c r="C517" s="1">
        <v>44865</v>
      </c>
      <c r="D517" s="1">
        <v>44859</v>
      </c>
      <c r="E517" s="1">
        <v>44871</v>
      </c>
      <c r="F517">
        <v>40</v>
      </c>
      <c r="G517" s="1">
        <v>44911</v>
      </c>
      <c r="H517" s="1">
        <v>44893</v>
      </c>
      <c r="I517" s="2">
        <v>24245600.879999999</v>
      </c>
      <c r="J517" s="2">
        <v>29834733.07</v>
      </c>
      <c r="K517" s="2">
        <f>SUMIF('collection only'!D:D,eslam.data!AH517,'collection only'!E:E)</f>
        <v>29834733.07</v>
      </c>
      <c r="L517" s="2">
        <v>827947736.09000003</v>
      </c>
      <c r="O517" s="2">
        <v>30491808</v>
      </c>
      <c r="P517" s="2">
        <v>110827191.37</v>
      </c>
      <c r="R517" s="2">
        <v>121373214</v>
      </c>
      <c r="U517" s="2">
        <v>944330</v>
      </c>
      <c r="V517" s="14">
        <f>SUMIF('consultant-gross'!D:D,eslam.data!AH517,'consultant-gross'!F:F)</f>
        <v>0</v>
      </c>
      <c r="W517" s="14">
        <f>SUMIF('consultant-gross'!D:D,eslam.data!AH517,'consultant-gross'!G:G)</f>
        <v>0</v>
      </c>
      <c r="X517" s="14">
        <f>SUMIF('consultant-net'!D:D,eslam.data!AH517,'consultant-net'!F:F)</f>
        <v>0</v>
      </c>
      <c r="Y517" s="2" t="str">
        <f>VLOOKUP(A517,'eslam-to-invoicing'!A:B,2,0)</f>
        <v>Kattameya Creeks</v>
      </c>
      <c r="Z517" s="2" t="str">
        <f t="shared" si="28"/>
        <v>Kattameya Creeks23</v>
      </c>
      <c r="AH517" s="2" t="str">
        <f t="shared" si="29"/>
        <v>Katameya - Creeks23</v>
      </c>
    </row>
    <row r="518" spans="1:34" x14ac:dyDescent="0.3">
      <c r="A518" s="6" t="s">
        <v>60</v>
      </c>
      <c r="B518" s="6">
        <v>24</v>
      </c>
      <c r="C518" s="1">
        <v>44895</v>
      </c>
      <c r="D518" s="1">
        <v>44895</v>
      </c>
      <c r="E518" s="1">
        <v>44900</v>
      </c>
      <c r="F518">
        <v>40</v>
      </c>
      <c r="G518" s="1">
        <v>44940</v>
      </c>
      <c r="H518" s="1">
        <v>44921</v>
      </c>
      <c r="I518" s="2">
        <v>30975620.820000049</v>
      </c>
      <c r="J518" s="2">
        <v>37876581.289999999</v>
      </c>
      <c r="K518" s="2">
        <f>SUMIF('collection only'!D:D,eslam.data!AH518,'collection only'!E:E)</f>
        <v>37876579.920000002</v>
      </c>
      <c r="L518" s="2">
        <v>858923356.91000009</v>
      </c>
      <c r="O518" s="2">
        <v>38226243.189999998</v>
      </c>
      <c r="P518" s="2">
        <v>123338828</v>
      </c>
      <c r="R518" s="2">
        <v>123817551</v>
      </c>
      <c r="U518" s="2">
        <v>944330</v>
      </c>
      <c r="V518" s="14">
        <f>SUMIF('consultant-gross'!D:D,eslam.data!AH518,'consultant-gross'!F:F)</f>
        <v>30975620.820000052</v>
      </c>
      <c r="W518" s="14">
        <f>SUMIF('consultant-gross'!D:D,eslam.data!AH518,'consultant-gross'!G:G)</f>
        <v>858923356.91000009</v>
      </c>
      <c r="X518" s="14">
        <f>SUMIF('consultant-net'!D:D,eslam.data!AH518,'consultant-net'!F:F)</f>
        <v>37876581.289999999</v>
      </c>
      <c r="Y518" s="2" t="str">
        <f>VLOOKUP(A518,'eslam-to-invoicing'!A:B,2,0)</f>
        <v>Kattameya Creeks</v>
      </c>
      <c r="Z518" s="2" t="str">
        <f t="shared" si="28"/>
        <v>Kattameya Creeks24</v>
      </c>
      <c r="AH518" s="2" t="str">
        <f t="shared" si="29"/>
        <v>Katameya - Creeks24</v>
      </c>
    </row>
    <row r="519" spans="1:34" x14ac:dyDescent="0.3">
      <c r="A519" s="6" t="s">
        <v>60</v>
      </c>
      <c r="B519" s="6">
        <v>25</v>
      </c>
      <c r="C519" s="1">
        <v>44926</v>
      </c>
      <c r="D519" s="1">
        <v>44926</v>
      </c>
      <c r="E519" s="1">
        <v>44929</v>
      </c>
      <c r="F519">
        <v>40</v>
      </c>
      <c r="G519" s="1">
        <v>44969</v>
      </c>
      <c r="H519" s="1">
        <v>44951</v>
      </c>
      <c r="I519" s="2">
        <v>21870157.409999851</v>
      </c>
      <c r="J519" s="2">
        <v>45191848.32</v>
      </c>
      <c r="K519" s="2">
        <f>SUMIF('collection only'!D:D,eslam.data!AH519,'collection only'!E:E)</f>
        <v>45191848.310000002</v>
      </c>
      <c r="L519" s="2">
        <v>880793514.31999993</v>
      </c>
      <c r="O519" s="2">
        <v>61683477.189999998</v>
      </c>
      <c r="P519" s="2">
        <v>133104770</v>
      </c>
      <c r="R519" s="2">
        <v>126424933</v>
      </c>
      <c r="U519" s="2">
        <v>944330</v>
      </c>
      <c r="V519" s="14">
        <f>SUMIF('consultant-gross'!D:D,eslam.data!AH519,'consultant-gross'!F:F)</f>
        <v>21870157.409999847</v>
      </c>
      <c r="W519" s="14">
        <f>SUMIF('consultant-gross'!D:D,eslam.data!AH519,'consultant-gross'!G:G)</f>
        <v>880793514.31999993</v>
      </c>
      <c r="X519" s="14">
        <f>SUMIF('consultant-net'!D:D,eslam.data!AH519,'consultant-net'!F:F)</f>
        <v>45191848.32</v>
      </c>
      <c r="Y519" s="2" t="str">
        <f>VLOOKUP(A519,'eslam-to-invoicing'!A:B,2,0)</f>
        <v>Kattameya Creeks</v>
      </c>
      <c r="Z519" s="2" t="str">
        <f t="shared" si="28"/>
        <v>Kattameya Creeks25</v>
      </c>
      <c r="AH519" s="2" t="str">
        <f t="shared" si="29"/>
        <v>Katameya - Creeks25</v>
      </c>
    </row>
    <row r="520" spans="1:34" x14ac:dyDescent="0.3">
      <c r="A520" s="6" t="s">
        <v>60</v>
      </c>
      <c r="B520" s="6">
        <v>26</v>
      </c>
      <c r="C520" s="1">
        <v>44957</v>
      </c>
      <c r="D520" s="1">
        <v>44957</v>
      </c>
      <c r="E520" s="1">
        <v>44962</v>
      </c>
      <c r="F520">
        <v>40</v>
      </c>
      <c r="G520" s="1">
        <v>45002</v>
      </c>
      <c r="H520" s="1">
        <v>44985</v>
      </c>
      <c r="I520" s="2">
        <v>41254688.360000007</v>
      </c>
      <c r="J520" s="2">
        <v>74263221.640000001</v>
      </c>
      <c r="K520" s="2">
        <f>SUMIF('collection only'!D:D,eslam.data!AH520,'collection only'!E:E)</f>
        <v>74263221</v>
      </c>
      <c r="L520" s="2">
        <v>922048202.67999995</v>
      </c>
      <c r="O520" s="2">
        <v>93923373</v>
      </c>
      <c r="P520" s="2">
        <v>158579085</v>
      </c>
      <c r="R520" s="2">
        <v>130310913</v>
      </c>
      <c r="U520" s="2">
        <v>975300.2</v>
      </c>
      <c r="V520" s="14">
        <f>SUMIF('consultant-gross'!D:D,eslam.data!AH520,'consultant-gross'!F:F)</f>
        <v>41254688.360000014</v>
      </c>
      <c r="W520" s="14">
        <f>SUMIF('consultant-gross'!D:D,eslam.data!AH520,'consultant-gross'!G:G)</f>
        <v>922048202.67999995</v>
      </c>
      <c r="X520" s="14">
        <f>SUMIF('consultant-net'!D:D,eslam.data!AH520,'consultant-net'!F:F)</f>
        <v>74263221.640000001</v>
      </c>
      <c r="Y520" s="2" t="str">
        <f>VLOOKUP(A520,'eslam-to-invoicing'!A:B,2,0)</f>
        <v>Kattameya Creeks</v>
      </c>
      <c r="Z520" s="2" t="str">
        <f t="shared" si="28"/>
        <v>Kattameya Creeks26</v>
      </c>
      <c r="AH520" s="2" t="str">
        <f t="shared" si="29"/>
        <v>Katameya - Creeks26</v>
      </c>
    </row>
    <row r="521" spans="1:34" x14ac:dyDescent="0.3">
      <c r="A521" s="6" t="s">
        <v>60</v>
      </c>
      <c r="B521" s="6">
        <v>27</v>
      </c>
      <c r="C521" s="1">
        <v>44985</v>
      </c>
      <c r="D521" s="1">
        <v>44985</v>
      </c>
      <c r="E521" s="1">
        <v>44990</v>
      </c>
      <c r="F521">
        <v>40</v>
      </c>
      <c r="G521" s="1">
        <v>45030</v>
      </c>
      <c r="H521" s="1">
        <v>45015</v>
      </c>
      <c r="I521" s="2">
        <v>23948941.0200001</v>
      </c>
      <c r="J521" s="2">
        <v>35452924.060000002</v>
      </c>
      <c r="K521" s="2">
        <f>SUMIF('collection only'!D:D,eslam.data!AH521,'collection only'!E:E)</f>
        <v>35452924</v>
      </c>
      <c r="L521" s="2">
        <v>945997143.70000005</v>
      </c>
      <c r="O521" s="2">
        <v>105419805.56999999</v>
      </c>
      <c r="P521" s="2">
        <v>170052796</v>
      </c>
      <c r="R521" s="2">
        <v>133396502</v>
      </c>
      <c r="U521" s="2">
        <v>975300</v>
      </c>
      <c r="V521" s="14">
        <f>SUMIF('consultant-gross'!D:D,eslam.data!AH521,'consultant-gross'!F:F)</f>
        <v>0</v>
      </c>
      <c r="W521" s="14">
        <f>SUMIF('consultant-gross'!D:D,eslam.data!AH521,'consultant-gross'!G:G)</f>
        <v>0</v>
      </c>
      <c r="X521" s="14">
        <f>SUMIF('consultant-net'!D:D,eslam.data!AH521,'consultant-net'!F:F)</f>
        <v>0</v>
      </c>
      <c r="Y521" s="2" t="str">
        <f>VLOOKUP(A521,'eslam-to-invoicing'!A:B,2,0)</f>
        <v>Kattameya Creeks</v>
      </c>
      <c r="Z521" s="2" t="str">
        <f t="shared" si="28"/>
        <v>Kattameya Creeks27</v>
      </c>
      <c r="AH521" s="2" t="str">
        <f t="shared" si="29"/>
        <v>Katameya - Creeks27</v>
      </c>
    </row>
    <row r="522" spans="1:34" x14ac:dyDescent="0.3">
      <c r="A522" s="6" t="s">
        <v>60</v>
      </c>
      <c r="B522" s="6">
        <v>28</v>
      </c>
      <c r="C522" s="1">
        <v>45016</v>
      </c>
      <c r="D522" s="1">
        <v>45015</v>
      </c>
      <c r="E522" s="1">
        <v>45022</v>
      </c>
      <c r="F522">
        <v>40</v>
      </c>
      <c r="G522" s="1">
        <v>45062</v>
      </c>
      <c r="H522" s="1">
        <v>45050</v>
      </c>
      <c r="I522" s="2">
        <v>26373696.190000061</v>
      </c>
      <c r="J522" s="2">
        <v>28650459.02</v>
      </c>
      <c r="K522" s="2">
        <f>SUMIF('collection only'!D:D,eslam.data!AH522,'collection only'!E:E)</f>
        <v>28650459</v>
      </c>
      <c r="L522" s="2">
        <v>972370839.8900001</v>
      </c>
      <c r="O522" s="2">
        <v>107935491.27</v>
      </c>
      <c r="P522" s="2">
        <v>183454579.15000001</v>
      </c>
      <c r="R522" s="2">
        <v>136180192</v>
      </c>
      <c r="U522" s="2">
        <v>975300</v>
      </c>
      <c r="V522" s="14">
        <f>SUMIF('consultant-gross'!D:D,eslam.data!AH522,'consultant-gross'!F:F)</f>
        <v>26373696.190000057</v>
      </c>
      <c r="W522" s="14">
        <f>SUMIF('consultant-gross'!D:D,eslam.data!AH522,'consultant-gross'!G:G)</f>
        <v>972370839.8900001</v>
      </c>
      <c r="X522" s="14">
        <f>SUMIF('consultant-net'!D:D,eslam.data!AH522,'consultant-net'!F:F)</f>
        <v>28650459.02</v>
      </c>
      <c r="Y522" s="2" t="str">
        <f>VLOOKUP(A522,'eslam-to-invoicing'!A:B,2,0)</f>
        <v>Kattameya Creeks</v>
      </c>
      <c r="Z522" s="2" t="str">
        <f t="shared" si="28"/>
        <v>Kattameya Creeks28</v>
      </c>
      <c r="AH522" s="2" t="str">
        <f t="shared" si="29"/>
        <v>Katameya - Creeks28</v>
      </c>
    </row>
    <row r="523" spans="1:34" x14ac:dyDescent="0.3">
      <c r="A523" s="6" t="s">
        <v>60</v>
      </c>
      <c r="B523" s="6">
        <v>29</v>
      </c>
      <c r="C523" s="1">
        <v>45046</v>
      </c>
      <c r="D523" s="1">
        <v>45046</v>
      </c>
      <c r="E523" s="1">
        <v>45056</v>
      </c>
      <c r="F523">
        <v>40</v>
      </c>
      <c r="G523" s="1">
        <v>45096</v>
      </c>
      <c r="H523" s="1">
        <v>45080</v>
      </c>
      <c r="I523" s="2">
        <v>23994845.48999989</v>
      </c>
      <c r="J523" s="2">
        <v>40904481.770000003</v>
      </c>
      <c r="K523" s="2">
        <f>SUMIF('collection only'!D:D,eslam.data!AH523,'collection only'!E:E)</f>
        <v>40904481</v>
      </c>
      <c r="L523" s="2">
        <v>996365685.38</v>
      </c>
      <c r="O523" s="2">
        <v>124153275.86</v>
      </c>
      <c r="P523" s="2">
        <v>196775586</v>
      </c>
      <c r="R523" s="2">
        <v>138759517</v>
      </c>
      <c r="U523" s="2">
        <v>1187195.2</v>
      </c>
      <c r="V523" s="14">
        <f>SUMIF('consultant-gross'!D:D,eslam.data!AH523,'consultant-gross'!F:F)</f>
        <v>23994845.48999989</v>
      </c>
      <c r="W523" s="14">
        <f>SUMIF('consultant-gross'!D:D,eslam.data!AH523,'consultant-gross'!G:G)</f>
        <v>996365685.38</v>
      </c>
      <c r="X523" s="14">
        <f>SUMIF('consultant-net'!D:D,eslam.data!AH523,'consultant-net'!F:F)</f>
        <v>40904481.770000003</v>
      </c>
      <c r="Y523" s="2" t="str">
        <f>VLOOKUP(A523,'eslam-to-invoicing'!A:B,2,0)</f>
        <v>Kattameya Creeks</v>
      </c>
      <c r="Z523" s="2" t="str">
        <f t="shared" si="28"/>
        <v>Kattameya Creeks29</v>
      </c>
      <c r="AH523" s="2" t="str">
        <f t="shared" si="29"/>
        <v>Katameya - Creeks29</v>
      </c>
    </row>
    <row r="524" spans="1:34" x14ac:dyDescent="0.3">
      <c r="A524" s="6" t="s">
        <v>60</v>
      </c>
      <c r="B524" s="6">
        <v>30</v>
      </c>
      <c r="C524" s="1">
        <v>45077</v>
      </c>
      <c r="D524" s="1">
        <v>45077</v>
      </c>
      <c r="E524" s="1">
        <v>45084</v>
      </c>
      <c r="F524">
        <v>40</v>
      </c>
      <c r="G524" s="1">
        <v>45124</v>
      </c>
      <c r="H524" s="1">
        <v>45099</v>
      </c>
      <c r="I524" s="2">
        <v>81851684.9799999</v>
      </c>
      <c r="J524" s="2">
        <v>43084120.030000001</v>
      </c>
      <c r="K524" s="2">
        <f>SUMIF('collection only'!D:D,eslam.data!AH524,'collection only'!E:E)</f>
        <v>43084120</v>
      </c>
      <c r="L524" s="2">
        <v>1078217370.3599999</v>
      </c>
      <c r="O524" s="2">
        <v>97599905.989999995</v>
      </c>
      <c r="P524" s="2">
        <v>269087133.94999999</v>
      </c>
      <c r="R524" s="2">
        <v>142922586</v>
      </c>
      <c r="U524" s="2">
        <v>1474123.2</v>
      </c>
      <c r="V524" s="14">
        <f>SUMIF('consultant-gross'!D:D,eslam.data!AH524,'consultant-gross'!F:F)</f>
        <v>0</v>
      </c>
      <c r="W524" s="14">
        <f>SUMIF('consultant-gross'!D:D,eslam.data!AH524,'consultant-gross'!G:G)</f>
        <v>0</v>
      </c>
      <c r="X524" s="14">
        <f>SUMIF('consultant-net'!D:D,eslam.data!AH524,'consultant-net'!F:F)</f>
        <v>0</v>
      </c>
      <c r="Y524" s="2" t="str">
        <f>VLOOKUP(A524,'eslam-to-invoicing'!A:B,2,0)</f>
        <v>Kattameya Creeks</v>
      </c>
      <c r="Z524" s="2" t="str">
        <f t="shared" si="28"/>
        <v>Kattameya Creeks30</v>
      </c>
      <c r="AH524" s="2" t="str">
        <f t="shared" si="29"/>
        <v>Katameya - Creeks30</v>
      </c>
    </row>
    <row r="525" spans="1:34" x14ac:dyDescent="0.3">
      <c r="A525" s="6" t="s">
        <v>60</v>
      </c>
      <c r="B525" s="6">
        <v>31</v>
      </c>
      <c r="C525" s="1">
        <v>45107</v>
      </c>
      <c r="D525" s="1">
        <v>45107</v>
      </c>
      <c r="E525" s="1">
        <v>45116</v>
      </c>
      <c r="F525">
        <v>40</v>
      </c>
      <c r="G525" s="1">
        <v>45156</v>
      </c>
      <c r="H525" s="1">
        <v>45138</v>
      </c>
      <c r="I525" s="2">
        <v>34090513.580000162</v>
      </c>
      <c r="J525" s="2">
        <v>37106226.159999996</v>
      </c>
      <c r="K525" s="2">
        <f>SUMIF('collection only'!D:D,eslam.data!AH525,'collection only'!E:E)</f>
        <v>37106226</v>
      </c>
      <c r="L525" s="2">
        <v>1112307883.9400001</v>
      </c>
      <c r="O525" s="2">
        <v>112799416.94</v>
      </c>
      <c r="P525" s="2">
        <v>291661196</v>
      </c>
      <c r="R525" s="2">
        <v>146035580.84</v>
      </c>
      <c r="U525" s="2">
        <v>1474123.2</v>
      </c>
      <c r="V525" s="14">
        <f>SUMIF('consultant-gross'!D:D,eslam.data!AH525,'consultant-gross'!F:F)</f>
        <v>34090513.580000162</v>
      </c>
      <c r="W525" s="14">
        <f>SUMIF('consultant-gross'!D:D,eslam.data!AH525,'consultant-gross'!G:G)</f>
        <v>1112307883.9400001</v>
      </c>
      <c r="X525" s="14">
        <f>SUMIF('consultant-net'!D:D,eslam.data!AH525,'consultant-net'!F:F)</f>
        <v>37106226.159999996</v>
      </c>
      <c r="Y525" s="2" t="str">
        <f>VLOOKUP(A525,'eslam-to-invoicing'!A:B,2,0)</f>
        <v>Kattameya Creeks</v>
      </c>
      <c r="Z525" s="2" t="str">
        <f t="shared" si="28"/>
        <v>Kattameya Creeks31</v>
      </c>
      <c r="AH525" s="2" t="str">
        <f t="shared" si="29"/>
        <v>Katameya - Creeks31</v>
      </c>
    </row>
    <row r="526" spans="1:34" x14ac:dyDescent="0.3">
      <c r="A526" s="6" t="s">
        <v>60</v>
      </c>
      <c r="B526" s="6">
        <v>32</v>
      </c>
      <c r="C526" s="1">
        <v>45138</v>
      </c>
      <c r="D526" s="1">
        <v>45138</v>
      </c>
      <c r="E526" s="1">
        <v>45146</v>
      </c>
      <c r="F526">
        <v>40</v>
      </c>
      <c r="G526" s="1">
        <v>45186</v>
      </c>
      <c r="H526" s="1">
        <v>45173</v>
      </c>
      <c r="I526" s="2">
        <v>36694395.359999903</v>
      </c>
      <c r="J526" s="2">
        <v>53216438.640000001</v>
      </c>
      <c r="K526" s="2">
        <f>SUMIF('collection only'!D:D,eslam.data!AH526,'collection only'!E:E)</f>
        <v>41216438</v>
      </c>
      <c r="L526" s="2">
        <v>1149002279.3</v>
      </c>
      <c r="O526" s="2">
        <v>128465791.75</v>
      </c>
      <c r="P526" s="2">
        <v>319241513</v>
      </c>
      <c r="R526" s="2">
        <v>149874135</v>
      </c>
      <c r="U526" s="2">
        <v>1474123.2</v>
      </c>
      <c r="V526" s="14">
        <f>SUMIF('consultant-gross'!D:D,eslam.data!AH526,'consultant-gross'!F:F)</f>
        <v>0</v>
      </c>
      <c r="W526" s="14">
        <f>SUMIF('consultant-gross'!D:D,eslam.data!AH526,'consultant-gross'!G:G)</f>
        <v>0</v>
      </c>
      <c r="X526" s="14">
        <f>SUMIF('consultant-net'!D:D,eslam.data!AH526,'consultant-net'!F:F)</f>
        <v>53390542.82</v>
      </c>
      <c r="Y526" s="2" t="str">
        <f>VLOOKUP(A526,'eslam-to-invoicing'!A:B,2,0)</f>
        <v>Kattameya Creeks</v>
      </c>
      <c r="Z526" s="2" t="str">
        <f t="shared" si="28"/>
        <v>Kattameya Creeks32</v>
      </c>
      <c r="AH526" s="2" t="str">
        <f t="shared" si="29"/>
        <v>Katameya - Creeks32</v>
      </c>
    </row>
    <row r="527" spans="1:34" x14ac:dyDescent="0.3">
      <c r="A527" s="6" t="s">
        <v>60</v>
      </c>
      <c r="B527" s="6">
        <v>33</v>
      </c>
      <c r="C527" s="1">
        <v>45169</v>
      </c>
      <c r="D527" s="1">
        <v>45169</v>
      </c>
      <c r="E527" s="1">
        <v>45176</v>
      </c>
      <c r="F527">
        <v>40</v>
      </c>
      <c r="G527" s="1">
        <v>45216</v>
      </c>
      <c r="H527" s="1">
        <v>45200</v>
      </c>
      <c r="I527" s="2">
        <v>61801377.920000076</v>
      </c>
      <c r="J527" s="2">
        <v>47329832.990000002</v>
      </c>
      <c r="K527" s="2">
        <f>SUMIF('collection only'!D:D,eslam.data!AH527,'collection only'!E:E)</f>
        <v>47329833</v>
      </c>
      <c r="L527" s="2">
        <v>1210803657.22</v>
      </c>
      <c r="O527" s="2">
        <v>127901321.55</v>
      </c>
      <c r="P527" s="2">
        <v>370075065.87</v>
      </c>
      <c r="R527" s="2">
        <v>154477701.59999999</v>
      </c>
      <c r="U527" s="2">
        <v>1474123.2</v>
      </c>
      <c r="V527" s="14">
        <f>SUMIF('consultant-gross'!D:D,eslam.data!AH527,'consultant-gross'!F:F)</f>
        <v>61801377.920000076</v>
      </c>
      <c r="W527" s="14">
        <f>SUMIF('consultant-gross'!D:D,eslam.data!AH527,'consultant-gross'!G:G)</f>
        <v>1210803657.22</v>
      </c>
      <c r="X527" s="14">
        <f>SUMIF('consultant-net'!D:D,eslam.data!AH527,'consultant-net'!F:F)</f>
        <v>47329832.990000002</v>
      </c>
      <c r="Y527" s="2" t="str">
        <f>VLOOKUP(A527,'eslam-to-invoicing'!A:B,2,0)</f>
        <v>Kattameya Creeks</v>
      </c>
      <c r="Z527" s="2" t="str">
        <f t="shared" si="28"/>
        <v>Kattameya Creeks33</v>
      </c>
      <c r="AH527" s="2" t="str">
        <f t="shared" si="29"/>
        <v>Katameya - Creeks33</v>
      </c>
    </row>
    <row r="528" spans="1:34" x14ac:dyDescent="0.3">
      <c r="A528" s="6" t="s">
        <v>60</v>
      </c>
      <c r="B528" s="6">
        <v>34</v>
      </c>
      <c r="C528" s="1">
        <v>45199</v>
      </c>
      <c r="D528" s="1">
        <v>45199</v>
      </c>
      <c r="E528" s="1">
        <v>45207</v>
      </c>
      <c r="F528">
        <v>40</v>
      </c>
      <c r="G528" s="1">
        <v>45247</v>
      </c>
      <c r="H528" s="1">
        <v>45232</v>
      </c>
      <c r="I528" s="2">
        <v>67431952.339999914</v>
      </c>
      <c r="J528" s="2">
        <v>70308953.760000005</v>
      </c>
      <c r="K528" s="2">
        <f>SUMIF('collection only'!D:D,eslam.data!AH528,'collection only'!E:E)</f>
        <v>70308953</v>
      </c>
      <c r="L528" s="2">
        <v>1278235609.5599999</v>
      </c>
      <c r="O528" s="2">
        <v>143466613.75999999</v>
      </c>
      <c r="P528" s="2">
        <v>421285092.94</v>
      </c>
      <c r="R528" s="2">
        <v>161880059</v>
      </c>
      <c r="U528" s="2">
        <v>2286300.2000000002</v>
      </c>
      <c r="V528" s="14">
        <f>SUMIF('consultant-gross'!D:D,eslam.data!AH528,'consultant-gross'!F:F)</f>
        <v>67431952.339999914</v>
      </c>
      <c r="W528" s="14">
        <f>SUMIF('consultant-gross'!D:D,eslam.data!AH528,'consultant-gross'!G:G)</f>
        <v>1278235609.5599999</v>
      </c>
      <c r="X528" s="14">
        <f>SUMIF('consultant-net'!D:D,eslam.data!AH528,'consultant-net'!F:F)</f>
        <v>70308953.760000005</v>
      </c>
      <c r="Y528" s="2" t="str">
        <f>VLOOKUP(A528,'eslam-to-invoicing'!A:B,2,0)</f>
        <v>Kattameya Creeks</v>
      </c>
      <c r="Z528" s="2" t="str">
        <f t="shared" si="28"/>
        <v>Kattameya Creeks34</v>
      </c>
      <c r="AH528" s="2" t="str">
        <f t="shared" si="29"/>
        <v>Katameya - Creeks34</v>
      </c>
    </row>
    <row r="529" spans="1:34" x14ac:dyDescent="0.3">
      <c r="A529" s="6" t="s">
        <v>60</v>
      </c>
      <c r="B529" s="6">
        <v>35</v>
      </c>
      <c r="C529" s="1">
        <v>45230</v>
      </c>
      <c r="D529" s="1">
        <v>45230</v>
      </c>
      <c r="E529" s="1">
        <v>45238</v>
      </c>
      <c r="F529">
        <v>40</v>
      </c>
      <c r="G529" s="1">
        <v>45278</v>
      </c>
      <c r="H529" s="1">
        <v>45266</v>
      </c>
      <c r="I529" s="2">
        <v>61247331.119999893</v>
      </c>
      <c r="J529" s="2">
        <v>46816344.409999996</v>
      </c>
      <c r="K529" s="2">
        <f>SUMIF('collection only'!D:D,eslam.data!AH529,'collection only'!E:E)</f>
        <v>46816344</v>
      </c>
      <c r="L529" s="2">
        <v>1339482940.6800001</v>
      </c>
      <c r="O529" s="2">
        <v>141313879.12</v>
      </c>
      <c r="P529" s="2">
        <v>467826001.19</v>
      </c>
      <c r="R529" s="2">
        <v>169260713.53</v>
      </c>
      <c r="U529" s="2">
        <v>2593710.2000000002</v>
      </c>
      <c r="V529" s="14">
        <f>SUMIF('consultant-gross'!D:D,eslam.data!AH529,'consultant-gross'!F:F)</f>
        <v>61247331.119999886</v>
      </c>
      <c r="W529" s="14">
        <f>SUMIF('consultant-gross'!D:D,eslam.data!AH529,'consultant-gross'!G:G)</f>
        <v>1339482940.6799998</v>
      </c>
      <c r="X529" s="14">
        <f>SUMIF('consultant-net'!D:D,eslam.data!AH529,'consultant-net'!F:F)</f>
        <v>46816344.409999996</v>
      </c>
      <c r="Y529" s="2" t="str">
        <f>VLOOKUP(A529,'eslam-to-invoicing'!A:B,2,0)</f>
        <v>Kattameya Creeks</v>
      </c>
      <c r="Z529" s="2" t="str">
        <f t="shared" si="28"/>
        <v>Kattameya Creeks35</v>
      </c>
      <c r="AH529" s="2" t="str">
        <f t="shared" si="29"/>
        <v>Katameya - Creeks35</v>
      </c>
    </row>
    <row r="530" spans="1:34" x14ac:dyDescent="0.3">
      <c r="A530" s="6" t="s">
        <v>60</v>
      </c>
      <c r="B530" s="6">
        <v>36</v>
      </c>
      <c r="C530" s="1">
        <v>45260</v>
      </c>
      <c r="D530" s="1">
        <v>45260</v>
      </c>
      <c r="E530" s="1">
        <v>45267</v>
      </c>
      <c r="F530">
        <v>40</v>
      </c>
      <c r="G530" s="1">
        <v>45307</v>
      </c>
      <c r="H530" s="1">
        <v>45290</v>
      </c>
      <c r="I530" s="2">
        <v>74463161.120000124</v>
      </c>
      <c r="J530" s="2">
        <v>50530225.450000003</v>
      </c>
      <c r="K530" s="2">
        <f>SUMIF('collection only'!D:D,eslam.data!AH530,'collection only'!E:E)</f>
        <v>50530224.780000001</v>
      </c>
      <c r="L530" s="2">
        <v>1413946101.8</v>
      </c>
      <c r="O530" s="2">
        <v>131303175.93000001</v>
      </c>
      <c r="P530" s="2">
        <v>514457815.27999997</v>
      </c>
      <c r="R530" s="2">
        <v>175537623</v>
      </c>
      <c r="U530" s="2">
        <v>2835674.2</v>
      </c>
      <c r="V530" s="14">
        <f>SUMIF('consultant-gross'!D:D,eslam.data!AH530,'consultant-gross'!F:F)</f>
        <v>74463161.120000124</v>
      </c>
      <c r="W530" s="14">
        <f>SUMIF('consultant-gross'!D:D,eslam.data!AH530,'consultant-gross'!G:G)</f>
        <v>1413946101.8</v>
      </c>
      <c r="X530" s="14">
        <f>SUMIF('consultant-net'!D:D,eslam.data!AH530,'consultant-net'!F:F)</f>
        <v>50530225.450000003</v>
      </c>
      <c r="Y530" s="2" t="str">
        <f>VLOOKUP(A530,'eslam-to-invoicing'!A:B,2,0)</f>
        <v>Kattameya Creeks</v>
      </c>
      <c r="Z530" s="2" t="str">
        <f t="shared" si="28"/>
        <v>Kattameya Creeks36</v>
      </c>
      <c r="AH530" s="2" t="str">
        <f t="shared" si="29"/>
        <v>Katameya - Creeks36</v>
      </c>
    </row>
    <row r="531" spans="1:34" x14ac:dyDescent="0.3">
      <c r="A531" s="6" t="s">
        <v>60</v>
      </c>
      <c r="B531" s="6">
        <v>37</v>
      </c>
      <c r="C531" s="1">
        <v>45291</v>
      </c>
      <c r="D531" s="1">
        <v>45291</v>
      </c>
      <c r="E531" s="1">
        <v>45295</v>
      </c>
      <c r="F531">
        <v>40</v>
      </c>
      <c r="G531" s="1">
        <v>45335</v>
      </c>
      <c r="H531" s="1">
        <v>45313</v>
      </c>
      <c r="I531" s="2">
        <v>53331460.140000097</v>
      </c>
      <c r="J531" s="2">
        <v>62109565.07</v>
      </c>
      <c r="K531" s="2">
        <f>SUMIF('collection only'!D:D,eslam.data!AH531,'collection only'!E:E)</f>
        <v>62109565</v>
      </c>
      <c r="L531" s="2">
        <v>1467277561.9400001</v>
      </c>
      <c r="O531" s="2">
        <v>138791064.13999999</v>
      </c>
      <c r="P531" s="2">
        <v>557616767.7700001</v>
      </c>
      <c r="R531" s="2">
        <v>179660456</v>
      </c>
      <c r="U531" s="2">
        <v>3087279.2</v>
      </c>
      <c r="V531" s="14">
        <f>SUMIF('consultant-gross'!D:D,eslam.data!AH531,'consultant-gross'!F:F)</f>
        <v>53331460.140000105</v>
      </c>
      <c r="W531" s="14">
        <f>SUMIF('consultant-gross'!D:D,eslam.data!AH531,'consultant-gross'!G:G)</f>
        <v>1467277561.9400001</v>
      </c>
      <c r="X531" s="14">
        <f>SUMIF('consultant-net'!D:D,eslam.data!AH531,'consultant-net'!F:F)</f>
        <v>62109565.07</v>
      </c>
      <c r="Y531" s="2" t="str">
        <f>VLOOKUP(A531,'eslam-to-invoicing'!A:B,2,0)</f>
        <v>Kattameya Creeks</v>
      </c>
      <c r="Z531" s="2" t="str">
        <f t="shared" si="28"/>
        <v>Kattameya Creeks37</v>
      </c>
      <c r="AH531" s="2" t="str">
        <f t="shared" si="29"/>
        <v>Katameya - Creeks37</v>
      </c>
    </row>
    <row r="532" spans="1:34" x14ac:dyDescent="0.3">
      <c r="A532" s="6" t="s">
        <v>60</v>
      </c>
      <c r="B532" s="6">
        <v>38</v>
      </c>
      <c r="C532" s="1">
        <v>45322</v>
      </c>
      <c r="D532" s="1">
        <v>45322</v>
      </c>
      <c r="E532" s="1">
        <v>45330</v>
      </c>
      <c r="F532">
        <v>40</v>
      </c>
      <c r="G532" s="1">
        <v>45370</v>
      </c>
      <c r="H532" s="1">
        <v>45357</v>
      </c>
      <c r="I532" s="2">
        <v>83842743.599999905</v>
      </c>
      <c r="J532" s="2">
        <v>79235149.900000006</v>
      </c>
      <c r="K532" s="2">
        <f>SUMIF('collection only'!D:D,eslam.data!AH532,'collection only'!E:E)</f>
        <v>79235150</v>
      </c>
      <c r="L532" s="2">
        <v>1551120305.54</v>
      </c>
      <c r="O532" s="2">
        <v>133813630.27</v>
      </c>
      <c r="P532" s="2">
        <v>619119624.83000004</v>
      </c>
      <c r="R532" s="2">
        <v>194495708</v>
      </c>
      <c r="U532" s="2">
        <v>3385105</v>
      </c>
      <c r="V532" s="14">
        <f>SUMIF('consultant-gross'!D:D,eslam.data!AH532,'consultant-gross'!F:F)</f>
        <v>83842743.599999905</v>
      </c>
      <c r="W532" s="14">
        <f>SUMIF('consultant-gross'!D:D,eslam.data!AH532,'consultant-gross'!G:G)</f>
        <v>1551120305.54</v>
      </c>
      <c r="X532" s="14">
        <f>SUMIF('consultant-net'!D:D,eslam.data!AH532,'consultant-net'!F:F)</f>
        <v>79235149.900000006</v>
      </c>
      <c r="Y532" s="2" t="str">
        <f>VLOOKUP(A532,'eslam-to-invoicing'!A:B,2,0)</f>
        <v>Kattameya Creeks</v>
      </c>
      <c r="Z532" s="2" t="str">
        <f t="shared" si="28"/>
        <v>Kattameya Creeks38</v>
      </c>
      <c r="AH532" s="2" t="str">
        <f t="shared" si="29"/>
        <v>Katameya - Creeks38</v>
      </c>
    </row>
    <row r="533" spans="1:34" x14ac:dyDescent="0.3">
      <c r="A533" s="6" t="s">
        <v>60</v>
      </c>
      <c r="B533" s="6">
        <v>39</v>
      </c>
      <c r="C533" s="1">
        <v>45351</v>
      </c>
      <c r="D533" s="1">
        <v>45351</v>
      </c>
      <c r="E533" s="1">
        <v>45361</v>
      </c>
      <c r="F533">
        <v>40</v>
      </c>
      <c r="G533" s="1">
        <v>45401</v>
      </c>
      <c r="H533" s="1">
        <v>45384</v>
      </c>
      <c r="I533" s="2">
        <v>81688930.920000076</v>
      </c>
      <c r="J533" s="2">
        <v>66261026.210000001</v>
      </c>
      <c r="K533" s="2">
        <f>SUMIF('collection only'!D:D,eslam.data!AH533,'collection only'!E:E)</f>
        <v>66261026</v>
      </c>
      <c r="L533" s="2">
        <v>1632809236.46</v>
      </c>
      <c r="O533" s="2">
        <v>118504628.04000001</v>
      </c>
      <c r="P533" s="2">
        <v>681574347</v>
      </c>
      <c r="R533" s="2">
        <v>206803236</v>
      </c>
      <c r="U533" s="2">
        <v>3583708</v>
      </c>
      <c r="V533" s="14">
        <f>SUMIF('consultant-gross'!D:D,eslam.data!AH533,'consultant-gross'!F:F)</f>
        <v>81688930.920000076</v>
      </c>
      <c r="W533" s="14">
        <f>SUMIF('consultant-gross'!D:D,eslam.data!AH533,'consultant-gross'!G:G)</f>
        <v>1632809236.46</v>
      </c>
      <c r="X533" s="14">
        <f>SUMIF('consultant-net'!D:D,eslam.data!AH533,'consultant-net'!F:F)</f>
        <v>66261026.210000001</v>
      </c>
      <c r="Y533" s="2" t="str">
        <f>VLOOKUP(A533,'eslam-to-invoicing'!A:B,2,0)</f>
        <v>Kattameya Creeks</v>
      </c>
      <c r="Z533" s="2" t="str">
        <f t="shared" si="28"/>
        <v>Kattameya Creeks39</v>
      </c>
      <c r="AH533" s="2" t="str">
        <f t="shared" si="29"/>
        <v>Katameya - Creeks39</v>
      </c>
    </row>
    <row r="534" spans="1:34" x14ac:dyDescent="0.3">
      <c r="A534" s="6" t="s">
        <v>60</v>
      </c>
      <c r="B534" s="6">
        <v>40</v>
      </c>
      <c r="C534" s="1">
        <v>45382</v>
      </c>
      <c r="D534" s="1">
        <v>45382</v>
      </c>
      <c r="E534" s="1">
        <v>45388</v>
      </c>
      <c r="F534">
        <v>40</v>
      </c>
      <c r="G534" s="1">
        <v>45428</v>
      </c>
      <c r="H534" s="1">
        <v>45414</v>
      </c>
      <c r="I534" s="2">
        <v>66582662.039999962</v>
      </c>
      <c r="J534" s="2">
        <v>52039038.119999997</v>
      </c>
      <c r="K534" s="2">
        <f>SUMIF('collection only'!D:D,eslam.data!AH534,'collection only'!E:E)</f>
        <v>52039038</v>
      </c>
      <c r="L534" s="2">
        <v>1699391898.5</v>
      </c>
      <c r="O534" s="2">
        <v>104305214.28</v>
      </c>
      <c r="P534" s="2">
        <v>732184516</v>
      </c>
      <c r="R534" s="2">
        <v>217702929</v>
      </c>
      <c r="U534" s="2">
        <v>3885490.2</v>
      </c>
      <c r="V534" s="14">
        <f>SUMIF('consultant-gross'!D:D,eslam.data!AH534,'consultant-gross'!F:F)</f>
        <v>0</v>
      </c>
      <c r="W534" s="14">
        <f>SUMIF('consultant-gross'!D:D,eslam.data!AH534,'consultant-gross'!G:G)</f>
        <v>0</v>
      </c>
      <c r="X534" s="14">
        <f>SUMIF('consultant-net'!D:D,eslam.data!AH534,'consultant-net'!F:F)</f>
        <v>0</v>
      </c>
      <c r="Y534" s="2" t="str">
        <f>VLOOKUP(A534,'eslam-to-invoicing'!A:B,2,0)</f>
        <v>Kattameya Creeks</v>
      </c>
      <c r="Z534" s="2" t="str">
        <f t="shared" si="28"/>
        <v>Kattameya Creeks40</v>
      </c>
      <c r="AH534" s="2" t="str">
        <f t="shared" si="29"/>
        <v>Katameya - Creeks40</v>
      </c>
    </row>
    <row r="535" spans="1:34" x14ac:dyDescent="0.3">
      <c r="A535" s="6" t="s">
        <v>60</v>
      </c>
      <c r="B535" s="6">
        <v>41</v>
      </c>
      <c r="C535" s="1">
        <v>45412</v>
      </c>
      <c r="D535" s="1">
        <v>45412</v>
      </c>
      <c r="E535" s="1">
        <v>45420</v>
      </c>
      <c r="F535">
        <v>40</v>
      </c>
      <c r="G535" s="1">
        <v>45460</v>
      </c>
      <c r="H535" s="1">
        <v>45437</v>
      </c>
      <c r="I535" s="2">
        <v>47455342.029999971</v>
      </c>
      <c r="J535" s="2">
        <v>45340679.799999997</v>
      </c>
      <c r="K535" s="2">
        <f>SUMIF('collection only'!D:D,eslam.data!AH535,'collection only'!E:E)</f>
        <v>45340678.810000002</v>
      </c>
      <c r="L535" s="2">
        <v>1746847240.53</v>
      </c>
      <c r="O535" s="2">
        <v>101408785.94</v>
      </c>
      <c r="P535" s="2">
        <v>771118051</v>
      </c>
      <c r="R535" s="2">
        <v>224726984.46000001</v>
      </c>
      <c r="U535" s="2">
        <v>4067349.2</v>
      </c>
      <c r="V535" s="14">
        <f>SUMIF('consultant-gross'!D:D,eslam.data!AH535,'consultant-gross'!F:F)</f>
        <v>47455342.029999971</v>
      </c>
      <c r="W535" s="14">
        <f>SUMIF('consultant-gross'!D:D,eslam.data!AH535,'consultant-gross'!G:G)</f>
        <v>1746847240.53</v>
      </c>
      <c r="X535" s="14">
        <f>SUMIF('consultant-net'!D:D,eslam.data!AH535,'consultant-net'!F:F)</f>
        <v>45340679.799999997</v>
      </c>
      <c r="Y535" s="2" t="str">
        <f>VLOOKUP(A535,'eslam-to-invoicing'!A:B,2,0)</f>
        <v>Kattameya Creeks</v>
      </c>
      <c r="Z535" s="2" t="str">
        <f t="shared" si="28"/>
        <v>Kattameya Creeks41</v>
      </c>
      <c r="AH535" s="2" t="str">
        <f t="shared" si="29"/>
        <v>Katameya - Creeks41</v>
      </c>
    </row>
    <row r="536" spans="1:34" x14ac:dyDescent="0.3">
      <c r="A536" s="6" t="s">
        <v>60</v>
      </c>
      <c r="B536" s="6">
        <v>42</v>
      </c>
      <c r="C536" s="1">
        <v>45443</v>
      </c>
      <c r="D536" s="1">
        <v>45443</v>
      </c>
      <c r="E536" s="1">
        <v>45452</v>
      </c>
      <c r="F536">
        <v>40</v>
      </c>
      <c r="G536" s="1">
        <v>45492</v>
      </c>
      <c r="H536" s="1">
        <v>45480</v>
      </c>
      <c r="I536" s="2">
        <v>56995945.470000029</v>
      </c>
      <c r="J536" s="2">
        <v>52791233.920000002</v>
      </c>
      <c r="K536" s="2">
        <f>SUMIF('collection only'!D:D,eslam.data!AH536,'collection only'!E:E)</f>
        <v>52791233</v>
      </c>
      <c r="L536" s="2">
        <v>1803843186</v>
      </c>
      <c r="O536" s="2">
        <v>96574638</v>
      </c>
      <c r="P536" s="2">
        <v>816861989</v>
      </c>
      <c r="R536" s="2">
        <v>232964321</v>
      </c>
      <c r="U536" s="2">
        <v>4370002</v>
      </c>
      <c r="V536" s="14">
        <f>SUMIF('consultant-gross'!D:D,eslam.data!AH536,'consultant-gross'!F:F)</f>
        <v>56995945.470000029</v>
      </c>
      <c r="W536" s="14">
        <f>SUMIF('consultant-gross'!D:D,eslam.data!AH536,'consultant-gross'!G:G)</f>
        <v>1803843186</v>
      </c>
      <c r="X536" s="14">
        <f>SUMIF('consultant-net'!D:D,eslam.data!AH536,'consultant-net'!F:F)</f>
        <v>52791233.920000002</v>
      </c>
      <c r="Y536" s="2" t="str">
        <f>VLOOKUP(A536,'eslam-to-invoicing'!A:B,2,0)</f>
        <v>Kattameya Creeks</v>
      </c>
      <c r="Z536" s="2" t="str">
        <f t="shared" si="28"/>
        <v>Kattameya Creeks42</v>
      </c>
      <c r="AH536" s="2" t="str">
        <f t="shared" si="29"/>
        <v>Katameya - Creeks42</v>
      </c>
    </row>
    <row r="537" spans="1:34" x14ac:dyDescent="0.3">
      <c r="A537" s="6" t="s">
        <v>60</v>
      </c>
      <c r="B537" s="6">
        <v>43</v>
      </c>
      <c r="C537" s="1">
        <v>45473</v>
      </c>
      <c r="D537" s="1">
        <v>45473</v>
      </c>
      <c r="E537" s="1">
        <v>45483</v>
      </c>
      <c r="F537">
        <v>40</v>
      </c>
      <c r="G537" s="1">
        <v>45523</v>
      </c>
      <c r="H537" s="1">
        <v>45500</v>
      </c>
      <c r="I537" s="2">
        <v>56437240.436228752</v>
      </c>
      <c r="J537" s="2">
        <v>30082113.946245909</v>
      </c>
      <c r="K537" s="2">
        <f>SUMIF('collection only'!D:D,eslam.data!AH537,'collection only'!E:E)</f>
        <v>21224102</v>
      </c>
      <c r="L537" s="2">
        <v>1860280426.436229</v>
      </c>
      <c r="O537" s="2">
        <v>90480931.813061342</v>
      </c>
      <c r="P537" s="2">
        <v>861619431.08342218</v>
      </c>
      <c r="R537" s="2">
        <v>241015625.4571293</v>
      </c>
      <c r="U537" s="2">
        <v>4370002.2</v>
      </c>
      <c r="V537" s="14">
        <f>SUMIF('consultant-gross'!D:D,eslam.data!AH537,'consultant-gross'!F:F)</f>
        <v>56437240.436228752</v>
      </c>
      <c r="W537" s="14">
        <f>SUMIF('consultant-gross'!D:D,eslam.data!AH537,'consultant-gross'!G:G)</f>
        <v>1860280426.4362288</v>
      </c>
      <c r="X537" s="14">
        <f>SUMIF('consultant-net'!D:D,eslam.data!AH537,'consultant-net'!F:F)</f>
        <v>30082113.946245909</v>
      </c>
      <c r="Y537" s="2" t="str">
        <f>VLOOKUP(A537,'eslam-to-invoicing'!A:B,2,0)</f>
        <v>Kattameya Creeks</v>
      </c>
      <c r="Z537" s="2" t="str">
        <f t="shared" si="28"/>
        <v>Kattameya Creeks43</v>
      </c>
      <c r="AH537" s="2" t="str">
        <f t="shared" si="29"/>
        <v>Katameya - Creeks43</v>
      </c>
    </row>
    <row r="538" spans="1:34" x14ac:dyDescent="0.3">
      <c r="A538" s="6" t="s">
        <v>60</v>
      </c>
      <c r="B538" s="6">
        <v>44</v>
      </c>
      <c r="C538" s="1">
        <v>45504</v>
      </c>
      <c r="D538" s="1">
        <v>45504</v>
      </c>
      <c r="E538" s="1">
        <v>45514</v>
      </c>
      <c r="F538">
        <v>40</v>
      </c>
      <c r="G538" s="1">
        <v>45554</v>
      </c>
      <c r="H538" s="1">
        <v>45535</v>
      </c>
      <c r="I538" s="2">
        <v>49427006.693771116</v>
      </c>
      <c r="J538" s="2">
        <v>8345106.2999999998</v>
      </c>
      <c r="K538" s="2">
        <f>SUMIF('collection only'!D:D,eslam.data!AH538,'collection only'!E:E)</f>
        <v>8345106.3000000007</v>
      </c>
      <c r="L538" s="2">
        <v>1909707433.1300001</v>
      </c>
      <c r="O538" s="2">
        <v>67101367.219999999</v>
      </c>
      <c r="P538" s="2">
        <v>899419335</v>
      </c>
      <c r="R538" s="2">
        <v>247392879</v>
      </c>
      <c r="U538" s="2">
        <v>4855643.2</v>
      </c>
      <c r="V538" s="14">
        <f>SUMIF('consultant-gross'!D:D,eslam.data!AH538,'consultant-gross'!F:F)</f>
        <v>49427006.693771124</v>
      </c>
      <c r="W538" s="14">
        <f>SUMIF('consultant-gross'!D:D,eslam.data!AH538,'consultant-gross'!G:G)</f>
        <v>1909707433.1299999</v>
      </c>
      <c r="X538" s="14">
        <f>SUMIF('consultant-net'!D:D,eslam.data!AH538,'consultant-net'!F:F)</f>
        <v>8345106.2999999998</v>
      </c>
      <c r="Y538" s="2" t="str">
        <f>VLOOKUP(A538,'eslam-to-invoicing'!A:B,2,0)</f>
        <v>Kattameya Creeks</v>
      </c>
      <c r="Z538" s="2" t="str">
        <f t="shared" si="28"/>
        <v>Kattameya Creeks44</v>
      </c>
      <c r="AH538" s="2" t="str">
        <f t="shared" si="29"/>
        <v>Katameya - Creeks44</v>
      </c>
    </row>
    <row r="539" spans="1:34" x14ac:dyDescent="0.3">
      <c r="A539" s="6" t="s">
        <v>60</v>
      </c>
      <c r="B539" s="6">
        <v>45</v>
      </c>
      <c r="C539" s="1">
        <v>45535</v>
      </c>
      <c r="D539" s="1">
        <v>45535</v>
      </c>
      <c r="E539" s="1">
        <v>45544</v>
      </c>
      <c r="F539">
        <v>40</v>
      </c>
      <c r="G539" s="1">
        <v>45584</v>
      </c>
      <c r="H539" s="1">
        <v>45568</v>
      </c>
      <c r="I539" s="2">
        <v>67801530.870000124</v>
      </c>
      <c r="J539" s="2">
        <v>24274088.379999999</v>
      </c>
      <c r="K539" s="2">
        <f>SUMIF('collection only'!D:D,eslam.data!AH539,'collection only'!E:E)</f>
        <v>8654893.6999999993</v>
      </c>
      <c r="L539" s="2">
        <v>1977508964</v>
      </c>
      <c r="O539" s="2">
        <v>50090340</v>
      </c>
      <c r="P539" s="2">
        <v>947220416</v>
      </c>
      <c r="R539" s="2">
        <v>256761214</v>
      </c>
      <c r="U539" s="2">
        <v>5144638</v>
      </c>
      <c r="V539" s="14">
        <f>SUMIF('consultant-gross'!D:D,eslam.data!AH539,'consultant-gross'!F:F)</f>
        <v>0</v>
      </c>
      <c r="W539" s="14">
        <f>SUMIF('consultant-gross'!D:D,eslam.data!AH539,'consultant-gross'!G:G)</f>
        <v>0</v>
      </c>
      <c r="X539" s="14">
        <f>SUMIF('consultant-net'!D:D,eslam.data!AH539,'consultant-net'!F:F)</f>
        <v>0</v>
      </c>
      <c r="Y539" s="2" t="str">
        <f>VLOOKUP(A539,'eslam-to-invoicing'!A:B,2,0)</f>
        <v>Kattameya Creeks</v>
      </c>
      <c r="Z539" s="2" t="str">
        <f t="shared" si="28"/>
        <v>Kattameya Creeks45</v>
      </c>
      <c r="AH539" s="2" t="str">
        <f t="shared" si="29"/>
        <v>Katameya - Creeks45</v>
      </c>
    </row>
    <row r="540" spans="1:34" x14ac:dyDescent="0.3">
      <c r="A540" s="6" t="s">
        <v>60</v>
      </c>
      <c r="B540" s="6">
        <v>46</v>
      </c>
      <c r="C540" s="1">
        <v>45565</v>
      </c>
      <c r="D540" s="1">
        <v>45565</v>
      </c>
      <c r="E540" s="1">
        <v>45575</v>
      </c>
      <c r="F540">
        <v>40</v>
      </c>
      <c r="G540" s="1">
        <v>45615</v>
      </c>
      <c r="H540" s="1">
        <v>45600</v>
      </c>
      <c r="I540" s="2">
        <v>42454238</v>
      </c>
      <c r="J540" s="2">
        <v>22007540.780000001</v>
      </c>
      <c r="K540" s="2">
        <f>SUMIF('collection only'!D:D,eslam.data!AH540,'collection only'!E:E)</f>
        <v>0</v>
      </c>
      <c r="L540" s="2">
        <v>2019963202</v>
      </c>
      <c r="O540" s="2">
        <v>39951618</v>
      </c>
      <c r="P540" s="2">
        <v>976799080</v>
      </c>
      <c r="R540" s="2">
        <v>264112905</v>
      </c>
      <c r="U540" s="2">
        <v>5327913</v>
      </c>
      <c r="V540" s="14">
        <f>SUMIF('consultant-gross'!D:D,eslam.data!AH540,'consultant-gross'!F:F)</f>
        <v>42454238</v>
      </c>
      <c r="W540" s="14">
        <f>SUMIF('consultant-gross'!D:D,eslam.data!AH540,'consultant-gross'!G:G)</f>
        <v>2019963202</v>
      </c>
      <c r="X540" s="14">
        <f>SUMIF('consultant-net'!D:D,eslam.data!AH540,'consultant-net'!F:F)</f>
        <v>22007540.780000001</v>
      </c>
      <c r="Y540" s="2" t="str">
        <f>VLOOKUP(A540,'eslam-to-invoicing'!A:B,2,0)</f>
        <v>Kattameya Creeks</v>
      </c>
      <c r="Z540" s="2" t="str">
        <f t="shared" si="28"/>
        <v>Kattameya Creeks46</v>
      </c>
      <c r="AH540" s="2" t="str">
        <f t="shared" si="29"/>
        <v>Katameya - Creeks46</v>
      </c>
    </row>
    <row r="541" spans="1:34" x14ac:dyDescent="0.3">
      <c r="A541" s="6" t="s">
        <v>60</v>
      </c>
      <c r="B541" s="6">
        <v>47</v>
      </c>
      <c r="C541" s="1">
        <v>45596</v>
      </c>
      <c r="D541" s="1">
        <v>45596</v>
      </c>
      <c r="E541" s="1">
        <v>45605</v>
      </c>
      <c r="F541">
        <v>40</v>
      </c>
      <c r="G541" s="1">
        <v>45645</v>
      </c>
      <c r="K541" s="2">
        <f>SUMIF('collection only'!D:D,eslam.data!AH541,'collection only'!E:E)</f>
        <v>0</v>
      </c>
      <c r="U541" s="2">
        <v>0</v>
      </c>
      <c r="V541" s="14">
        <f>SUMIF('consultant-gross'!D:D,eslam.data!AH541,'consultant-gross'!F:F)</f>
        <v>0</v>
      </c>
      <c r="W541" s="14">
        <f>SUMIF('consultant-gross'!D:D,eslam.data!AH541,'consultant-gross'!G:G)</f>
        <v>0</v>
      </c>
      <c r="X541" s="14">
        <f>SUMIF('consultant-net'!D:D,eslam.data!AH541,'consultant-net'!F:F)</f>
        <v>0</v>
      </c>
      <c r="Y541" s="2" t="str">
        <f>VLOOKUP(A541,'eslam-to-invoicing'!A:B,2,0)</f>
        <v>Kattameya Creeks</v>
      </c>
      <c r="Z541" s="2" t="str">
        <f t="shared" si="28"/>
        <v>Kattameya Creeks47</v>
      </c>
      <c r="AH541" s="2" t="str">
        <f t="shared" si="29"/>
        <v>Katameya - Creeks47</v>
      </c>
    </row>
    <row r="542" spans="1:34" x14ac:dyDescent="0.3">
      <c r="A542" s="6" t="s">
        <v>12</v>
      </c>
      <c r="B542" s="6">
        <v>109</v>
      </c>
      <c r="C542" s="1">
        <v>43008</v>
      </c>
      <c r="D542" s="1">
        <v>43017</v>
      </c>
      <c r="E542" s="1">
        <v>43102</v>
      </c>
      <c r="F542">
        <v>60</v>
      </c>
      <c r="G542" s="1">
        <v>43162</v>
      </c>
      <c r="H542" s="1">
        <v>43031</v>
      </c>
      <c r="I542" s="2">
        <v>156311.35</v>
      </c>
      <c r="J542" s="2">
        <v>128570.36</v>
      </c>
      <c r="K542" s="2">
        <f>SUMIF('collection only'!D:D,eslam.data!AH542,'collection only'!E:E)</f>
        <v>128570.36</v>
      </c>
      <c r="L542" s="2">
        <v>20308378.879999999</v>
      </c>
      <c r="U542" s="2">
        <v>0</v>
      </c>
      <c r="V542" s="14">
        <f>SUMIF('consultant-gross'!D:D,eslam.data!AH542,'consultant-gross'!F:F)</f>
        <v>0</v>
      </c>
      <c r="W542" s="14">
        <f>SUMIF('consultant-gross'!D:D,eslam.data!AH542,'consultant-gross'!G:G)</f>
        <v>0</v>
      </c>
      <c r="X542" s="14">
        <f>SUMIF('consultant-net'!D:D,eslam.data!AH542,'consultant-net'!F:F)</f>
        <v>0</v>
      </c>
      <c r="Y542" s="2">
        <f>VLOOKUP(A542,'eslam-to-invoicing'!A:B,2,0)</f>
        <v>0</v>
      </c>
      <c r="Z542" s="2" t="str">
        <f t="shared" si="28"/>
        <v>0109</v>
      </c>
      <c r="AH542" s="2" t="str">
        <f t="shared" si="29"/>
        <v>KFW109</v>
      </c>
    </row>
    <row r="543" spans="1:34" x14ac:dyDescent="0.3">
      <c r="A543" s="6" t="s">
        <v>12</v>
      </c>
      <c r="B543" s="6">
        <v>110</v>
      </c>
      <c r="C543" s="1">
        <v>43343</v>
      </c>
      <c r="D543" s="1">
        <v>43327</v>
      </c>
      <c r="E543" s="1">
        <v>43327</v>
      </c>
      <c r="F543">
        <v>60</v>
      </c>
      <c r="G543" s="1">
        <v>43387</v>
      </c>
      <c r="H543" s="1">
        <v>43330</v>
      </c>
      <c r="I543" s="2">
        <v>357187.5</v>
      </c>
      <c r="J543" s="2">
        <v>377225.16</v>
      </c>
      <c r="K543" s="2">
        <f>SUMIF('collection only'!D:D,eslam.data!AH543,'collection only'!E:E)</f>
        <v>377225.16</v>
      </c>
      <c r="L543" s="2">
        <v>20665566.379999999</v>
      </c>
      <c r="O543" s="2">
        <v>0</v>
      </c>
      <c r="U543" s="2">
        <v>0</v>
      </c>
      <c r="V543" s="14">
        <f>SUMIF('consultant-gross'!D:D,eslam.data!AH543,'consultant-gross'!F:F)</f>
        <v>0</v>
      </c>
      <c r="W543" s="14">
        <f>SUMIF('consultant-gross'!D:D,eslam.data!AH543,'consultant-gross'!G:G)</f>
        <v>0</v>
      </c>
      <c r="X543" s="14">
        <f>SUMIF('consultant-net'!D:D,eslam.data!AH543,'consultant-net'!F:F)</f>
        <v>0</v>
      </c>
      <c r="Y543" s="2">
        <f>VLOOKUP(A543,'eslam-to-invoicing'!A:B,2,0)</f>
        <v>0</v>
      </c>
      <c r="Z543" s="2" t="str">
        <f t="shared" si="28"/>
        <v>0110</v>
      </c>
      <c r="AH543" s="2" t="str">
        <f t="shared" si="29"/>
        <v>KFW110</v>
      </c>
    </row>
    <row r="544" spans="1:34" x14ac:dyDescent="0.3">
      <c r="A544" s="6" t="s">
        <v>83</v>
      </c>
      <c r="B544" s="6">
        <v>1</v>
      </c>
      <c r="C544" s="1">
        <v>44592</v>
      </c>
      <c r="D544" s="1">
        <v>44592</v>
      </c>
      <c r="E544" s="1">
        <v>44598</v>
      </c>
      <c r="F544">
        <v>60</v>
      </c>
      <c r="G544" s="1">
        <v>44658</v>
      </c>
      <c r="H544" s="1">
        <v>44600</v>
      </c>
      <c r="I544" s="2">
        <v>42898060</v>
      </c>
      <c r="J544" s="2">
        <v>8313070.0499999998</v>
      </c>
      <c r="K544" s="2">
        <f>SUMIF('collection only'!D:D,eslam.data!AH544,'collection only'!E:E)</f>
        <v>803531.75</v>
      </c>
      <c r="L544" s="2">
        <v>42898060</v>
      </c>
      <c r="U544" s="2">
        <v>0</v>
      </c>
      <c r="V544" s="14">
        <f>SUMIF('consultant-gross'!D:D,eslam.data!AH544,'consultant-gross'!F:F)</f>
        <v>0</v>
      </c>
      <c r="W544" s="14">
        <f>SUMIF('consultant-gross'!D:D,eslam.data!AH544,'consultant-gross'!G:G)</f>
        <v>0</v>
      </c>
      <c r="X544" s="14">
        <f>SUMIF('consultant-net'!D:D,eslam.data!AH544,'consultant-net'!F:F)</f>
        <v>0</v>
      </c>
      <c r="Y544" s="2" t="str">
        <f>VLOOKUP(A544,'eslam-to-invoicing'!A:B,2,0)</f>
        <v>El Khatatba Bridge</v>
      </c>
      <c r="Z544" s="2" t="str">
        <f t="shared" si="28"/>
        <v>El Khatatba Bridge1</v>
      </c>
      <c r="AH544" s="2" t="str">
        <f t="shared" si="29"/>
        <v>Khatatba Bridge1</v>
      </c>
    </row>
    <row r="545" spans="1:34" x14ac:dyDescent="0.3">
      <c r="A545" s="6" t="s">
        <v>83</v>
      </c>
      <c r="B545" s="6">
        <v>2</v>
      </c>
      <c r="C545" s="1">
        <v>44620</v>
      </c>
      <c r="D545" s="1">
        <v>44620</v>
      </c>
      <c r="E545" s="1">
        <v>44627</v>
      </c>
      <c r="F545">
        <v>60</v>
      </c>
      <c r="G545" s="1">
        <v>44687</v>
      </c>
      <c r="H545" s="1">
        <v>44627</v>
      </c>
      <c r="I545" s="2">
        <v>10581515</v>
      </c>
      <c r="J545" s="2">
        <v>10363626.075846519</v>
      </c>
      <c r="K545" s="2">
        <f>SUMIF('collection only'!D:D,eslam.data!AH545,'collection only'!E:E)</f>
        <v>7509538.2999999998</v>
      </c>
      <c r="L545" s="2">
        <v>53479575</v>
      </c>
      <c r="U545" s="2">
        <v>0</v>
      </c>
      <c r="V545" s="14">
        <f>SUMIF('consultant-gross'!D:D,eslam.data!AH545,'consultant-gross'!F:F)</f>
        <v>0</v>
      </c>
      <c r="W545" s="14">
        <f>SUMIF('consultant-gross'!D:D,eslam.data!AH545,'consultant-gross'!G:G)</f>
        <v>0</v>
      </c>
      <c r="X545" s="14">
        <f>SUMIF('consultant-net'!D:D,eslam.data!AH545,'consultant-net'!F:F)</f>
        <v>0</v>
      </c>
      <c r="Y545" s="2" t="str">
        <f>VLOOKUP(A545,'eslam-to-invoicing'!A:B,2,0)</f>
        <v>El Khatatba Bridge</v>
      </c>
      <c r="Z545" s="2" t="str">
        <f t="shared" si="28"/>
        <v>El Khatatba Bridge2</v>
      </c>
      <c r="AH545" s="2" t="str">
        <f t="shared" si="29"/>
        <v>Khatatba Bridge2</v>
      </c>
    </row>
    <row r="546" spans="1:34" x14ac:dyDescent="0.3">
      <c r="A546" s="6" t="s">
        <v>83</v>
      </c>
      <c r="B546" s="6">
        <v>4</v>
      </c>
      <c r="C546" s="1">
        <v>44773</v>
      </c>
      <c r="D546" s="1">
        <v>44774</v>
      </c>
      <c r="E546" s="1">
        <v>44788</v>
      </c>
      <c r="F546">
        <v>60</v>
      </c>
      <c r="G546" s="1">
        <v>44848</v>
      </c>
      <c r="H546" s="1">
        <v>44788</v>
      </c>
      <c r="I546" s="2">
        <v>50062250</v>
      </c>
      <c r="J546" s="2">
        <v>49031394.797016077</v>
      </c>
      <c r="K546" s="2">
        <f>SUMIF('collection only'!D:D,eslam.data!AH546,'collection only'!E:E)</f>
        <v>36303482.299999997</v>
      </c>
      <c r="L546" s="2">
        <v>103541825</v>
      </c>
      <c r="U546" s="2">
        <v>0</v>
      </c>
      <c r="V546" s="14">
        <f>SUMIF('consultant-gross'!D:D,eslam.data!AH546,'consultant-gross'!F:F)</f>
        <v>0</v>
      </c>
      <c r="W546" s="14">
        <f>SUMIF('consultant-gross'!D:D,eslam.data!AH546,'consultant-gross'!G:G)</f>
        <v>0</v>
      </c>
      <c r="X546" s="14">
        <f>SUMIF('consultant-net'!D:D,eslam.data!AH546,'consultant-net'!F:F)</f>
        <v>0</v>
      </c>
      <c r="Y546" s="2" t="str">
        <f>VLOOKUP(A546,'eslam-to-invoicing'!A:B,2,0)</f>
        <v>El Khatatba Bridge</v>
      </c>
      <c r="Z546" s="2" t="str">
        <f t="shared" si="28"/>
        <v>El Khatatba Bridge4</v>
      </c>
      <c r="AH546" s="2" t="str">
        <f t="shared" si="29"/>
        <v>Khatatba Bridge4</v>
      </c>
    </row>
    <row r="547" spans="1:34" x14ac:dyDescent="0.3">
      <c r="A547" s="6" t="s">
        <v>120</v>
      </c>
      <c r="B547" s="6">
        <v>1</v>
      </c>
      <c r="C547" s="1">
        <v>44985</v>
      </c>
      <c r="D547" s="1">
        <v>44985</v>
      </c>
      <c r="E547" s="1">
        <v>45089</v>
      </c>
      <c r="F547">
        <v>75</v>
      </c>
      <c r="G547" s="1">
        <v>45164</v>
      </c>
      <c r="H547" s="1">
        <v>45090</v>
      </c>
      <c r="I547" s="2">
        <v>1174788.1000000001</v>
      </c>
      <c r="J547" s="2">
        <v>951578.36</v>
      </c>
      <c r="K547" s="2">
        <f>SUMIF('collection only'!D:D,eslam.data!AH547,'collection only'!E:E)</f>
        <v>1183249.5730503979</v>
      </c>
      <c r="L547" s="2">
        <v>1174788.1000000001</v>
      </c>
      <c r="S547" s="2">
        <v>117478.81</v>
      </c>
      <c r="U547" s="2">
        <v>0</v>
      </c>
      <c r="V547" s="14">
        <f>SUMIF('consultant-gross'!D:D,eslam.data!AH547,'consultant-gross'!F:F)</f>
        <v>1174788.1000000001</v>
      </c>
      <c r="W547" s="14">
        <f>SUMIF('consultant-gross'!D:D,eslam.data!AH547,'consultant-gross'!G:G)</f>
        <v>1174788.1000000001</v>
      </c>
      <c r="X547" s="14">
        <f>SUMIF('consultant-net'!D:D,eslam.data!AH547,'consultant-net'!F:F)</f>
        <v>951578.36</v>
      </c>
      <c r="Y547" s="2">
        <f>VLOOKUP(A547,'eslam-to-invoicing'!A:B,2,0)</f>
        <v>0</v>
      </c>
      <c r="Z547" s="2" t="str">
        <f t="shared" si="28"/>
        <v>01</v>
      </c>
      <c r="AH547" s="2" t="str">
        <f t="shared" si="29"/>
        <v>KSA-Tarek AbdelHakim Center1</v>
      </c>
    </row>
    <row r="548" spans="1:34" x14ac:dyDescent="0.3">
      <c r="A548" s="6" t="s">
        <v>120</v>
      </c>
      <c r="B548" s="6">
        <v>2</v>
      </c>
      <c r="C548" s="1">
        <v>45016</v>
      </c>
      <c r="D548" s="1">
        <v>45016</v>
      </c>
      <c r="E548" s="1">
        <v>45089</v>
      </c>
      <c r="F548">
        <v>75</v>
      </c>
      <c r="G548" s="1">
        <v>45164</v>
      </c>
      <c r="H548" s="1">
        <v>45090</v>
      </c>
      <c r="I548" s="2">
        <v>2619891.0299999998</v>
      </c>
      <c r="J548" s="2">
        <v>2122111.73</v>
      </c>
      <c r="K548" s="2">
        <f>SUMIF('collection only'!D:D,eslam.data!AH548,'collection only'!E:E)</f>
        <v>562894.35809018568</v>
      </c>
      <c r="L548" s="2">
        <v>3794679.13</v>
      </c>
      <c r="S548" s="2">
        <v>379467.91</v>
      </c>
      <c r="U548" s="2">
        <v>0</v>
      </c>
      <c r="V548" s="14">
        <f>SUMIF('consultant-gross'!D:D,eslam.data!AH548,'consultant-gross'!F:F)</f>
        <v>2619891.0299999998</v>
      </c>
      <c r="W548" s="14">
        <f>SUMIF('consultant-gross'!D:D,eslam.data!AH548,'consultant-gross'!G:G)</f>
        <v>3794679.13</v>
      </c>
      <c r="X548" s="14">
        <f>SUMIF('consultant-net'!D:D,eslam.data!AH548,'consultant-net'!F:F)</f>
        <v>2122111.73</v>
      </c>
      <c r="Y548" s="2">
        <f>VLOOKUP(A548,'eslam-to-invoicing'!A:B,2,0)</f>
        <v>0</v>
      </c>
      <c r="Z548" s="2" t="str">
        <f t="shared" si="28"/>
        <v>02</v>
      </c>
      <c r="AH548" s="2" t="str">
        <f t="shared" si="29"/>
        <v>KSA-Tarek AbdelHakim Center2</v>
      </c>
    </row>
    <row r="549" spans="1:34" x14ac:dyDescent="0.3">
      <c r="A549" s="6" t="s">
        <v>120</v>
      </c>
      <c r="B549" s="6">
        <v>3</v>
      </c>
      <c r="C549" s="1">
        <v>45046</v>
      </c>
      <c r="D549" s="1">
        <v>45046</v>
      </c>
      <c r="E549" s="1">
        <v>45099</v>
      </c>
      <c r="F549">
        <v>75</v>
      </c>
      <c r="G549" s="1">
        <v>45174</v>
      </c>
      <c r="H549" s="1">
        <v>45132</v>
      </c>
      <c r="I549" s="2">
        <v>1124829.43</v>
      </c>
      <c r="J549" s="2">
        <v>911111.84</v>
      </c>
      <c r="K549" s="2">
        <f>SUMIF('collection only'!D:D,eslam.data!AH549,'collection only'!E:E)</f>
        <v>194180.73885941645</v>
      </c>
      <c r="L549" s="2">
        <v>4919508.5599999996</v>
      </c>
      <c r="S549" s="2">
        <v>491950.85</v>
      </c>
      <c r="U549" s="2">
        <v>0</v>
      </c>
      <c r="V549" s="14">
        <f>SUMIF('consultant-gross'!D:D,eslam.data!AH549,'consultant-gross'!F:F)</f>
        <v>1124829.43</v>
      </c>
      <c r="W549" s="14">
        <f>SUMIF('consultant-gross'!D:D,eslam.data!AH549,'consultant-gross'!G:G)</f>
        <v>4919508.5599999996</v>
      </c>
      <c r="X549" s="14">
        <f>SUMIF('consultant-net'!D:D,eslam.data!AH549,'consultant-net'!F:F)</f>
        <v>911111.84</v>
      </c>
      <c r="Y549" s="2">
        <f>VLOOKUP(A549,'eslam-to-invoicing'!A:B,2,0)</f>
        <v>0</v>
      </c>
      <c r="Z549" s="2" t="str">
        <f t="shared" si="28"/>
        <v>03</v>
      </c>
      <c r="AH549" s="2" t="str">
        <f t="shared" si="29"/>
        <v>KSA-Tarek AbdelHakim Center3</v>
      </c>
    </row>
    <row r="550" spans="1:34" x14ac:dyDescent="0.3">
      <c r="A550" s="6" t="s">
        <v>120</v>
      </c>
      <c r="B550" s="6">
        <v>4</v>
      </c>
      <c r="C550" s="1">
        <v>45077</v>
      </c>
      <c r="D550" s="1">
        <v>45077</v>
      </c>
      <c r="E550" s="1">
        <v>45131</v>
      </c>
      <c r="F550">
        <v>75</v>
      </c>
      <c r="G550" s="1">
        <v>45206</v>
      </c>
      <c r="H550" s="1">
        <v>45132</v>
      </c>
      <c r="I550" s="2">
        <v>1181749.3500000001</v>
      </c>
      <c r="J550" s="2">
        <v>957216.97</v>
      </c>
      <c r="K550" s="2">
        <f>SUMIF('collection only'!D:D,eslam.data!AH550,'collection only'!E:E)</f>
        <v>242494.97</v>
      </c>
      <c r="L550" s="2">
        <v>6101257.9100000001</v>
      </c>
      <c r="S550" s="2">
        <v>610125.78</v>
      </c>
      <c r="U550" s="2">
        <v>0</v>
      </c>
      <c r="V550" s="14">
        <f>SUMIF('consultant-gross'!D:D,eslam.data!AH550,'consultant-gross'!F:F)</f>
        <v>1181749.3500000001</v>
      </c>
      <c r="W550" s="14">
        <f>SUMIF('consultant-gross'!D:D,eslam.data!AH550,'consultant-gross'!G:G)</f>
        <v>6101257.9100000001</v>
      </c>
      <c r="X550" s="14">
        <f>SUMIF('consultant-net'!D:D,eslam.data!AH550,'consultant-net'!F:F)</f>
        <v>957216.97</v>
      </c>
      <c r="Y550" s="2">
        <f>VLOOKUP(A550,'eslam-to-invoicing'!A:B,2,0)</f>
        <v>0</v>
      </c>
      <c r="Z550" s="2" t="str">
        <f t="shared" si="28"/>
        <v>04</v>
      </c>
      <c r="AH550" s="2" t="str">
        <f t="shared" si="29"/>
        <v>KSA-Tarek AbdelHakim Center4</v>
      </c>
    </row>
    <row r="551" spans="1:34" x14ac:dyDescent="0.3">
      <c r="A551" s="6" t="s">
        <v>120</v>
      </c>
      <c r="B551" s="6">
        <v>5</v>
      </c>
      <c r="C551" s="1">
        <v>45107</v>
      </c>
      <c r="D551" s="1">
        <v>45107</v>
      </c>
      <c r="E551" s="1">
        <v>45183</v>
      </c>
      <c r="F551">
        <v>75</v>
      </c>
      <c r="G551" s="1">
        <v>45258</v>
      </c>
      <c r="K551" s="2">
        <f>SUMIF('collection only'!D:D,eslam.data!AH551,'collection only'!E:E)</f>
        <v>260811.86</v>
      </c>
      <c r="U551" s="2">
        <v>0</v>
      </c>
      <c r="V551" s="14">
        <f>SUMIF('consultant-gross'!D:D,eslam.data!AH551,'consultant-gross'!F:F)</f>
        <v>0</v>
      </c>
      <c r="W551" s="14">
        <f>SUMIF('consultant-gross'!D:D,eslam.data!AH551,'consultant-gross'!G:G)</f>
        <v>0</v>
      </c>
      <c r="X551" s="14">
        <f>SUMIF('consultant-net'!D:D,eslam.data!AH551,'consultant-net'!F:F)</f>
        <v>0</v>
      </c>
      <c r="Y551" s="2">
        <f>VLOOKUP(A551,'eslam-to-invoicing'!A:B,2,0)</f>
        <v>0</v>
      </c>
      <c r="Z551" s="2" t="str">
        <f t="shared" si="28"/>
        <v>05</v>
      </c>
      <c r="AH551" s="2" t="str">
        <f t="shared" si="29"/>
        <v>KSA-Tarek AbdelHakim Center5</v>
      </c>
    </row>
    <row r="552" spans="1:34" x14ac:dyDescent="0.3">
      <c r="A552" s="6" t="s">
        <v>120</v>
      </c>
      <c r="B552" s="6">
        <v>6</v>
      </c>
      <c r="C552" s="1">
        <v>45138</v>
      </c>
      <c r="D552" s="1">
        <v>45138</v>
      </c>
      <c r="E552" s="1">
        <v>45183</v>
      </c>
      <c r="F552">
        <v>75</v>
      </c>
      <c r="G552" s="1">
        <v>45258</v>
      </c>
      <c r="K552" s="2">
        <f>SUMIF('collection only'!D:D,eslam.data!AH552,'collection only'!E:E)</f>
        <v>253333.77</v>
      </c>
      <c r="U552" s="2">
        <v>0</v>
      </c>
      <c r="V552" s="14">
        <f>SUMIF('consultant-gross'!D:D,eslam.data!AH552,'consultant-gross'!F:F)</f>
        <v>0</v>
      </c>
      <c r="W552" s="14">
        <f>SUMIF('consultant-gross'!D:D,eslam.data!AH552,'consultant-gross'!G:G)</f>
        <v>0</v>
      </c>
      <c r="X552" s="14">
        <f>SUMIF('consultant-net'!D:D,eslam.data!AH552,'consultant-net'!F:F)</f>
        <v>0</v>
      </c>
      <c r="Y552" s="2">
        <f>VLOOKUP(A552,'eslam-to-invoicing'!A:B,2,0)</f>
        <v>0</v>
      </c>
      <c r="Z552" s="2" t="str">
        <f t="shared" si="28"/>
        <v>06</v>
      </c>
      <c r="AH552" s="2" t="str">
        <f t="shared" si="29"/>
        <v>KSA-Tarek AbdelHakim Center6</v>
      </c>
    </row>
    <row r="553" spans="1:34" x14ac:dyDescent="0.3">
      <c r="A553" s="6" t="s">
        <v>120</v>
      </c>
      <c r="B553" s="6">
        <v>7</v>
      </c>
      <c r="C553" s="1">
        <v>45169</v>
      </c>
      <c r="D553" s="1">
        <v>45169</v>
      </c>
      <c r="E553" s="1">
        <v>45183</v>
      </c>
      <c r="F553">
        <v>75</v>
      </c>
      <c r="G553" s="1">
        <v>45258</v>
      </c>
      <c r="K553" s="2">
        <f>SUMIF('collection only'!D:D,eslam.data!AH553,'collection only'!E:E)</f>
        <v>450546.16</v>
      </c>
      <c r="U553" s="2">
        <v>0</v>
      </c>
      <c r="V553" s="14">
        <f>SUMIF('consultant-gross'!D:D,eslam.data!AH553,'consultant-gross'!F:F)</f>
        <v>0</v>
      </c>
      <c r="W553" s="14">
        <f>SUMIF('consultant-gross'!D:D,eslam.data!AH553,'consultant-gross'!G:G)</f>
        <v>0</v>
      </c>
      <c r="X553" s="14">
        <f>SUMIF('consultant-net'!D:D,eslam.data!AH553,'consultant-net'!F:F)</f>
        <v>0</v>
      </c>
      <c r="Y553" s="2">
        <f>VLOOKUP(A553,'eslam-to-invoicing'!A:B,2,0)</f>
        <v>0</v>
      </c>
      <c r="Z553" s="2" t="str">
        <f t="shared" si="28"/>
        <v>07</v>
      </c>
      <c r="AH553" s="2" t="str">
        <f t="shared" si="29"/>
        <v>KSA-Tarek AbdelHakim Center7</v>
      </c>
    </row>
    <row r="554" spans="1:34" x14ac:dyDescent="0.3">
      <c r="A554" s="6" t="s">
        <v>120</v>
      </c>
      <c r="B554" s="6">
        <v>8</v>
      </c>
      <c r="C554" s="1">
        <v>45199</v>
      </c>
      <c r="D554" s="1">
        <v>45199</v>
      </c>
      <c r="E554" s="1">
        <v>45216</v>
      </c>
      <c r="F554">
        <v>75</v>
      </c>
      <c r="G554" s="1">
        <v>45291</v>
      </c>
      <c r="K554" s="2">
        <f>SUMIF('collection only'!D:D,eslam.data!AH554,'collection only'!E:E)</f>
        <v>630195.46</v>
      </c>
      <c r="U554" s="2">
        <v>0</v>
      </c>
      <c r="V554" s="14">
        <f>SUMIF('consultant-gross'!D:D,eslam.data!AH554,'consultant-gross'!F:F)</f>
        <v>0</v>
      </c>
      <c r="W554" s="14">
        <f>SUMIF('consultant-gross'!D:D,eslam.data!AH554,'consultant-gross'!G:G)</f>
        <v>0</v>
      </c>
      <c r="X554" s="14">
        <f>SUMIF('consultant-net'!D:D,eslam.data!AH554,'consultant-net'!F:F)</f>
        <v>0</v>
      </c>
      <c r="Y554" s="2">
        <f>VLOOKUP(A554,'eslam-to-invoicing'!A:B,2,0)</f>
        <v>0</v>
      </c>
      <c r="Z554" s="2" t="str">
        <f t="shared" si="28"/>
        <v>08</v>
      </c>
      <c r="AH554" s="2" t="str">
        <f t="shared" si="29"/>
        <v>KSA-Tarek AbdelHakim Center8</v>
      </c>
    </row>
    <row r="555" spans="1:34" x14ac:dyDescent="0.3">
      <c r="A555" s="6" t="s">
        <v>120</v>
      </c>
      <c r="B555" s="6">
        <v>9</v>
      </c>
      <c r="C555" s="1">
        <v>45230</v>
      </c>
      <c r="D555" s="1">
        <v>45236</v>
      </c>
      <c r="E555" s="1">
        <v>45236</v>
      </c>
      <c r="F555">
        <v>75</v>
      </c>
      <c r="G555" s="1">
        <v>45311</v>
      </c>
      <c r="K555" s="2">
        <f>SUMIF('collection only'!D:D,eslam.data!AH555,'collection only'!E:E)</f>
        <v>1513478.59</v>
      </c>
      <c r="U555" s="2">
        <v>0</v>
      </c>
      <c r="V555" s="14">
        <f>SUMIF('consultant-gross'!D:D,eslam.data!AH555,'consultant-gross'!F:F)</f>
        <v>0</v>
      </c>
      <c r="W555" s="14">
        <f>SUMIF('consultant-gross'!D:D,eslam.data!AH555,'consultant-gross'!G:G)</f>
        <v>0</v>
      </c>
      <c r="X555" s="14">
        <f>SUMIF('consultant-net'!D:D,eslam.data!AH555,'consultant-net'!F:F)</f>
        <v>0</v>
      </c>
      <c r="Y555" s="2">
        <f>VLOOKUP(A555,'eslam-to-invoicing'!A:B,2,0)</f>
        <v>0</v>
      </c>
      <c r="Z555" s="2" t="str">
        <f t="shared" si="28"/>
        <v>09</v>
      </c>
      <c r="AH555" s="2" t="str">
        <f t="shared" si="29"/>
        <v>KSA-Tarek AbdelHakim Center9</v>
      </c>
    </row>
    <row r="556" spans="1:34" x14ac:dyDescent="0.3">
      <c r="A556" s="6" t="s">
        <v>120</v>
      </c>
      <c r="B556" s="6">
        <v>10</v>
      </c>
      <c r="C556" s="1">
        <v>45260</v>
      </c>
      <c r="D556" s="1">
        <v>45251</v>
      </c>
      <c r="E556" s="1">
        <v>45251</v>
      </c>
      <c r="F556">
        <v>75</v>
      </c>
      <c r="G556" s="1">
        <v>45326</v>
      </c>
      <c r="K556" s="2">
        <f>SUMIF('collection only'!D:D,eslam.data!AH556,'collection only'!E:E)</f>
        <v>1468894.06</v>
      </c>
      <c r="U556" s="2">
        <v>0</v>
      </c>
      <c r="V556" s="14">
        <f>SUMIF('consultant-gross'!D:D,eslam.data!AH556,'consultant-gross'!F:F)</f>
        <v>0</v>
      </c>
      <c r="W556" s="14">
        <f>SUMIF('consultant-gross'!D:D,eslam.data!AH556,'consultant-gross'!G:G)</f>
        <v>0</v>
      </c>
      <c r="X556" s="14">
        <f>SUMIF('consultant-net'!D:D,eslam.data!AH556,'consultant-net'!F:F)</f>
        <v>0</v>
      </c>
      <c r="Y556" s="2">
        <f>VLOOKUP(A556,'eslam-to-invoicing'!A:B,2,0)</f>
        <v>0</v>
      </c>
      <c r="Z556" s="2" t="str">
        <f t="shared" si="28"/>
        <v>010</v>
      </c>
      <c r="AH556" s="2" t="str">
        <f t="shared" si="29"/>
        <v>KSA-Tarek AbdelHakim Center10</v>
      </c>
    </row>
    <row r="557" spans="1:34" x14ac:dyDescent="0.3">
      <c r="A557" s="6" t="s">
        <v>120</v>
      </c>
      <c r="B557" s="6">
        <v>11</v>
      </c>
      <c r="C557" s="1">
        <v>45291</v>
      </c>
      <c r="D557" s="1">
        <v>45284</v>
      </c>
      <c r="E557" s="1">
        <v>45284</v>
      </c>
      <c r="F557">
        <v>75</v>
      </c>
      <c r="G557" s="1">
        <v>45359</v>
      </c>
      <c r="H557" s="1">
        <v>45295</v>
      </c>
      <c r="I557" s="2">
        <v>6272151.5800000001</v>
      </c>
      <c r="J557" s="2">
        <v>5080442.78</v>
      </c>
      <c r="K557" s="2">
        <f>SUMIF('collection only'!D:D,eslam.data!AH557,'collection only'!E:E)</f>
        <v>0</v>
      </c>
      <c r="L557" s="2">
        <v>34906557.560000002</v>
      </c>
      <c r="S557" s="2">
        <v>3367198.74</v>
      </c>
      <c r="U557" s="2">
        <v>0</v>
      </c>
      <c r="V557" s="14">
        <f>SUMIF('consultant-gross'!D:D,eslam.data!AH557,'consultant-gross'!F:F)</f>
        <v>6272151.5800000001</v>
      </c>
      <c r="W557" s="14">
        <f>SUMIF('consultant-gross'!D:D,eslam.data!AH557,'consultant-gross'!G:G)</f>
        <v>34906557.560000002</v>
      </c>
      <c r="X557" s="14">
        <f>SUMIF('consultant-net'!D:D,eslam.data!AH557,'consultant-net'!F:F)</f>
        <v>5080442.78</v>
      </c>
      <c r="Y557" s="2">
        <f>VLOOKUP(A557,'eslam-to-invoicing'!A:B,2,0)</f>
        <v>0</v>
      </c>
      <c r="Z557" s="2" t="str">
        <f t="shared" si="28"/>
        <v>011</v>
      </c>
      <c r="AH557" s="2" t="str">
        <f t="shared" si="29"/>
        <v>KSA-Tarek AbdelHakim Center11</v>
      </c>
    </row>
    <row r="558" spans="1:34" x14ac:dyDescent="0.3">
      <c r="A558" s="6" t="s">
        <v>120</v>
      </c>
      <c r="B558" s="6">
        <v>12</v>
      </c>
      <c r="C558" s="1">
        <v>45412</v>
      </c>
      <c r="D558" s="1">
        <v>45421</v>
      </c>
      <c r="E558" s="1">
        <v>45559</v>
      </c>
      <c r="F558">
        <v>75</v>
      </c>
      <c r="G558" s="1">
        <v>45634</v>
      </c>
      <c r="K558" s="2">
        <f>SUMIF('collection only'!D:D,eslam.data!AH558,'collection only'!E:E)</f>
        <v>0</v>
      </c>
      <c r="U558" s="2">
        <v>0</v>
      </c>
      <c r="V558" s="14">
        <f>SUMIF('consultant-gross'!D:D,eslam.data!AH558,'consultant-gross'!F:F)</f>
        <v>0</v>
      </c>
      <c r="W558" s="14">
        <f>SUMIF('consultant-gross'!D:D,eslam.data!AH558,'consultant-gross'!G:G)</f>
        <v>0</v>
      </c>
      <c r="X558" s="14">
        <f>SUMIF('consultant-net'!D:D,eslam.data!AH558,'consultant-net'!F:F)</f>
        <v>0</v>
      </c>
      <c r="Y558" s="2">
        <f>VLOOKUP(A558,'eslam-to-invoicing'!A:B,2,0)</f>
        <v>0</v>
      </c>
      <c r="Z558" s="2" t="str">
        <f t="shared" si="28"/>
        <v>012</v>
      </c>
      <c r="AH558" s="2" t="str">
        <f t="shared" si="29"/>
        <v>KSA-Tarek AbdelHakim Center12</v>
      </c>
    </row>
    <row r="559" spans="1:34" x14ac:dyDescent="0.3">
      <c r="A559" s="6" t="s">
        <v>56</v>
      </c>
      <c r="B559" s="6">
        <v>1</v>
      </c>
      <c r="C559" s="1">
        <v>43921</v>
      </c>
      <c r="D559" s="1">
        <v>43905</v>
      </c>
      <c r="E559" s="1">
        <v>44031</v>
      </c>
      <c r="F559">
        <v>60</v>
      </c>
      <c r="G559" s="1">
        <v>44091</v>
      </c>
      <c r="K559" s="2">
        <f>SUMIF('collection only'!D:D,eslam.data!AH559,'collection only'!E:E)</f>
        <v>37970902.460000001</v>
      </c>
      <c r="M559" s="2">
        <v>36300000</v>
      </c>
      <c r="U559" s="2">
        <v>0</v>
      </c>
      <c r="V559" s="14">
        <f>SUMIF('consultant-gross'!D:D,eslam.data!AH559,'consultant-gross'!F:F)</f>
        <v>0</v>
      </c>
      <c r="W559" s="14">
        <f>SUMIF('consultant-gross'!D:D,eslam.data!AH559,'consultant-gross'!G:G)</f>
        <v>0</v>
      </c>
      <c r="X559" s="14">
        <f>SUMIF('consultant-net'!D:D,eslam.data!AH559,'consultant-net'!F:F)</f>
        <v>0</v>
      </c>
      <c r="Y559" s="2" t="str">
        <f>VLOOKUP(A559,'eslam-to-invoicing'!A:B,2,0)</f>
        <v>Lekela 250MW Wind Farm</v>
      </c>
      <c r="Z559" s="2" t="str">
        <f t="shared" si="28"/>
        <v>Lekela 250MW Wind Farm1</v>
      </c>
      <c r="AH559" s="2" t="str">
        <f t="shared" si="29"/>
        <v>LEKELA1</v>
      </c>
    </row>
    <row r="560" spans="1:34" x14ac:dyDescent="0.3">
      <c r="A560" s="6" t="s">
        <v>56</v>
      </c>
      <c r="B560" s="6">
        <v>2</v>
      </c>
      <c r="C560" s="1">
        <v>44012</v>
      </c>
      <c r="D560" s="1">
        <v>44012</v>
      </c>
      <c r="E560" s="1">
        <v>44031</v>
      </c>
      <c r="F560">
        <v>60</v>
      </c>
      <c r="G560" s="1">
        <v>44091</v>
      </c>
      <c r="K560" s="2">
        <f>SUMIF('collection only'!D:D,eslam.data!AH560,'collection only'!E:E)</f>
        <v>1067868.0976</v>
      </c>
      <c r="U560" s="2">
        <v>0</v>
      </c>
      <c r="V560" s="14">
        <f>SUMIF('consultant-gross'!D:D,eslam.data!AH560,'consultant-gross'!F:F)</f>
        <v>0</v>
      </c>
      <c r="W560" s="14">
        <f>SUMIF('consultant-gross'!D:D,eslam.data!AH560,'consultant-gross'!G:G)</f>
        <v>0</v>
      </c>
      <c r="X560" s="14">
        <f>SUMIF('consultant-net'!D:D,eslam.data!AH560,'consultant-net'!F:F)</f>
        <v>0</v>
      </c>
      <c r="Y560" s="2" t="str">
        <f>VLOOKUP(A560,'eslam-to-invoicing'!A:B,2,0)</f>
        <v>Lekela 250MW Wind Farm</v>
      </c>
      <c r="Z560" s="2" t="str">
        <f t="shared" si="28"/>
        <v>Lekela 250MW Wind Farm2</v>
      </c>
      <c r="AH560" s="2" t="str">
        <f t="shared" si="29"/>
        <v>LEKELA2</v>
      </c>
    </row>
    <row r="561" spans="1:34" x14ac:dyDescent="0.3">
      <c r="A561" s="6" t="s">
        <v>56</v>
      </c>
      <c r="B561" s="6">
        <v>3</v>
      </c>
      <c r="C561" s="1">
        <v>44043</v>
      </c>
      <c r="D561" s="1">
        <v>44039</v>
      </c>
      <c r="E561" s="1">
        <v>44039</v>
      </c>
      <c r="F561">
        <v>60</v>
      </c>
      <c r="G561" s="1">
        <v>44099</v>
      </c>
      <c r="K561" s="2">
        <f>SUMIF('collection only'!D:D,eslam.data!AH561,'collection only'!E:E)</f>
        <v>1758948.8952000001</v>
      </c>
      <c r="U561" s="2">
        <v>0</v>
      </c>
      <c r="V561" s="14">
        <f>SUMIF('consultant-gross'!D:D,eslam.data!AH561,'consultant-gross'!F:F)</f>
        <v>0</v>
      </c>
      <c r="W561" s="14">
        <f>SUMIF('consultant-gross'!D:D,eslam.data!AH561,'consultant-gross'!G:G)</f>
        <v>0</v>
      </c>
      <c r="X561" s="14">
        <f>SUMIF('consultant-net'!D:D,eslam.data!AH561,'consultant-net'!F:F)</f>
        <v>0</v>
      </c>
      <c r="Y561" s="2" t="str">
        <f>VLOOKUP(A561,'eslam-to-invoicing'!A:B,2,0)</f>
        <v>Lekela 250MW Wind Farm</v>
      </c>
      <c r="Z561" s="2" t="str">
        <f t="shared" si="28"/>
        <v>Lekela 250MW Wind Farm3</v>
      </c>
      <c r="AH561" s="2" t="str">
        <f t="shared" si="29"/>
        <v>LEKELA3</v>
      </c>
    </row>
    <row r="562" spans="1:34" x14ac:dyDescent="0.3">
      <c r="A562" s="6" t="s">
        <v>56</v>
      </c>
      <c r="B562" s="6">
        <v>4</v>
      </c>
      <c r="C562" s="1">
        <v>44074</v>
      </c>
      <c r="D562" s="1">
        <v>44074</v>
      </c>
      <c r="E562" s="1">
        <v>44086</v>
      </c>
      <c r="F562">
        <v>60</v>
      </c>
      <c r="G562" s="1">
        <v>44146</v>
      </c>
      <c r="K562" s="2">
        <f>SUMIF('collection only'!D:D,eslam.data!AH562,'collection only'!E:E)</f>
        <v>652923.5</v>
      </c>
      <c r="U562" s="2">
        <v>0</v>
      </c>
      <c r="V562" s="14">
        <f>SUMIF('consultant-gross'!D:D,eslam.data!AH562,'consultant-gross'!F:F)</f>
        <v>0</v>
      </c>
      <c r="W562" s="14">
        <f>SUMIF('consultant-gross'!D:D,eslam.data!AH562,'consultant-gross'!G:G)</f>
        <v>0</v>
      </c>
      <c r="X562" s="14">
        <f>SUMIF('consultant-net'!D:D,eslam.data!AH562,'consultant-net'!F:F)</f>
        <v>0</v>
      </c>
      <c r="Y562" s="2" t="str">
        <f>VLOOKUP(A562,'eslam-to-invoicing'!A:B,2,0)</f>
        <v>Lekela 250MW Wind Farm</v>
      </c>
      <c r="Z562" s="2" t="str">
        <f t="shared" si="28"/>
        <v>Lekela 250MW Wind Farm4</v>
      </c>
      <c r="AH562" s="2" t="str">
        <f t="shared" si="29"/>
        <v>LEKELA4</v>
      </c>
    </row>
    <row r="563" spans="1:34" x14ac:dyDescent="0.3">
      <c r="A563" s="6" t="s">
        <v>56</v>
      </c>
      <c r="B563" s="6">
        <v>5</v>
      </c>
      <c r="C563" s="1">
        <v>44104</v>
      </c>
      <c r="D563" s="1">
        <v>44103</v>
      </c>
      <c r="E563" s="1">
        <v>44104</v>
      </c>
      <c r="F563">
        <v>60</v>
      </c>
      <c r="G563" s="1">
        <v>44164</v>
      </c>
      <c r="H563" s="1">
        <v>44112</v>
      </c>
      <c r="I563" s="2">
        <v>8446374.7260000017</v>
      </c>
      <c r="J563" s="2">
        <v>7094954.7715200009</v>
      </c>
      <c r="K563" s="2">
        <f>SUMIF('collection only'!D:D,eslam.data!AH563,'collection only'!E:E)</f>
        <v>7094954.7715200009</v>
      </c>
      <c r="L563" s="2">
        <v>14578092.546</v>
      </c>
      <c r="U563" s="2">
        <v>0</v>
      </c>
      <c r="V563" s="14">
        <f>SUMIF('consultant-gross'!D:D,eslam.data!AH563,'consultant-gross'!F:F)</f>
        <v>0</v>
      </c>
      <c r="W563" s="14">
        <f>SUMIF('consultant-gross'!D:D,eslam.data!AH563,'consultant-gross'!G:G)</f>
        <v>0</v>
      </c>
      <c r="X563" s="14">
        <f>SUMIF('consultant-net'!D:D,eslam.data!AH563,'consultant-net'!F:F)</f>
        <v>0</v>
      </c>
      <c r="Y563" s="2" t="str">
        <f>VLOOKUP(A563,'eslam-to-invoicing'!A:B,2,0)</f>
        <v>Lekela 250MW Wind Farm</v>
      </c>
      <c r="Z563" s="2" t="str">
        <f t="shared" si="28"/>
        <v>Lekela 250MW Wind Farm5</v>
      </c>
      <c r="AH563" s="2" t="str">
        <f t="shared" si="29"/>
        <v>LEKELA5</v>
      </c>
    </row>
    <row r="564" spans="1:34" x14ac:dyDescent="0.3">
      <c r="A564" s="6" t="s">
        <v>56</v>
      </c>
      <c r="B564" s="6">
        <v>6</v>
      </c>
      <c r="C564" s="1">
        <v>44135</v>
      </c>
      <c r="D564" s="1">
        <v>44132</v>
      </c>
      <c r="E564" s="1">
        <v>44132</v>
      </c>
      <c r="F564">
        <v>60</v>
      </c>
      <c r="G564" s="1">
        <v>44192</v>
      </c>
      <c r="H564" s="1">
        <v>44147</v>
      </c>
      <c r="I564" s="2">
        <v>20620363.179999989</v>
      </c>
      <c r="J564" s="2">
        <v>14840272.423116</v>
      </c>
      <c r="K564" s="2">
        <f>SUMIF('collection only'!D:D,eslam.data!AH564,'collection only'!E:E)</f>
        <v>14840272.423116002</v>
      </c>
      <c r="L564" s="2">
        <v>35198455.726000004</v>
      </c>
      <c r="U564" s="2">
        <v>0</v>
      </c>
      <c r="V564" s="14">
        <f>SUMIF('consultant-gross'!D:D,eslam.data!AH564,'consultant-gross'!F:F)</f>
        <v>0</v>
      </c>
      <c r="W564" s="14">
        <f>SUMIF('consultant-gross'!D:D,eslam.data!AH564,'consultant-gross'!G:G)</f>
        <v>0</v>
      </c>
      <c r="X564" s="14">
        <f>SUMIF('consultant-net'!D:D,eslam.data!AH564,'consultant-net'!F:F)</f>
        <v>0</v>
      </c>
      <c r="Y564" s="2" t="str">
        <f>VLOOKUP(A564,'eslam-to-invoicing'!A:B,2,0)</f>
        <v>Lekela 250MW Wind Farm</v>
      </c>
      <c r="Z564" s="2" t="str">
        <f t="shared" si="28"/>
        <v>Lekela 250MW Wind Farm6</v>
      </c>
      <c r="AH564" s="2" t="str">
        <f t="shared" si="29"/>
        <v>LEKELA6</v>
      </c>
    </row>
    <row r="565" spans="1:34" x14ac:dyDescent="0.3">
      <c r="A565" s="6" t="s">
        <v>56</v>
      </c>
      <c r="B565" s="6">
        <v>7</v>
      </c>
      <c r="C565" s="1">
        <v>44165</v>
      </c>
      <c r="D565" s="1">
        <v>44157</v>
      </c>
      <c r="E565" s="1">
        <v>44158</v>
      </c>
      <c r="F565">
        <v>60</v>
      </c>
      <c r="G565" s="1">
        <v>44218</v>
      </c>
      <c r="H565" s="1">
        <v>44167</v>
      </c>
      <c r="I565" s="2">
        <v>19433463.84119999</v>
      </c>
      <c r="J565" s="2">
        <v>15073158.349897191</v>
      </c>
      <c r="K565" s="2">
        <f>SUMIF('collection only'!D:D,eslam.data!AH565,'collection only'!E:E)</f>
        <v>15073158.35</v>
      </c>
      <c r="L565" s="2">
        <v>54631919.56719999</v>
      </c>
      <c r="U565" s="2">
        <v>0</v>
      </c>
      <c r="V565" s="14">
        <f>SUMIF('consultant-gross'!D:D,eslam.data!AH565,'consultant-gross'!F:F)</f>
        <v>0</v>
      </c>
      <c r="W565" s="14">
        <f>SUMIF('consultant-gross'!D:D,eslam.data!AH565,'consultant-gross'!G:G)</f>
        <v>0</v>
      </c>
      <c r="X565" s="14">
        <f>SUMIF('consultant-net'!D:D,eslam.data!AH565,'consultant-net'!F:F)</f>
        <v>0</v>
      </c>
      <c r="Y565" s="2" t="str">
        <f>VLOOKUP(A565,'eslam-to-invoicing'!A:B,2,0)</f>
        <v>Lekela 250MW Wind Farm</v>
      </c>
      <c r="Z565" s="2" t="str">
        <f t="shared" si="28"/>
        <v>Lekela 250MW Wind Farm7</v>
      </c>
      <c r="AH565" s="2" t="str">
        <f t="shared" si="29"/>
        <v>LEKELA7</v>
      </c>
    </row>
    <row r="566" spans="1:34" x14ac:dyDescent="0.3">
      <c r="A566" s="6" t="s">
        <v>56</v>
      </c>
      <c r="B566" s="6">
        <v>8</v>
      </c>
      <c r="C566" s="1">
        <v>44196</v>
      </c>
      <c r="D566" s="1">
        <v>44193</v>
      </c>
      <c r="E566" s="1">
        <v>44193</v>
      </c>
      <c r="F566">
        <v>60</v>
      </c>
      <c r="G566" s="1">
        <v>44253</v>
      </c>
      <c r="H566" s="1">
        <v>44215</v>
      </c>
      <c r="I566" s="2">
        <v>41700595.034800008</v>
      </c>
      <c r="J566" s="2">
        <v>33513527.471482821</v>
      </c>
      <c r="K566" s="2">
        <f>SUMIF('collection only'!D:D,eslam.data!AH566,'collection only'!E:E)</f>
        <v>33357157.216883998</v>
      </c>
      <c r="L566" s="2">
        <v>96332514.601999998</v>
      </c>
      <c r="U566" s="2">
        <v>0</v>
      </c>
      <c r="V566" s="14">
        <f>SUMIF('consultant-gross'!D:D,eslam.data!AH566,'consultant-gross'!F:F)</f>
        <v>0</v>
      </c>
      <c r="W566" s="14">
        <f>SUMIF('consultant-gross'!D:D,eslam.data!AH566,'consultant-gross'!G:G)</f>
        <v>0</v>
      </c>
      <c r="X566" s="14">
        <f>SUMIF('consultant-net'!D:D,eslam.data!AH566,'consultant-net'!F:F)</f>
        <v>0</v>
      </c>
      <c r="Y566" s="2" t="str">
        <f>VLOOKUP(A566,'eslam-to-invoicing'!A:B,2,0)</f>
        <v>Lekela 250MW Wind Farm</v>
      </c>
      <c r="Z566" s="2" t="str">
        <f t="shared" si="28"/>
        <v>Lekela 250MW Wind Farm8</v>
      </c>
      <c r="AH566" s="2" t="str">
        <f t="shared" si="29"/>
        <v>LEKELA8</v>
      </c>
    </row>
    <row r="567" spans="1:34" x14ac:dyDescent="0.3">
      <c r="A567" s="6" t="s">
        <v>56</v>
      </c>
      <c r="B567" s="6">
        <v>9</v>
      </c>
      <c r="C567" s="1">
        <v>44227</v>
      </c>
      <c r="D567" s="1">
        <v>44211</v>
      </c>
      <c r="E567" s="1">
        <v>44227</v>
      </c>
      <c r="F567">
        <v>60</v>
      </c>
      <c r="G567" s="1">
        <v>44287</v>
      </c>
      <c r="H567" s="1">
        <v>44232</v>
      </c>
      <c r="I567" s="2">
        <v>23169483.20999999</v>
      </c>
      <c r="J567" s="2">
        <v>18594958.19252399</v>
      </c>
      <c r="K567" s="2">
        <f>SUMIF('collection only'!D:D,eslam.data!AH567,'collection only'!E:E)</f>
        <v>18594958.192523986</v>
      </c>
      <c r="L567" s="2">
        <v>119501997.81200001</v>
      </c>
      <c r="U567" s="2">
        <v>0</v>
      </c>
      <c r="V567" s="14">
        <f>SUMIF('consultant-gross'!D:D,eslam.data!AH567,'consultant-gross'!F:F)</f>
        <v>0</v>
      </c>
      <c r="W567" s="14">
        <f>SUMIF('consultant-gross'!D:D,eslam.data!AH567,'consultant-gross'!G:G)</f>
        <v>0</v>
      </c>
      <c r="X567" s="14">
        <f>SUMIF('consultant-net'!D:D,eslam.data!AH567,'consultant-net'!F:F)</f>
        <v>0</v>
      </c>
      <c r="Y567" s="2" t="str">
        <f>VLOOKUP(A567,'eslam-to-invoicing'!A:B,2,0)</f>
        <v>Lekela 250MW Wind Farm</v>
      </c>
      <c r="Z567" s="2" t="str">
        <f t="shared" si="28"/>
        <v>Lekela 250MW Wind Farm9</v>
      </c>
      <c r="AH567" s="2" t="str">
        <f t="shared" si="29"/>
        <v>LEKELA9</v>
      </c>
    </row>
    <row r="568" spans="1:34" x14ac:dyDescent="0.3">
      <c r="A568" s="6" t="s">
        <v>56</v>
      </c>
      <c r="B568" s="6">
        <v>10</v>
      </c>
      <c r="C568" s="1">
        <v>44255</v>
      </c>
      <c r="D568" s="1">
        <v>44242</v>
      </c>
      <c r="E568" s="1">
        <v>44244</v>
      </c>
      <c r="F568">
        <v>60</v>
      </c>
      <c r="G568" s="1">
        <v>44304</v>
      </c>
      <c r="H568" s="1">
        <v>44266</v>
      </c>
      <c r="I568" s="2">
        <v>27064762.4726923</v>
      </c>
      <c r="J568" s="2">
        <v>21709399.510000002</v>
      </c>
      <c r="K568" s="2">
        <f>SUMIF('collection only'!D:D,eslam.data!AH568,'collection only'!E:E)</f>
        <v>21709399.510000002</v>
      </c>
      <c r="L568" s="2">
        <v>146566760.28469229</v>
      </c>
      <c r="O568" s="2">
        <v>0</v>
      </c>
      <c r="U568" s="2">
        <v>0</v>
      </c>
      <c r="V568" s="14">
        <f>SUMIF('consultant-gross'!D:D,eslam.data!AH568,'consultant-gross'!F:F)</f>
        <v>0</v>
      </c>
      <c r="W568" s="14">
        <f>SUMIF('consultant-gross'!D:D,eslam.data!AH568,'consultant-gross'!G:G)</f>
        <v>0</v>
      </c>
      <c r="X568" s="14">
        <f>SUMIF('consultant-net'!D:D,eslam.data!AH568,'consultant-net'!F:F)</f>
        <v>0</v>
      </c>
      <c r="Y568" s="2" t="str">
        <f>VLOOKUP(A568,'eslam-to-invoicing'!A:B,2,0)</f>
        <v>Lekela 250MW Wind Farm</v>
      </c>
      <c r="Z568" s="2" t="str">
        <f t="shared" si="28"/>
        <v>Lekela 250MW Wind Farm10</v>
      </c>
      <c r="AH568" s="2" t="str">
        <f t="shared" si="29"/>
        <v>LEKELA10</v>
      </c>
    </row>
    <row r="569" spans="1:34" x14ac:dyDescent="0.3">
      <c r="A569" s="6" t="s">
        <v>56</v>
      </c>
      <c r="B569" s="6">
        <v>11</v>
      </c>
      <c r="C569" s="1">
        <v>44286</v>
      </c>
      <c r="D569" s="1">
        <v>44270</v>
      </c>
      <c r="E569" s="1">
        <v>44271</v>
      </c>
      <c r="F569">
        <v>60</v>
      </c>
      <c r="G569" s="1">
        <v>44331</v>
      </c>
      <c r="H569" s="1">
        <v>44336</v>
      </c>
      <c r="I569" s="2">
        <v>18055279.936216831</v>
      </c>
      <c r="J569" s="2">
        <v>14823033.596023951</v>
      </c>
      <c r="K569" s="2">
        <f>SUMIF('collection only'!D:D,eslam.data!AH569,'collection only'!E:E)</f>
        <v>14896483.6</v>
      </c>
      <c r="L569" s="2">
        <v>164622040.22090909</v>
      </c>
      <c r="U569" s="2">
        <v>0</v>
      </c>
      <c r="V569" s="14">
        <f>SUMIF('consultant-gross'!D:D,eslam.data!AH569,'consultant-gross'!F:F)</f>
        <v>0</v>
      </c>
      <c r="W569" s="14">
        <f>SUMIF('consultant-gross'!D:D,eslam.data!AH569,'consultant-gross'!G:G)</f>
        <v>0</v>
      </c>
      <c r="X569" s="14">
        <f>SUMIF('consultant-net'!D:D,eslam.data!AH569,'consultant-net'!F:F)</f>
        <v>0</v>
      </c>
      <c r="Y569" s="2" t="str">
        <f>VLOOKUP(A569,'eslam-to-invoicing'!A:B,2,0)</f>
        <v>Lekela 250MW Wind Farm</v>
      </c>
      <c r="Z569" s="2" t="str">
        <f t="shared" si="28"/>
        <v>Lekela 250MW Wind Farm11</v>
      </c>
      <c r="AH569" s="2" t="str">
        <f t="shared" si="29"/>
        <v>LEKELA11</v>
      </c>
    </row>
    <row r="570" spans="1:34" x14ac:dyDescent="0.3">
      <c r="A570" s="6" t="s">
        <v>56</v>
      </c>
      <c r="B570" s="6">
        <v>12</v>
      </c>
      <c r="C570" s="1">
        <v>44316</v>
      </c>
      <c r="D570" s="1">
        <v>44301</v>
      </c>
      <c r="E570" s="1">
        <v>44306</v>
      </c>
      <c r="F570">
        <v>60</v>
      </c>
      <c r="G570" s="1">
        <v>44366</v>
      </c>
      <c r="H570" s="1">
        <v>44340</v>
      </c>
      <c r="I570" s="2">
        <v>26449156.12854087</v>
      </c>
      <c r="J570" s="2">
        <v>21477147.745037671</v>
      </c>
      <c r="K570" s="2">
        <f>SUMIF('collection only'!D:D,eslam.data!AH570,'collection only'!E:E)</f>
        <v>21477147.745037675</v>
      </c>
      <c r="L570" s="2">
        <v>191071196.34944999</v>
      </c>
      <c r="U570" s="2">
        <v>0</v>
      </c>
      <c r="V570" s="14">
        <f>SUMIF('consultant-gross'!D:D,eslam.data!AH570,'consultant-gross'!F:F)</f>
        <v>0</v>
      </c>
      <c r="W570" s="14">
        <f>SUMIF('consultant-gross'!D:D,eslam.data!AH570,'consultant-gross'!G:G)</f>
        <v>0</v>
      </c>
      <c r="X570" s="14">
        <f>SUMIF('consultant-net'!D:D,eslam.data!AH570,'consultant-net'!F:F)</f>
        <v>0</v>
      </c>
      <c r="Y570" s="2" t="str">
        <f>VLOOKUP(A570,'eslam-to-invoicing'!A:B,2,0)</f>
        <v>Lekela 250MW Wind Farm</v>
      </c>
      <c r="Z570" s="2" t="str">
        <f t="shared" si="28"/>
        <v>Lekela 250MW Wind Farm12</v>
      </c>
      <c r="AH570" s="2" t="str">
        <f t="shared" si="29"/>
        <v>LEKELA12</v>
      </c>
    </row>
    <row r="571" spans="1:34" x14ac:dyDescent="0.3">
      <c r="A571" s="6" t="s">
        <v>56</v>
      </c>
      <c r="B571" s="6">
        <v>13</v>
      </c>
      <c r="C571" s="1">
        <v>44347</v>
      </c>
      <c r="D571" s="1">
        <v>44331</v>
      </c>
      <c r="E571" s="1">
        <v>44340</v>
      </c>
      <c r="F571">
        <v>60</v>
      </c>
      <c r="G571" s="1">
        <v>44400</v>
      </c>
      <c r="H571" s="1">
        <v>44409</v>
      </c>
      <c r="I571" s="2">
        <v>6179424.4905500114</v>
      </c>
      <c r="J571" s="2">
        <v>2329136.4958050251</v>
      </c>
      <c r="K571" s="2">
        <f>SUMIF('collection only'!D:D,eslam.data!AH571,'collection only'!E:E)</f>
        <v>2329136.4958050251</v>
      </c>
      <c r="L571" s="2">
        <v>197250620.84</v>
      </c>
      <c r="U571" s="2">
        <v>0</v>
      </c>
      <c r="V571" s="14">
        <f>SUMIF('consultant-gross'!D:D,eslam.data!AH571,'consultant-gross'!F:F)</f>
        <v>0</v>
      </c>
      <c r="W571" s="14">
        <f>SUMIF('consultant-gross'!D:D,eslam.data!AH571,'consultant-gross'!G:G)</f>
        <v>0</v>
      </c>
      <c r="X571" s="14">
        <f>SUMIF('consultant-net'!D:D,eslam.data!AH571,'consultant-net'!F:F)</f>
        <v>0</v>
      </c>
      <c r="Y571" s="2" t="str">
        <f>VLOOKUP(A571,'eslam-to-invoicing'!A:B,2,0)</f>
        <v>Lekela 250MW Wind Farm</v>
      </c>
      <c r="Z571" s="2" t="str">
        <f t="shared" si="28"/>
        <v>Lekela 250MW Wind Farm13</v>
      </c>
      <c r="AH571" s="2" t="str">
        <f t="shared" si="29"/>
        <v>LEKELA13</v>
      </c>
    </row>
    <row r="572" spans="1:34" x14ac:dyDescent="0.3">
      <c r="A572" s="6" t="s">
        <v>56</v>
      </c>
      <c r="B572" s="6">
        <v>14</v>
      </c>
      <c r="C572" s="1">
        <v>44377</v>
      </c>
      <c r="D572" s="1">
        <v>44362</v>
      </c>
      <c r="E572" s="1">
        <v>44403</v>
      </c>
      <c r="F572">
        <v>60</v>
      </c>
      <c r="G572" s="1">
        <v>44463</v>
      </c>
      <c r="K572" s="2">
        <f>SUMIF('collection only'!D:D,eslam.data!AH572,'collection only'!E:E)</f>
        <v>12951636.614194974</v>
      </c>
      <c r="U572" s="2">
        <v>0</v>
      </c>
      <c r="V572" s="14">
        <f>SUMIF('consultant-gross'!D:D,eslam.data!AH572,'consultant-gross'!F:F)</f>
        <v>0</v>
      </c>
      <c r="W572" s="14">
        <f>SUMIF('consultant-gross'!D:D,eslam.data!AH572,'consultant-gross'!G:G)</f>
        <v>0</v>
      </c>
      <c r="X572" s="14">
        <f>SUMIF('consultant-net'!D:D,eslam.data!AH572,'consultant-net'!F:F)</f>
        <v>0</v>
      </c>
      <c r="Y572" s="2" t="str">
        <f>VLOOKUP(A572,'eslam-to-invoicing'!A:B,2,0)</f>
        <v>Lekela 250MW Wind Farm</v>
      </c>
      <c r="Z572" s="2" t="str">
        <f t="shared" si="28"/>
        <v>Lekela 250MW Wind Farm14</v>
      </c>
      <c r="AH572" s="2" t="str">
        <f t="shared" si="29"/>
        <v>LEKELA14</v>
      </c>
    </row>
    <row r="573" spans="1:34" x14ac:dyDescent="0.3">
      <c r="A573" s="6" t="s">
        <v>56</v>
      </c>
      <c r="B573" s="6">
        <v>15</v>
      </c>
      <c r="C573" s="1">
        <v>44500</v>
      </c>
      <c r="D573" s="1">
        <v>44484</v>
      </c>
      <c r="E573" s="1">
        <v>44880</v>
      </c>
      <c r="F573">
        <v>60</v>
      </c>
      <c r="G573" s="1">
        <v>44940</v>
      </c>
      <c r="H573" s="1">
        <v>44909</v>
      </c>
      <c r="I573" s="2">
        <v>6597023.3200000226</v>
      </c>
      <c r="J573" s="2">
        <v>3229199.86</v>
      </c>
      <c r="K573" s="2">
        <f>SUMIF('collection only'!D:D,eslam.data!AH573,'collection only'!E:E)</f>
        <v>3839081.1900000004</v>
      </c>
      <c r="L573" s="2">
        <v>207000000</v>
      </c>
      <c r="U573" s="2">
        <v>0</v>
      </c>
      <c r="V573" s="14">
        <f>SUMIF('consultant-gross'!D:D,eslam.data!AH573,'consultant-gross'!F:F)</f>
        <v>0</v>
      </c>
      <c r="W573" s="14">
        <f>SUMIF('consultant-gross'!D:D,eslam.data!AH573,'consultant-gross'!G:G)</f>
        <v>0</v>
      </c>
      <c r="X573" s="14">
        <f>SUMIF('consultant-net'!D:D,eslam.data!AH573,'consultant-net'!F:F)</f>
        <v>0</v>
      </c>
      <c r="Y573" s="2" t="str">
        <f>VLOOKUP(A573,'eslam-to-invoicing'!A:B,2,0)</f>
        <v>Lekela 250MW Wind Farm</v>
      </c>
      <c r="Z573" s="2" t="str">
        <f t="shared" si="28"/>
        <v>Lekela 250MW Wind Farm15</v>
      </c>
      <c r="AH573" s="2" t="str">
        <f t="shared" si="29"/>
        <v>LEKELA15</v>
      </c>
    </row>
    <row r="574" spans="1:34" x14ac:dyDescent="0.3">
      <c r="A574" s="6" t="s">
        <v>56</v>
      </c>
      <c r="B574" s="6">
        <v>16</v>
      </c>
      <c r="C574" s="1">
        <v>44895</v>
      </c>
      <c r="D574" s="1">
        <v>44885</v>
      </c>
      <c r="E574" s="1">
        <v>44979</v>
      </c>
      <c r="F574">
        <v>60</v>
      </c>
      <c r="G574" s="1">
        <v>45039</v>
      </c>
      <c r="H574" s="1">
        <v>45016</v>
      </c>
      <c r="I574" s="2">
        <v>-1E-4</v>
      </c>
      <c r="J574" s="2">
        <v>8212932.0099999998</v>
      </c>
      <c r="K574" s="2">
        <f>SUMIF('collection only'!D:D,eslam.data!AH574,'collection only'!E:E)</f>
        <v>8212932</v>
      </c>
      <c r="L574" s="2">
        <v>207000000</v>
      </c>
      <c r="U574" s="2">
        <v>0</v>
      </c>
      <c r="V574" s="14">
        <f>SUMIF('consultant-gross'!D:D,eslam.data!AH574,'consultant-gross'!F:F)</f>
        <v>-1E-4</v>
      </c>
      <c r="W574" s="14">
        <f>SUMIF('consultant-gross'!D:D,eslam.data!AH574,'consultant-gross'!G:G)</f>
        <v>207000000</v>
      </c>
      <c r="X574" s="14">
        <f>SUMIF('consultant-net'!D:D,eslam.data!AH574,'consultant-net'!F:F)</f>
        <v>8212932.0099999998</v>
      </c>
      <c r="Y574" s="2" t="str">
        <f>VLOOKUP(A574,'eslam-to-invoicing'!A:B,2,0)</f>
        <v>Lekela 250MW Wind Farm</v>
      </c>
      <c r="Z574" s="2" t="str">
        <f t="shared" si="28"/>
        <v>Lekela 250MW Wind Farm16</v>
      </c>
      <c r="AH574" s="2" t="str">
        <f t="shared" si="29"/>
        <v>LEKELA16</v>
      </c>
    </row>
    <row r="575" spans="1:34" x14ac:dyDescent="0.3">
      <c r="A575" s="6" t="s">
        <v>137</v>
      </c>
      <c r="B575" s="6">
        <v>2</v>
      </c>
      <c r="C575" s="1">
        <v>45322</v>
      </c>
      <c r="D575" s="1">
        <v>45321</v>
      </c>
      <c r="E575" s="1">
        <v>45348</v>
      </c>
      <c r="F575">
        <v>60</v>
      </c>
      <c r="G575" s="1">
        <v>45408</v>
      </c>
      <c r="K575" s="2">
        <f>SUMIF('collection only'!D:D,eslam.data!AH575,'collection only'!E:E)</f>
        <v>7000000.5199999996</v>
      </c>
      <c r="U575" s="2">
        <v>0</v>
      </c>
      <c r="V575" s="14">
        <f>SUMIF('consultant-gross'!D:D,eslam.data!AH575,'consultant-gross'!F:F)</f>
        <v>0</v>
      </c>
      <c r="W575" s="14">
        <f>SUMIF('consultant-gross'!D:D,eslam.data!AH575,'consultant-gross'!G:G)</f>
        <v>0</v>
      </c>
      <c r="X575" s="14">
        <f>SUMIF('consultant-net'!D:D,eslam.data!AH575,'consultant-net'!F:F)</f>
        <v>0</v>
      </c>
      <c r="Y575" s="2" t="str">
        <f>VLOOKUP(A575,'eslam-to-invoicing'!A:B,2,0)</f>
        <v>Lekela 250MW Wind Farm</v>
      </c>
      <c r="Z575" s="2" t="str">
        <f t="shared" si="28"/>
        <v>Lekela 250MW Wind Farm2</v>
      </c>
      <c r="AH575" s="2" t="str">
        <f t="shared" si="29"/>
        <v>LEKELA Remedial2</v>
      </c>
    </row>
    <row r="576" spans="1:34" x14ac:dyDescent="0.3">
      <c r="A576" s="6" t="s">
        <v>137</v>
      </c>
      <c r="B576" s="6">
        <v>3</v>
      </c>
      <c r="C576" s="1">
        <v>45443</v>
      </c>
      <c r="D576" s="1">
        <v>45431</v>
      </c>
      <c r="E576" s="1">
        <v>45523</v>
      </c>
      <c r="F576">
        <v>60</v>
      </c>
      <c r="G576" s="1">
        <v>45583</v>
      </c>
      <c r="H576" s="1">
        <v>45525</v>
      </c>
      <c r="I576" s="2">
        <v>2884958.98</v>
      </c>
      <c r="J576" s="2">
        <v>3000357.86</v>
      </c>
      <c r="K576" s="2">
        <f>SUMIF('collection only'!D:D,eslam.data!AH576,'collection only'!E:E)</f>
        <v>3000357.34</v>
      </c>
      <c r="L576" s="2">
        <v>15655160.98</v>
      </c>
      <c r="U576" s="2">
        <v>0</v>
      </c>
      <c r="V576" s="14">
        <f>SUMIF('consultant-gross'!D:D,eslam.data!AH576,'consultant-gross'!F:F)</f>
        <v>0</v>
      </c>
      <c r="W576" s="14">
        <f>SUMIF('consultant-gross'!D:D,eslam.data!AH576,'consultant-gross'!G:G)</f>
        <v>0</v>
      </c>
      <c r="X576" s="14">
        <f>SUMIF('consultant-net'!D:D,eslam.data!AH576,'consultant-net'!F:F)</f>
        <v>0</v>
      </c>
      <c r="Y576" s="2" t="str">
        <f>VLOOKUP(A576,'eslam-to-invoicing'!A:B,2,0)</f>
        <v>Lekela 250MW Wind Farm</v>
      </c>
      <c r="Z576" s="2" t="str">
        <f t="shared" si="28"/>
        <v>Lekela 250MW Wind Farm3</v>
      </c>
      <c r="AH576" s="2" t="str">
        <f t="shared" si="29"/>
        <v>LEKELA Remedial3</v>
      </c>
    </row>
    <row r="577" spans="1:34" x14ac:dyDescent="0.3">
      <c r="A577" s="6" t="s">
        <v>137</v>
      </c>
      <c r="B577" s="6">
        <v>4</v>
      </c>
      <c r="C577" s="1">
        <v>45535</v>
      </c>
      <c r="D577" s="1">
        <v>45524</v>
      </c>
      <c r="E577" s="1">
        <v>45525</v>
      </c>
      <c r="F577">
        <v>60</v>
      </c>
      <c r="G577" s="1">
        <v>45585</v>
      </c>
      <c r="H577" s="1">
        <v>45585</v>
      </c>
      <c r="I577" s="2">
        <v>6153867.6099999994</v>
      </c>
      <c r="J577" s="2">
        <v>6400022.3200000003</v>
      </c>
      <c r="K577" s="2">
        <f>SUMIF('collection only'!D:D,eslam.data!AH577,'collection only'!E:E)</f>
        <v>6400022.3200000003</v>
      </c>
      <c r="L577" s="2">
        <v>21809028.59</v>
      </c>
      <c r="R577" s="2">
        <v>2290980.91</v>
      </c>
      <c r="U577" s="2">
        <v>0</v>
      </c>
      <c r="V577" s="14">
        <f>SUMIF('consultant-gross'!D:D,eslam.data!AH577,'consultant-gross'!F:F)</f>
        <v>0</v>
      </c>
      <c r="W577" s="14">
        <f>SUMIF('consultant-gross'!D:D,eslam.data!AH577,'consultant-gross'!G:G)</f>
        <v>0</v>
      </c>
      <c r="X577" s="14">
        <f>SUMIF('consultant-net'!D:D,eslam.data!AH577,'consultant-net'!F:F)</f>
        <v>0</v>
      </c>
      <c r="Y577" s="2" t="str">
        <f>VLOOKUP(A577,'eslam-to-invoicing'!A:B,2,0)</f>
        <v>Lekela 250MW Wind Farm</v>
      </c>
      <c r="Z577" s="2" t="str">
        <f t="shared" si="28"/>
        <v>Lekela 250MW Wind Farm4</v>
      </c>
      <c r="AH577" s="2" t="str">
        <f t="shared" si="29"/>
        <v>LEKELA Remedial4</v>
      </c>
    </row>
    <row r="578" spans="1:34" x14ac:dyDescent="0.3">
      <c r="A578" s="6" t="s">
        <v>73</v>
      </c>
      <c r="B578" s="6">
        <v>1</v>
      </c>
      <c r="C578" s="1">
        <v>44377</v>
      </c>
      <c r="D578" s="1">
        <v>44377</v>
      </c>
      <c r="E578" s="1">
        <v>44382</v>
      </c>
      <c r="F578">
        <v>28</v>
      </c>
      <c r="G578" s="1">
        <v>44410</v>
      </c>
      <c r="H578" s="1">
        <v>44425</v>
      </c>
      <c r="I578" s="2">
        <v>3709029.4</v>
      </c>
      <c r="J578" s="2">
        <v>6231879.2400000002</v>
      </c>
      <c r="K578" s="2">
        <f>SUMIF('collection only'!D:D,eslam.data!AH578,'collection only'!E:E)</f>
        <v>47854244.399999999</v>
      </c>
      <c r="L578" s="2">
        <v>3709029.4</v>
      </c>
      <c r="M578" s="2">
        <v>41622365.399999999</v>
      </c>
      <c r="O578" s="2">
        <v>4472196.3899999997</v>
      </c>
      <c r="U578" s="2">
        <v>0</v>
      </c>
      <c r="V578" s="14">
        <f>SUMIF('consultant-gross'!D:D,eslam.data!AH578,'consultant-gross'!F:F)</f>
        <v>0</v>
      </c>
      <c r="W578" s="14">
        <f>SUMIF('consultant-gross'!D:D,eslam.data!AH578,'consultant-gross'!G:G)</f>
        <v>0</v>
      </c>
      <c r="X578" s="14">
        <f>SUMIF('consultant-net'!D:D,eslam.data!AH578,'consultant-net'!F:F)</f>
        <v>0</v>
      </c>
      <c r="Y578" s="2" t="str">
        <f>VLOOKUP(A578,'eslam-to-invoicing'!A:B,2,0)</f>
        <v>MDF Factory</v>
      </c>
      <c r="Z578" s="2" t="str">
        <f t="shared" si="28"/>
        <v>MDF Factory1</v>
      </c>
      <c r="AH578" s="2" t="str">
        <f t="shared" si="29"/>
        <v>MDF Factory1</v>
      </c>
    </row>
    <row r="579" spans="1:34" x14ac:dyDescent="0.3">
      <c r="A579" s="6" t="s">
        <v>73</v>
      </c>
      <c r="B579" s="6">
        <v>2</v>
      </c>
      <c r="C579" s="1">
        <v>44408</v>
      </c>
      <c r="D579" s="1">
        <v>44416</v>
      </c>
      <c r="E579" s="1">
        <v>44416</v>
      </c>
      <c r="F579">
        <v>28</v>
      </c>
      <c r="G579" s="1">
        <v>44444</v>
      </c>
      <c r="H579" s="1">
        <v>44439</v>
      </c>
      <c r="I579" s="2">
        <v>5178414.7199999988</v>
      </c>
      <c r="J579" s="2">
        <v>7093735</v>
      </c>
      <c r="K579" s="2">
        <f>SUMIF('collection only'!D:D,eslam.data!AH579,'collection only'!E:E)</f>
        <v>13393735</v>
      </c>
      <c r="L579" s="2">
        <v>8887444.1199999992</v>
      </c>
      <c r="M579" s="2">
        <v>6300000</v>
      </c>
      <c r="O579" s="2">
        <v>7086056.0099999998</v>
      </c>
      <c r="U579" s="2">
        <v>0</v>
      </c>
      <c r="V579" s="14">
        <f>SUMIF('consultant-gross'!D:D,eslam.data!AH579,'consultant-gross'!F:F)</f>
        <v>0</v>
      </c>
      <c r="W579" s="14">
        <f>SUMIF('consultant-gross'!D:D,eslam.data!AH579,'consultant-gross'!G:G)</f>
        <v>0</v>
      </c>
      <c r="X579" s="14">
        <f>SUMIF('consultant-net'!D:D,eslam.data!AH579,'consultant-net'!F:F)</f>
        <v>0</v>
      </c>
      <c r="Y579" s="2" t="str">
        <f>VLOOKUP(A579,'eslam-to-invoicing'!A:B,2,0)</f>
        <v>MDF Factory</v>
      </c>
      <c r="Z579" s="2" t="str">
        <f t="shared" ref="Z579:Z642" si="30">Y579&amp;B579</f>
        <v>MDF Factory2</v>
      </c>
      <c r="AH579" s="2" t="str">
        <f t="shared" ref="AH579:AH642" si="31">A579&amp;B579</f>
        <v>MDF Factory2</v>
      </c>
    </row>
    <row r="580" spans="1:34" x14ac:dyDescent="0.3">
      <c r="A580" s="6" t="s">
        <v>73</v>
      </c>
      <c r="B580" s="6">
        <v>3</v>
      </c>
      <c r="C580" s="1">
        <v>44439</v>
      </c>
      <c r="D580" s="1">
        <v>44439</v>
      </c>
      <c r="E580" s="1">
        <v>44445</v>
      </c>
      <c r="F580">
        <v>28</v>
      </c>
      <c r="G580" s="1">
        <v>44473</v>
      </c>
      <c r="H580" s="1">
        <v>44461</v>
      </c>
      <c r="I580" s="2">
        <v>9214079.1700000037</v>
      </c>
      <c r="J580" s="2">
        <v>8598866.2300000004</v>
      </c>
      <c r="K580" s="2">
        <f>SUMIF('collection only'!D:D,eslam.data!AH580,'collection only'!E:E)</f>
        <v>18410664.559999999</v>
      </c>
      <c r="L580" s="2">
        <v>18101523.289999999</v>
      </c>
      <c r="M580" s="2">
        <v>2000000</v>
      </c>
      <c r="O580" s="2">
        <v>8983935.8699999992</v>
      </c>
      <c r="U580" s="2">
        <v>0</v>
      </c>
      <c r="V580" s="14">
        <f>SUMIF('consultant-gross'!D:D,eslam.data!AH580,'consultant-gross'!F:F)</f>
        <v>0</v>
      </c>
      <c r="W580" s="14">
        <f>SUMIF('consultant-gross'!D:D,eslam.data!AH580,'consultant-gross'!G:G)</f>
        <v>0</v>
      </c>
      <c r="X580" s="14">
        <f>SUMIF('consultant-net'!D:D,eslam.data!AH580,'consultant-net'!F:F)</f>
        <v>0</v>
      </c>
      <c r="Y580" s="2" t="str">
        <f>VLOOKUP(A580,'eslam-to-invoicing'!A:B,2,0)</f>
        <v>MDF Factory</v>
      </c>
      <c r="Z580" s="2" t="str">
        <f t="shared" si="30"/>
        <v>MDF Factory3</v>
      </c>
      <c r="AH580" s="2" t="str">
        <f t="shared" si="31"/>
        <v>MDF Factory3</v>
      </c>
    </row>
    <row r="581" spans="1:34" x14ac:dyDescent="0.3">
      <c r="A581" s="6" t="s">
        <v>73</v>
      </c>
      <c r="B581" s="6">
        <v>4</v>
      </c>
      <c r="C581" s="1">
        <v>44469</v>
      </c>
      <c r="D581" s="1">
        <v>44469</v>
      </c>
      <c r="E581" s="1">
        <v>44475</v>
      </c>
      <c r="F581">
        <v>28</v>
      </c>
      <c r="G581" s="1">
        <v>44503</v>
      </c>
      <c r="H581" s="1">
        <v>44496</v>
      </c>
      <c r="I581" s="2">
        <v>9266652.8799999952</v>
      </c>
      <c r="J581" s="2">
        <v>8359615.9699999997</v>
      </c>
      <c r="K581" s="2">
        <f>SUMIF('collection only'!D:D,eslam.data!AH581,'collection only'!E:E)</f>
        <v>19359615</v>
      </c>
      <c r="L581" s="2">
        <v>27368176.170000002</v>
      </c>
      <c r="M581" s="2">
        <v>2000000</v>
      </c>
      <c r="O581" s="2">
        <v>10661948.66</v>
      </c>
      <c r="U581" s="2">
        <v>0</v>
      </c>
      <c r="V581" s="14">
        <f>SUMIF('consultant-gross'!D:D,eslam.data!AH581,'consultant-gross'!F:F)</f>
        <v>0</v>
      </c>
      <c r="W581" s="14">
        <f>SUMIF('consultant-gross'!D:D,eslam.data!AH581,'consultant-gross'!G:G)</f>
        <v>0</v>
      </c>
      <c r="X581" s="14">
        <f>SUMIF('consultant-net'!D:D,eslam.data!AH581,'consultant-net'!F:F)</f>
        <v>0</v>
      </c>
      <c r="Y581" s="2" t="str">
        <f>VLOOKUP(A581,'eslam-to-invoicing'!A:B,2,0)</f>
        <v>MDF Factory</v>
      </c>
      <c r="Z581" s="2" t="str">
        <f t="shared" si="30"/>
        <v>MDF Factory4</v>
      </c>
      <c r="AH581" s="2" t="str">
        <f t="shared" si="31"/>
        <v>MDF Factory4</v>
      </c>
    </row>
    <row r="582" spans="1:34" x14ac:dyDescent="0.3">
      <c r="A582" s="6" t="s">
        <v>73</v>
      </c>
      <c r="B582" s="6">
        <v>5</v>
      </c>
      <c r="C582" s="1">
        <v>44500</v>
      </c>
      <c r="D582" s="1">
        <v>44500</v>
      </c>
      <c r="E582" s="1">
        <v>44507</v>
      </c>
      <c r="F582">
        <v>28</v>
      </c>
      <c r="G582" s="1">
        <v>44535</v>
      </c>
      <c r="H582" s="1">
        <v>44535</v>
      </c>
      <c r="I582" s="2">
        <v>23662523.073914591</v>
      </c>
      <c r="J582" s="2">
        <v>21785509.710000001</v>
      </c>
      <c r="K582" s="2">
        <f>SUMIF('collection only'!D:D,eslam.data!AH582,'collection only'!E:E)</f>
        <v>38802133.780000001</v>
      </c>
      <c r="L582" s="2">
        <v>51030699.243914589</v>
      </c>
      <c r="M582" s="2">
        <v>10016624.859999999</v>
      </c>
      <c r="O582" s="2">
        <v>10195623.756837981</v>
      </c>
      <c r="U582" s="2">
        <v>0</v>
      </c>
      <c r="V582" s="14">
        <f>SUMIF('consultant-gross'!D:D,eslam.data!AH582,'consultant-gross'!F:F)</f>
        <v>0</v>
      </c>
      <c r="W582" s="14">
        <f>SUMIF('consultant-gross'!D:D,eslam.data!AH582,'consultant-gross'!G:G)</f>
        <v>0</v>
      </c>
      <c r="X582" s="14">
        <f>SUMIF('consultant-net'!D:D,eslam.data!AH582,'consultant-net'!F:F)</f>
        <v>0</v>
      </c>
      <c r="Y582" s="2" t="str">
        <f>VLOOKUP(A582,'eslam-to-invoicing'!A:B,2,0)</f>
        <v>MDF Factory</v>
      </c>
      <c r="Z582" s="2" t="str">
        <f t="shared" si="30"/>
        <v>MDF Factory5</v>
      </c>
      <c r="AH582" s="2" t="str">
        <f t="shared" si="31"/>
        <v>MDF Factory5</v>
      </c>
    </row>
    <row r="583" spans="1:34" x14ac:dyDescent="0.3">
      <c r="A583" s="6" t="s">
        <v>73</v>
      </c>
      <c r="B583" s="6">
        <v>6</v>
      </c>
      <c r="C583" s="1">
        <v>44530</v>
      </c>
      <c r="D583" s="1">
        <v>44530</v>
      </c>
      <c r="E583" s="1">
        <v>44539</v>
      </c>
      <c r="F583">
        <v>28</v>
      </c>
      <c r="G583" s="1">
        <v>44567</v>
      </c>
      <c r="H583" s="1">
        <v>44581</v>
      </c>
      <c r="I583" s="2">
        <v>17937654.126085419</v>
      </c>
      <c r="J583" s="2">
        <v>17171193.315510381</v>
      </c>
      <c r="K583" s="2">
        <f>SUMIF('collection only'!D:D,eslam.data!AH583,'collection only'!E:E)</f>
        <v>28503193.329999998</v>
      </c>
      <c r="L583" s="2">
        <v>68968353.370000005</v>
      </c>
      <c r="M583" s="2">
        <v>7331999.9999999991</v>
      </c>
      <c r="O583" s="2">
        <v>11973915.52</v>
      </c>
      <c r="U583" s="2">
        <v>0</v>
      </c>
      <c r="V583" s="14">
        <f>SUMIF('consultant-gross'!D:D,eslam.data!AH583,'consultant-gross'!F:F)</f>
        <v>17937654.126085415</v>
      </c>
      <c r="W583" s="14">
        <f>SUMIF('consultant-gross'!D:D,eslam.data!AH583,'consultant-gross'!G:G)</f>
        <v>68968353.370000005</v>
      </c>
      <c r="X583" s="14">
        <f>SUMIF('consultant-net'!D:D,eslam.data!AH583,'consultant-net'!F:F)</f>
        <v>17171193.315510381</v>
      </c>
      <c r="Y583" s="2" t="str">
        <f>VLOOKUP(A583,'eslam-to-invoicing'!A:B,2,0)</f>
        <v>MDF Factory</v>
      </c>
      <c r="Z583" s="2" t="str">
        <f t="shared" si="30"/>
        <v>MDF Factory6</v>
      </c>
      <c r="AH583" s="2" t="str">
        <f t="shared" si="31"/>
        <v>MDF Factory6</v>
      </c>
    </row>
    <row r="584" spans="1:34" x14ac:dyDescent="0.3">
      <c r="A584" s="6" t="s">
        <v>73</v>
      </c>
      <c r="B584" s="6">
        <v>7</v>
      </c>
      <c r="C584" s="1">
        <v>44561</v>
      </c>
      <c r="D584" s="1">
        <v>44561</v>
      </c>
      <c r="E584" s="1">
        <v>44572</v>
      </c>
      <c r="F584">
        <v>28</v>
      </c>
      <c r="G584" s="1">
        <v>44600</v>
      </c>
      <c r="H584" s="1">
        <v>44606</v>
      </c>
      <c r="I584" s="2">
        <v>16080953.78160258</v>
      </c>
      <c r="J584" s="2">
        <v>14452550.56193712</v>
      </c>
      <c r="K584" s="2">
        <f>SUMIF('collection only'!D:D,eslam.data!AH584,'collection only'!E:E)</f>
        <v>59606480</v>
      </c>
      <c r="L584" s="2">
        <v>85049307.151602581</v>
      </c>
      <c r="M584" s="2">
        <v>6000000</v>
      </c>
      <c r="O584" s="2">
        <v>12658184.960000001</v>
      </c>
      <c r="U584" s="2">
        <v>0</v>
      </c>
      <c r="V584" s="14">
        <f>SUMIF('consultant-gross'!D:D,eslam.data!AH584,'consultant-gross'!F:F)</f>
        <v>16588591.019999996</v>
      </c>
      <c r="W584" s="14">
        <f>SUMIF('consultant-gross'!D:D,eslam.data!AH584,'consultant-gross'!G:G)</f>
        <v>85556944.390000001</v>
      </c>
      <c r="X584" s="14">
        <f>SUMIF('consultant-net'!D:D,eslam.data!AH584,'consultant-net'!F:F)</f>
        <v>14851309.99</v>
      </c>
      <c r="Y584" s="2" t="str">
        <f>VLOOKUP(A584,'eslam-to-invoicing'!A:B,2,0)</f>
        <v>MDF Factory</v>
      </c>
      <c r="Z584" s="2" t="str">
        <f t="shared" si="30"/>
        <v>MDF Factory7</v>
      </c>
      <c r="AH584" s="2" t="str">
        <f t="shared" si="31"/>
        <v>MDF Factory7</v>
      </c>
    </row>
    <row r="585" spans="1:34" x14ac:dyDescent="0.3">
      <c r="A585" s="6" t="s">
        <v>73</v>
      </c>
      <c r="B585" s="6">
        <v>8</v>
      </c>
      <c r="C585" s="1">
        <v>44592</v>
      </c>
      <c r="D585" s="1">
        <v>44592</v>
      </c>
      <c r="E585" s="1">
        <v>44601</v>
      </c>
      <c r="F585">
        <v>28</v>
      </c>
      <c r="G585" s="1">
        <v>44629</v>
      </c>
      <c r="H585" s="1">
        <v>44621</v>
      </c>
      <c r="I585" s="2">
        <v>12291002.28839742</v>
      </c>
      <c r="J585" s="2">
        <v>12391060.050000001</v>
      </c>
      <c r="K585" s="2">
        <f>SUMIF('collection only'!D:D,eslam.data!AH585,'collection only'!E:E)</f>
        <v>29352571.68</v>
      </c>
      <c r="L585" s="2">
        <v>97340309.439999998</v>
      </c>
      <c r="M585" s="2">
        <v>11000000</v>
      </c>
      <c r="O585" s="2">
        <v>14426942.060000001</v>
      </c>
      <c r="U585" s="2">
        <v>0</v>
      </c>
      <c r="V585" s="14">
        <f>SUMIF('consultant-gross'!D:D,eslam.data!AH585,'consultant-gross'!F:F)</f>
        <v>12291002.288397416</v>
      </c>
      <c r="W585" s="14">
        <f>SUMIF('consultant-gross'!D:D,eslam.data!AH585,'consultant-gross'!G:G)</f>
        <v>97340309.439999998</v>
      </c>
      <c r="X585" s="14">
        <f>SUMIF('consultant-net'!D:D,eslam.data!AH585,'consultant-net'!F:F)</f>
        <v>12391060.050000001</v>
      </c>
      <c r="Y585" s="2" t="str">
        <f>VLOOKUP(A585,'eslam-to-invoicing'!A:B,2,0)</f>
        <v>MDF Factory</v>
      </c>
      <c r="Z585" s="2" t="str">
        <f t="shared" si="30"/>
        <v>MDF Factory8</v>
      </c>
      <c r="AH585" s="2" t="str">
        <f t="shared" si="31"/>
        <v>MDF Factory8</v>
      </c>
    </row>
    <row r="586" spans="1:34" x14ac:dyDescent="0.3">
      <c r="A586" s="6" t="s">
        <v>73</v>
      </c>
      <c r="B586" s="6">
        <v>9</v>
      </c>
      <c r="C586" s="1">
        <v>44620</v>
      </c>
      <c r="D586" s="1">
        <v>44620</v>
      </c>
      <c r="E586" s="1">
        <v>44629</v>
      </c>
      <c r="F586">
        <v>28</v>
      </c>
      <c r="G586" s="1">
        <v>44657</v>
      </c>
      <c r="H586" s="1">
        <v>44658</v>
      </c>
      <c r="I586" s="2">
        <v>8038787.7699999958</v>
      </c>
      <c r="J586" s="2">
        <v>7655361.3300000001</v>
      </c>
      <c r="K586" s="2">
        <f>SUMIF('collection only'!D:D,eslam.data!AH586,'collection only'!E:E)</f>
        <v>18942922.649999999</v>
      </c>
      <c r="L586" s="2">
        <v>105379097.20999999</v>
      </c>
      <c r="M586" s="2">
        <v>13754630</v>
      </c>
      <c r="O586" s="2">
        <v>14289033.25</v>
      </c>
      <c r="S586" s="2">
        <v>2526800.69</v>
      </c>
      <c r="T586" s="2">
        <v>2526800.69</v>
      </c>
      <c r="U586" s="2">
        <v>0</v>
      </c>
      <c r="V586" s="14">
        <f>SUMIF('consultant-gross'!D:D,eslam.data!AH586,'consultant-gross'!F:F)</f>
        <v>8038787.7699999958</v>
      </c>
      <c r="W586" s="14">
        <f>SUMIF('consultant-gross'!D:D,eslam.data!AH586,'consultant-gross'!G:G)</f>
        <v>105379097.20999999</v>
      </c>
      <c r="X586" s="14">
        <f>SUMIF('consultant-net'!D:D,eslam.data!AH586,'consultant-net'!F:F)</f>
        <v>7655361.3300000001</v>
      </c>
      <c r="Y586" s="2" t="str">
        <f>VLOOKUP(A586,'eslam-to-invoicing'!A:B,2,0)</f>
        <v>MDF Factory</v>
      </c>
      <c r="Z586" s="2" t="str">
        <f t="shared" si="30"/>
        <v>MDF Factory9</v>
      </c>
      <c r="AH586" s="2" t="str">
        <f t="shared" si="31"/>
        <v>MDF Factory9</v>
      </c>
    </row>
    <row r="587" spans="1:34" x14ac:dyDescent="0.3">
      <c r="A587" s="6" t="s">
        <v>73</v>
      </c>
      <c r="B587" s="6">
        <v>10</v>
      </c>
      <c r="C587" s="1">
        <v>44651</v>
      </c>
      <c r="D587" s="1">
        <v>44651</v>
      </c>
      <c r="E587" s="1">
        <v>44664</v>
      </c>
      <c r="F587">
        <v>28</v>
      </c>
      <c r="G587" s="1">
        <v>44692</v>
      </c>
      <c r="H587" s="1">
        <v>44678</v>
      </c>
      <c r="I587" s="2">
        <v>6155129.9900000095</v>
      </c>
      <c r="J587" s="2">
        <v>11119452.630000001</v>
      </c>
      <c r="K587" s="2">
        <f>SUMIF('collection only'!D:D,eslam.data!AH587,'collection only'!E:E)</f>
        <v>11719330.26</v>
      </c>
      <c r="L587" s="2">
        <v>111534227.2</v>
      </c>
      <c r="M587" s="2">
        <v>1488562.75</v>
      </c>
      <c r="O587" s="2">
        <v>19004034.210000001</v>
      </c>
      <c r="U587" s="2">
        <v>0</v>
      </c>
      <c r="V587" s="14">
        <f>SUMIF('consultant-gross'!D:D,eslam.data!AH587,'consultant-gross'!F:F)</f>
        <v>6155129.9900000095</v>
      </c>
      <c r="W587" s="14">
        <f>SUMIF('consultant-gross'!D:D,eslam.data!AH587,'consultant-gross'!G:G)</f>
        <v>111534227.2</v>
      </c>
      <c r="X587" s="14">
        <f>SUMIF('consultant-net'!D:D,eslam.data!AH587,'consultant-net'!F:F)</f>
        <v>11119452.630000001</v>
      </c>
      <c r="Y587" s="2" t="str">
        <f>VLOOKUP(A587,'eslam-to-invoicing'!A:B,2,0)</f>
        <v>MDF Factory</v>
      </c>
      <c r="Z587" s="2" t="str">
        <f t="shared" si="30"/>
        <v>MDF Factory10</v>
      </c>
      <c r="AH587" s="2" t="str">
        <f t="shared" si="31"/>
        <v>MDF Factory10</v>
      </c>
    </row>
    <row r="588" spans="1:34" x14ac:dyDescent="0.3">
      <c r="A588" s="6" t="s">
        <v>73</v>
      </c>
      <c r="B588" s="6">
        <v>11</v>
      </c>
      <c r="C588" s="1">
        <v>44681</v>
      </c>
      <c r="D588" s="1">
        <v>44681</v>
      </c>
      <c r="E588" s="1">
        <v>44679</v>
      </c>
      <c r="F588">
        <v>28</v>
      </c>
      <c r="G588" s="1">
        <v>44707</v>
      </c>
      <c r="H588" s="1">
        <v>44719</v>
      </c>
      <c r="I588" s="2">
        <v>9364100.799999997</v>
      </c>
      <c r="J588" s="2">
        <v>9991684.9399999995</v>
      </c>
      <c r="K588" s="2">
        <f>SUMIF('collection only'!D:D,eslam.data!AH588,'collection only'!E:E)</f>
        <v>11835349.23</v>
      </c>
      <c r="L588" s="2">
        <v>120898328</v>
      </c>
      <c r="M588" s="2">
        <v>3000000</v>
      </c>
      <c r="O588" s="2">
        <v>19378872</v>
      </c>
      <c r="P588" s="2">
        <v>6694496.1699999999</v>
      </c>
      <c r="R588" s="2">
        <v>8943366.1600000001</v>
      </c>
      <c r="S588" s="2">
        <v>2938817.5</v>
      </c>
      <c r="T588" s="2">
        <v>2938817.5</v>
      </c>
      <c r="U588" s="2">
        <v>985000</v>
      </c>
      <c r="V588" s="14">
        <f>SUMIF('consultant-gross'!D:D,eslam.data!AH588,'consultant-gross'!F:F)</f>
        <v>9364100.799999997</v>
      </c>
      <c r="W588" s="14">
        <f>SUMIF('consultant-gross'!D:D,eslam.data!AH588,'consultant-gross'!G:G)</f>
        <v>120898328</v>
      </c>
      <c r="X588" s="14">
        <f>SUMIF('consultant-net'!D:D,eslam.data!AH588,'consultant-net'!F:F)</f>
        <v>9991684.9399999995</v>
      </c>
      <c r="Y588" s="2" t="str">
        <f>VLOOKUP(A588,'eslam-to-invoicing'!A:B,2,0)</f>
        <v>MDF Factory</v>
      </c>
      <c r="Z588" s="2" t="str">
        <f t="shared" si="30"/>
        <v>MDF Factory11</v>
      </c>
      <c r="AH588" s="2" t="str">
        <f t="shared" si="31"/>
        <v>MDF Factory11</v>
      </c>
    </row>
    <row r="589" spans="1:34" x14ac:dyDescent="0.3">
      <c r="A589" s="6" t="s">
        <v>73</v>
      </c>
      <c r="B589" s="6">
        <v>12</v>
      </c>
      <c r="C589" s="1">
        <v>44712</v>
      </c>
      <c r="D589" s="1">
        <v>44712</v>
      </c>
      <c r="E589" s="1">
        <v>44723</v>
      </c>
      <c r="F589">
        <v>28</v>
      </c>
      <c r="G589" s="1">
        <v>44751</v>
      </c>
      <c r="H589" s="1">
        <v>44741</v>
      </c>
      <c r="I589" s="2">
        <v>27509389.270000011</v>
      </c>
      <c r="J589" s="2">
        <v>29337407.23</v>
      </c>
      <c r="K589" s="2">
        <f>SUMIF('collection only'!D:D,eslam.data!AH589,'collection only'!E:E)</f>
        <v>25380982.300000001</v>
      </c>
      <c r="L589" s="2">
        <v>148407717.27000001</v>
      </c>
      <c r="O589" s="2">
        <v>21048487.960000001</v>
      </c>
      <c r="P589" s="2">
        <v>9413326</v>
      </c>
      <c r="R589" s="2">
        <v>14867864</v>
      </c>
      <c r="S589" s="2">
        <v>3374171</v>
      </c>
      <c r="T589" s="2">
        <v>3374171</v>
      </c>
      <c r="U589" s="2">
        <v>0</v>
      </c>
      <c r="V589" s="14">
        <f>SUMIF('consultant-gross'!D:D,eslam.data!AH589,'consultant-gross'!F:F)</f>
        <v>27509389.270000011</v>
      </c>
      <c r="W589" s="14">
        <f>SUMIF('consultant-gross'!D:D,eslam.data!AH589,'consultant-gross'!G:G)</f>
        <v>148407717.27000001</v>
      </c>
      <c r="X589" s="14">
        <f>SUMIF('consultant-net'!D:D,eslam.data!AH589,'consultant-net'!F:F)</f>
        <v>29337407.23</v>
      </c>
      <c r="Y589" s="2" t="str">
        <f>VLOOKUP(A589,'eslam-to-invoicing'!A:B,2,0)</f>
        <v>MDF Factory</v>
      </c>
      <c r="Z589" s="2" t="str">
        <f t="shared" si="30"/>
        <v>MDF Factory12</v>
      </c>
      <c r="AH589" s="2" t="str">
        <f t="shared" si="31"/>
        <v>MDF Factory12</v>
      </c>
    </row>
    <row r="590" spans="1:34" x14ac:dyDescent="0.3">
      <c r="A590" s="6" t="s">
        <v>73</v>
      </c>
      <c r="B590" s="6">
        <v>13</v>
      </c>
      <c r="C590" s="1">
        <v>44742</v>
      </c>
      <c r="D590" s="1">
        <v>44742</v>
      </c>
      <c r="E590" s="1">
        <v>44748</v>
      </c>
      <c r="F590">
        <v>28</v>
      </c>
      <c r="G590" s="1">
        <v>44776</v>
      </c>
      <c r="H590" s="1">
        <v>44780</v>
      </c>
      <c r="I590" s="2">
        <v>15343913.470000001</v>
      </c>
      <c r="J590" s="2">
        <v>19866888.030000001</v>
      </c>
      <c r="K590" s="2">
        <f>SUMIF('collection only'!D:D,eslam.data!AH590,'collection only'!E:E)</f>
        <v>2351273.2200000002</v>
      </c>
      <c r="L590" s="2">
        <v>163751630.74000001</v>
      </c>
      <c r="O590" s="2">
        <v>25112316.18</v>
      </c>
      <c r="P590" s="2">
        <v>10650525.16</v>
      </c>
      <c r="R590" s="2">
        <v>15407262.1</v>
      </c>
      <c r="S590" s="2">
        <v>3894039.6749999998</v>
      </c>
      <c r="T590" s="2">
        <v>3894039.6749999998</v>
      </c>
      <c r="U590" s="2">
        <v>1300000</v>
      </c>
      <c r="V590" s="14">
        <f>SUMIF('consultant-gross'!D:D,eslam.data!AH590,'consultant-gross'!F:F)</f>
        <v>15343913.469999999</v>
      </c>
      <c r="W590" s="14">
        <f>SUMIF('consultant-gross'!D:D,eslam.data!AH590,'consultant-gross'!G:G)</f>
        <v>163751630.74000001</v>
      </c>
      <c r="X590" s="14">
        <f>SUMIF('consultant-net'!D:D,eslam.data!AH590,'consultant-net'!F:F)</f>
        <v>19866888.030000001</v>
      </c>
      <c r="Y590" s="2" t="str">
        <f>VLOOKUP(A590,'eslam-to-invoicing'!A:B,2,0)</f>
        <v>MDF Factory</v>
      </c>
      <c r="Z590" s="2" t="str">
        <f t="shared" si="30"/>
        <v>MDF Factory13</v>
      </c>
      <c r="AH590" s="2" t="str">
        <f t="shared" si="31"/>
        <v>MDF Factory13</v>
      </c>
    </row>
    <row r="591" spans="1:34" x14ac:dyDescent="0.3">
      <c r="A591" s="6" t="s">
        <v>73</v>
      </c>
      <c r="B591" s="6">
        <v>14</v>
      </c>
      <c r="C591" s="1">
        <v>44773</v>
      </c>
      <c r="D591" s="1">
        <v>44767</v>
      </c>
      <c r="E591" s="1">
        <v>44787</v>
      </c>
      <c r="F591">
        <v>28</v>
      </c>
      <c r="G591" s="1">
        <v>44815</v>
      </c>
      <c r="H591" s="1">
        <v>44829</v>
      </c>
      <c r="I591" s="2">
        <v>11905906.396753579</v>
      </c>
      <c r="J591" s="2">
        <v>11219361.663276941</v>
      </c>
      <c r="K591" s="2">
        <f>SUMIF('collection only'!D:D,eslam.data!AH591,'collection only'!E:E)</f>
        <v>11219362.359999999</v>
      </c>
      <c r="L591" s="2">
        <v>175657537.13675359</v>
      </c>
      <c r="O591" s="2">
        <v>28064532.296287641</v>
      </c>
      <c r="P591" s="2">
        <v>10473927.480705</v>
      </c>
      <c r="R591" s="2">
        <v>17096495.494603131</v>
      </c>
      <c r="S591" s="2">
        <v>4266369.8049999997</v>
      </c>
      <c r="T591" s="2">
        <v>4266369.8049999997</v>
      </c>
      <c r="U591" s="2">
        <v>3250000</v>
      </c>
      <c r="V591" s="14">
        <f>SUMIF('consultant-gross'!D:D,eslam.data!AH591,'consultant-gross'!F:F)</f>
        <v>12301138.789999992</v>
      </c>
      <c r="W591" s="14">
        <f>SUMIF('consultant-gross'!D:D,eslam.data!AH591,'consultant-gross'!G:G)</f>
        <v>176052769.53</v>
      </c>
      <c r="X591" s="14">
        <f>SUMIF('consultant-net'!D:D,eslam.data!AH591,'consultant-net'!F:F)</f>
        <v>15316196.460000001</v>
      </c>
      <c r="Y591" s="2" t="str">
        <f>VLOOKUP(A591,'eslam-to-invoicing'!A:B,2,0)</f>
        <v>MDF Factory</v>
      </c>
      <c r="Z591" s="2" t="str">
        <f t="shared" si="30"/>
        <v>MDF Factory14</v>
      </c>
      <c r="AH591" s="2" t="str">
        <f t="shared" si="31"/>
        <v>MDF Factory14</v>
      </c>
    </row>
    <row r="592" spans="1:34" x14ac:dyDescent="0.3">
      <c r="A592" s="6" t="s">
        <v>73</v>
      </c>
      <c r="B592" s="6">
        <v>15</v>
      </c>
      <c r="C592" s="1">
        <v>44804</v>
      </c>
      <c r="D592" s="1">
        <v>44804</v>
      </c>
      <c r="E592" s="1">
        <v>44812</v>
      </c>
      <c r="F592">
        <v>28</v>
      </c>
      <c r="G592" s="1">
        <v>44840</v>
      </c>
      <c r="H592" s="1">
        <v>44843</v>
      </c>
      <c r="I592" s="2">
        <v>8651043.7332464159</v>
      </c>
      <c r="J592" s="2">
        <v>15409194.689999999</v>
      </c>
      <c r="K592" s="2">
        <f>SUMIF('collection only'!D:D,eslam.data!AH592,'collection only'!E:E)</f>
        <v>10812468.25</v>
      </c>
      <c r="L592" s="2">
        <v>184308580.87</v>
      </c>
      <c r="O592" s="2">
        <v>33441117.050000001</v>
      </c>
      <c r="P592" s="2">
        <v>10616746</v>
      </c>
      <c r="R592" s="2">
        <v>16229441.880000001</v>
      </c>
      <c r="S592" s="2">
        <v>4412077.4000000004</v>
      </c>
      <c r="T592" s="2">
        <v>4412077.4000000004</v>
      </c>
      <c r="U592" s="2">
        <v>1350000</v>
      </c>
      <c r="V592" s="14">
        <f>SUMIF('consultant-gross'!D:D,eslam.data!AH592,'consultant-gross'!F:F)</f>
        <v>8651043.7332464159</v>
      </c>
      <c r="W592" s="14">
        <f>SUMIF('consultant-gross'!D:D,eslam.data!AH592,'consultant-gross'!G:G)</f>
        <v>184308580.87</v>
      </c>
      <c r="X592" s="14">
        <f>SUMIF('consultant-net'!D:D,eslam.data!AH592,'consultant-net'!F:F)</f>
        <v>15409194.689999999</v>
      </c>
      <c r="Y592" s="2" t="str">
        <f>VLOOKUP(A592,'eslam-to-invoicing'!A:B,2,0)</f>
        <v>MDF Factory</v>
      </c>
      <c r="Z592" s="2" t="str">
        <f t="shared" si="30"/>
        <v>MDF Factory15</v>
      </c>
      <c r="AH592" s="2" t="str">
        <f t="shared" si="31"/>
        <v>MDF Factory15</v>
      </c>
    </row>
    <row r="593" spans="1:34" x14ac:dyDescent="0.3">
      <c r="A593" s="6" t="s">
        <v>73</v>
      </c>
      <c r="B593" s="6">
        <v>16</v>
      </c>
      <c r="C593" s="1">
        <v>44834</v>
      </c>
      <c r="D593" s="1">
        <v>44834</v>
      </c>
      <c r="E593" s="1">
        <v>44845</v>
      </c>
      <c r="F593">
        <v>28</v>
      </c>
      <c r="G593" s="1">
        <v>44873</v>
      </c>
      <c r="H593" s="1">
        <v>44871</v>
      </c>
      <c r="I593" s="2">
        <v>21753082.059999999</v>
      </c>
      <c r="J593" s="2">
        <v>22014291.850000001</v>
      </c>
      <c r="K593" s="2">
        <f>SUMIF('collection only'!D:D,eslam.data!AH593,'collection only'!E:E)</f>
        <v>10601848.060000001</v>
      </c>
      <c r="L593" s="2">
        <v>206061662.93000001</v>
      </c>
      <c r="O593" s="2">
        <v>35882692.549999997</v>
      </c>
      <c r="P593" s="2">
        <v>10827826.68</v>
      </c>
      <c r="R593" s="2">
        <v>16039161.029999999</v>
      </c>
      <c r="S593" s="2">
        <v>4776541.5750000002</v>
      </c>
      <c r="T593" s="2">
        <v>4776541.5750000002</v>
      </c>
      <c r="U593" s="2">
        <v>3300000</v>
      </c>
      <c r="V593" s="14">
        <f>SUMIF('consultant-gross'!D:D,eslam.data!AH593,'consultant-gross'!F:F)</f>
        <v>21753082.060000002</v>
      </c>
      <c r="W593" s="14">
        <f>SUMIF('consultant-gross'!D:D,eslam.data!AH593,'consultant-gross'!G:G)</f>
        <v>206061662.93000001</v>
      </c>
      <c r="X593" s="14">
        <f>SUMIF('consultant-net'!D:D,eslam.data!AH593,'consultant-net'!F:F)</f>
        <v>22014291.850000001</v>
      </c>
      <c r="Y593" s="2" t="str">
        <f>VLOOKUP(A593,'eslam-to-invoicing'!A:B,2,0)</f>
        <v>MDF Factory</v>
      </c>
      <c r="Z593" s="2" t="str">
        <f t="shared" si="30"/>
        <v>MDF Factory16</v>
      </c>
      <c r="AH593" s="2" t="str">
        <f t="shared" si="31"/>
        <v>MDF Factory16</v>
      </c>
    </row>
    <row r="594" spans="1:34" x14ac:dyDescent="0.3">
      <c r="A594" s="6" t="s">
        <v>73</v>
      </c>
      <c r="B594" s="6">
        <v>17</v>
      </c>
      <c r="C594" s="1">
        <v>44865</v>
      </c>
      <c r="D594" s="1">
        <v>44865</v>
      </c>
      <c r="E594" s="1">
        <v>44873</v>
      </c>
      <c r="F594">
        <v>28</v>
      </c>
      <c r="G594" s="1">
        <v>44901</v>
      </c>
      <c r="H594" s="1">
        <v>44888</v>
      </c>
      <c r="I594" s="2">
        <v>3503748.6999999881</v>
      </c>
      <c r="J594" s="2">
        <v>15156893.210000001</v>
      </c>
      <c r="K594" s="2">
        <f>SUMIF('collection only'!D:D,eslam.data!AH594,'collection only'!E:E)</f>
        <v>13701835.530000001</v>
      </c>
      <c r="L594" s="2">
        <v>209565411.63</v>
      </c>
      <c r="O594" s="2">
        <v>38117303.520000003</v>
      </c>
      <c r="P594" s="2">
        <v>12364842.710000001</v>
      </c>
      <c r="R594" s="2">
        <v>20883147.710000001</v>
      </c>
      <c r="S594" s="2">
        <v>5114135</v>
      </c>
      <c r="T594" s="2">
        <v>5114135</v>
      </c>
      <c r="U594" s="2">
        <v>2890000</v>
      </c>
      <c r="V594" s="14">
        <f>SUMIF('consultant-gross'!D:D,eslam.data!AH594,'consultant-gross'!F:F)</f>
        <v>3503748.6999999881</v>
      </c>
      <c r="W594" s="14">
        <f>SUMIF('consultant-gross'!D:D,eslam.data!AH594,'consultant-gross'!G:G)</f>
        <v>209565411.63</v>
      </c>
      <c r="X594" s="14">
        <f>SUMIF('consultant-net'!D:D,eslam.data!AH594,'consultant-net'!F:F)</f>
        <v>15156893.210000001</v>
      </c>
      <c r="Y594" s="2" t="str">
        <f>VLOOKUP(A594,'eslam-to-invoicing'!A:B,2,0)</f>
        <v>MDF Factory</v>
      </c>
      <c r="Z594" s="2" t="str">
        <f t="shared" si="30"/>
        <v>MDF Factory17</v>
      </c>
      <c r="AH594" s="2" t="str">
        <f t="shared" si="31"/>
        <v>MDF Factory17</v>
      </c>
    </row>
    <row r="595" spans="1:34" x14ac:dyDescent="0.3">
      <c r="A595" s="6" t="s">
        <v>73</v>
      </c>
      <c r="B595" s="6">
        <v>18</v>
      </c>
      <c r="C595" s="1">
        <v>44895</v>
      </c>
      <c r="D595" s="1">
        <v>44880</v>
      </c>
      <c r="E595" s="1">
        <v>44892</v>
      </c>
      <c r="F595">
        <v>28</v>
      </c>
      <c r="G595" s="1">
        <v>44920</v>
      </c>
      <c r="H595" s="1">
        <v>44906</v>
      </c>
      <c r="I595" s="2">
        <v>4093790.1299999952</v>
      </c>
      <c r="J595" s="2">
        <v>5028798.9800000004</v>
      </c>
      <c r="K595" s="2">
        <f>SUMIF('collection only'!D:D,eslam.data!AH595,'collection only'!E:E)</f>
        <v>3474417.48</v>
      </c>
      <c r="L595" s="2">
        <v>213659201.75999999</v>
      </c>
      <c r="O595" s="2">
        <v>38907634.850000001</v>
      </c>
      <c r="P595" s="2">
        <v>12512881.83</v>
      </c>
      <c r="R595" s="2">
        <v>19805682.68</v>
      </c>
      <c r="S595" s="2">
        <v>5216480</v>
      </c>
      <c r="T595" s="2">
        <v>5216480</v>
      </c>
      <c r="U595" s="2">
        <v>2840000</v>
      </c>
      <c r="V595" s="14">
        <f>SUMIF('consultant-gross'!D:D,eslam.data!AH595,'consultant-gross'!F:F)</f>
        <v>4093790.1299999952</v>
      </c>
      <c r="W595" s="14">
        <f>SUMIF('consultant-gross'!D:D,eslam.data!AH595,'consultant-gross'!G:G)</f>
        <v>213659201.75999999</v>
      </c>
      <c r="X595" s="14">
        <f>SUMIF('consultant-net'!D:D,eslam.data!AH595,'consultant-net'!F:F)</f>
        <v>5028798.9800000004</v>
      </c>
      <c r="Y595" s="2" t="str">
        <f>VLOOKUP(A595,'eslam-to-invoicing'!A:B,2,0)</f>
        <v>MDF Factory</v>
      </c>
      <c r="Z595" s="2" t="str">
        <f t="shared" si="30"/>
        <v>MDF Factory18</v>
      </c>
      <c r="AH595" s="2" t="str">
        <f t="shared" si="31"/>
        <v>MDF Factory18</v>
      </c>
    </row>
    <row r="596" spans="1:34" x14ac:dyDescent="0.3">
      <c r="A596" s="6" t="s">
        <v>73</v>
      </c>
      <c r="B596" s="6">
        <v>19</v>
      </c>
      <c r="C596" s="1">
        <v>44895</v>
      </c>
      <c r="D596" s="1">
        <v>44895</v>
      </c>
      <c r="E596" s="1">
        <v>44907</v>
      </c>
      <c r="F596">
        <v>28</v>
      </c>
      <c r="G596" s="1">
        <v>44935</v>
      </c>
      <c r="H596" s="1">
        <v>44923</v>
      </c>
      <c r="I596" s="2">
        <v>12077854.330000009</v>
      </c>
      <c r="J596" s="2">
        <v>9756751.3599999994</v>
      </c>
      <c r="K596" s="2">
        <f>SUMIF('collection only'!D:D,eslam.data!AH596,'collection only'!E:E)</f>
        <v>8855940.1600000001</v>
      </c>
      <c r="L596" s="2">
        <v>225737056.09</v>
      </c>
      <c r="O596" s="2">
        <v>37074813.729999997</v>
      </c>
      <c r="P596" s="2">
        <v>17269270.260000002</v>
      </c>
      <c r="R596" s="2">
        <v>19805682.68</v>
      </c>
      <c r="S596" s="2">
        <v>5518426.4000000004</v>
      </c>
      <c r="T596" s="2">
        <v>5518426.4000000004</v>
      </c>
      <c r="U596" s="2">
        <v>1240000</v>
      </c>
      <c r="V596" s="14">
        <f>SUMIF('consultant-gross'!D:D,eslam.data!AH596,'consultant-gross'!F:F)</f>
        <v>12077854.330000013</v>
      </c>
      <c r="W596" s="14">
        <f>SUMIF('consultant-gross'!D:D,eslam.data!AH596,'consultant-gross'!G:G)</f>
        <v>225737056.09</v>
      </c>
      <c r="X596" s="14">
        <f>SUMIF('consultant-net'!D:D,eslam.data!AH596,'consultant-net'!F:F)</f>
        <v>9756751.3599999994</v>
      </c>
      <c r="Y596" s="2" t="str">
        <f>VLOOKUP(A596,'eslam-to-invoicing'!A:B,2,0)</f>
        <v>MDF Factory</v>
      </c>
      <c r="Z596" s="2" t="str">
        <f t="shared" si="30"/>
        <v>MDF Factory19</v>
      </c>
      <c r="AH596" s="2" t="str">
        <f t="shared" si="31"/>
        <v>MDF Factory19</v>
      </c>
    </row>
    <row r="597" spans="1:34" x14ac:dyDescent="0.3">
      <c r="A597" s="6" t="s">
        <v>73</v>
      </c>
      <c r="B597" s="6">
        <v>20</v>
      </c>
      <c r="C597" s="1">
        <v>44926</v>
      </c>
      <c r="D597" s="1">
        <v>44920</v>
      </c>
      <c r="E597" s="1">
        <v>44917</v>
      </c>
      <c r="F597">
        <v>28</v>
      </c>
      <c r="G597" s="1">
        <v>44945</v>
      </c>
      <c r="H597" s="1">
        <v>44938</v>
      </c>
      <c r="I597" s="2">
        <v>10662163.65000001</v>
      </c>
      <c r="J597" s="2">
        <v>14838164.52</v>
      </c>
      <c r="K597" s="2">
        <f>SUMIF('collection only'!D:D,eslam.data!AH597,'collection only'!E:E)</f>
        <v>1506264.66</v>
      </c>
      <c r="L597" s="2">
        <v>236399219.74000001</v>
      </c>
      <c r="O597" s="2">
        <v>44141114.859999999</v>
      </c>
      <c r="P597" s="2">
        <v>18934354.949999999</v>
      </c>
      <c r="R597" s="2">
        <v>21551157.34</v>
      </c>
      <c r="S597" s="2">
        <v>5784980.4950000001</v>
      </c>
      <c r="T597" s="2">
        <v>5784980.4950000001</v>
      </c>
      <c r="U597" s="2">
        <v>1240000</v>
      </c>
      <c r="V597" s="14">
        <f>SUMIF('consultant-gross'!D:D,eslam.data!AH597,'consultant-gross'!F:F)</f>
        <v>10662163.650000006</v>
      </c>
      <c r="W597" s="14">
        <f>SUMIF('consultant-gross'!D:D,eslam.data!AH597,'consultant-gross'!G:G)</f>
        <v>236399219.74000001</v>
      </c>
      <c r="X597" s="14">
        <f>SUMIF('consultant-net'!D:D,eslam.data!AH597,'consultant-net'!F:F)</f>
        <v>14838164.52</v>
      </c>
      <c r="Y597" s="2" t="str">
        <f>VLOOKUP(A597,'eslam-to-invoicing'!A:B,2,0)</f>
        <v>MDF Factory</v>
      </c>
      <c r="Z597" s="2" t="str">
        <f t="shared" si="30"/>
        <v>MDF Factory20</v>
      </c>
      <c r="AH597" s="2" t="str">
        <f t="shared" si="31"/>
        <v>MDF Factory20</v>
      </c>
    </row>
    <row r="598" spans="1:34" x14ac:dyDescent="0.3">
      <c r="A598" s="6" t="s">
        <v>73</v>
      </c>
      <c r="B598" s="6">
        <v>21</v>
      </c>
      <c r="C598" s="1">
        <v>44957</v>
      </c>
      <c r="D598" s="1">
        <v>44938</v>
      </c>
      <c r="E598" s="1">
        <v>44945</v>
      </c>
      <c r="F598">
        <v>28</v>
      </c>
      <c r="G598" s="1">
        <v>44973</v>
      </c>
      <c r="H598" s="1">
        <v>44963</v>
      </c>
      <c r="I598" s="2">
        <v>18933899.859999981</v>
      </c>
      <c r="J598" s="2">
        <v>18749752.530000001</v>
      </c>
      <c r="K598" s="2">
        <f>SUMIF('collection only'!D:D,eslam.data!AH598,'collection only'!E:E)</f>
        <v>16783340.219999999</v>
      </c>
      <c r="L598" s="2">
        <v>255333119.59999999</v>
      </c>
      <c r="O598" s="2">
        <v>44152242.899999999</v>
      </c>
      <c r="P598" s="2">
        <v>21222761.600000001</v>
      </c>
      <c r="R598" s="2">
        <v>32601298.43</v>
      </c>
      <c r="S598" s="2">
        <v>6258327.9900000002</v>
      </c>
      <c r="T598" s="2">
        <v>6258327.9900000002</v>
      </c>
      <c r="U598" s="2">
        <v>890000</v>
      </c>
      <c r="V598" s="14">
        <f>SUMIF('consultant-gross'!D:D,eslam.data!AH598,'consultant-gross'!F:F)</f>
        <v>18933899.859999985</v>
      </c>
      <c r="W598" s="14">
        <f>SUMIF('consultant-gross'!D:D,eslam.data!AH598,'consultant-gross'!G:G)</f>
        <v>255333119.59999999</v>
      </c>
      <c r="X598" s="14">
        <f>SUMIF('consultant-net'!D:D,eslam.data!AH598,'consultant-net'!F:F)</f>
        <v>18749752.530000001</v>
      </c>
      <c r="Y598" s="2" t="str">
        <f>VLOOKUP(A598,'eslam-to-invoicing'!A:B,2,0)</f>
        <v>MDF Factory</v>
      </c>
      <c r="Z598" s="2" t="str">
        <f t="shared" si="30"/>
        <v>MDF Factory21</v>
      </c>
      <c r="AH598" s="2" t="str">
        <f t="shared" si="31"/>
        <v>MDF Factory21</v>
      </c>
    </row>
    <row r="599" spans="1:34" x14ac:dyDescent="0.3">
      <c r="A599" s="6" t="s">
        <v>73</v>
      </c>
      <c r="B599" s="6">
        <v>22</v>
      </c>
      <c r="C599" s="1">
        <v>44957</v>
      </c>
      <c r="D599" s="1">
        <v>44957</v>
      </c>
      <c r="E599" s="1">
        <v>44965</v>
      </c>
      <c r="F599">
        <v>28</v>
      </c>
      <c r="G599" s="1">
        <v>44993</v>
      </c>
      <c r="H599" s="1">
        <v>44982</v>
      </c>
      <c r="I599" s="2">
        <v>3256087.3100000019</v>
      </c>
      <c r="J599" s="2">
        <v>3016784.72</v>
      </c>
      <c r="K599" s="2">
        <f>SUMIF('collection only'!D:D,eslam.data!AH599,'collection only'!E:E)</f>
        <v>9454487.2100000009</v>
      </c>
      <c r="L599" s="2">
        <v>258589206.91</v>
      </c>
      <c r="O599" s="2">
        <v>44812446.869999997</v>
      </c>
      <c r="P599" s="2">
        <v>22595375.039999999</v>
      </c>
      <c r="Q599" s="2">
        <v>400000</v>
      </c>
      <c r="R599" s="2">
        <v>31182122.079999998</v>
      </c>
      <c r="S599" s="2">
        <v>6339730</v>
      </c>
      <c r="T599" s="2">
        <v>6339730</v>
      </c>
      <c r="U599" s="2">
        <v>490000</v>
      </c>
      <c r="V599" s="14">
        <f>SUMIF('consultant-gross'!D:D,eslam.data!AH599,'consultant-gross'!F:F)</f>
        <v>3256087.3100000024</v>
      </c>
      <c r="W599" s="14">
        <f>SUMIF('consultant-gross'!D:D,eslam.data!AH599,'consultant-gross'!G:G)</f>
        <v>258589206.91</v>
      </c>
      <c r="X599" s="14">
        <f>SUMIF('consultant-net'!D:D,eslam.data!AH599,'consultant-net'!F:F)</f>
        <v>3016784.72</v>
      </c>
      <c r="Y599" s="2" t="str">
        <f>VLOOKUP(A599,'eslam-to-invoicing'!A:B,2,0)</f>
        <v>MDF Factory</v>
      </c>
      <c r="Z599" s="2" t="str">
        <f t="shared" si="30"/>
        <v>MDF Factory22</v>
      </c>
      <c r="AH599" s="2" t="str">
        <f t="shared" si="31"/>
        <v>MDF Factory22</v>
      </c>
    </row>
    <row r="600" spans="1:34" x14ac:dyDescent="0.3">
      <c r="A600" s="6" t="s">
        <v>73</v>
      </c>
      <c r="B600" s="6">
        <v>23</v>
      </c>
      <c r="C600" s="1">
        <v>44985</v>
      </c>
      <c r="D600" s="1">
        <v>44985</v>
      </c>
      <c r="E600" s="1">
        <v>44990</v>
      </c>
      <c r="F600">
        <v>28</v>
      </c>
      <c r="G600" s="1">
        <v>45018</v>
      </c>
      <c r="H600" s="1">
        <v>45007</v>
      </c>
      <c r="I600" s="2">
        <v>38888289.799999982</v>
      </c>
      <c r="J600" s="2">
        <v>26140854.32</v>
      </c>
      <c r="K600" s="2">
        <f>SUMIF('collection only'!D:D,eslam.data!AH600,'collection only'!E:E)</f>
        <v>10035885.59</v>
      </c>
      <c r="L600" s="2">
        <v>297477496.70999998</v>
      </c>
      <c r="O600" s="2">
        <v>41744854.590000004</v>
      </c>
      <c r="P600" s="2">
        <v>37403483.039999999</v>
      </c>
      <c r="Q600" s="2">
        <v>400000</v>
      </c>
      <c r="R600" s="2">
        <v>31433209.859999999</v>
      </c>
      <c r="S600" s="2">
        <v>7311937.4199999999</v>
      </c>
      <c r="T600" s="2">
        <v>7311937.4199999999</v>
      </c>
      <c r="U600" s="2">
        <v>470000</v>
      </c>
      <c r="V600" s="14">
        <f>SUMIF('consultant-gross'!D:D,eslam.data!AH600,'consultant-gross'!F:F)</f>
        <v>38888289.799999982</v>
      </c>
      <c r="W600" s="14">
        <f>SUMIF('consultant-gross'!D:D,eslam.data!AH600,'consultant-gross'!G:G)</f>
        <v>297477496.70999998</v>
      </c>
      <c r="X600" s="14">
        <f>SUMIF('consultant-net'!D:D,eslam.data!AH600,'consultant-net'!F:F)</f>
        <v>26140854.32</v>
      </c>
      <c r="Y600" s="2" t="str">
        <f>VLOOKUP(A600,'eslam-to-invoicing'!A:B,2,0)</f>
        <v>MDF Factory</v>
      </c>
      <c r="Z600" s="2" t="str">
        <f t="shared" si="30"/>
        <v>MDF Factory23</v>
      </c>
      <c r="AH600" s="2" t="str">
        <f t="shared" si="31"/>
        <v>MDF Factory23</v>
      </c>
    </row>
    <row r="601" spans="1:34" x14ac:dyDescent="0.3">
      <c r="A601" s="6" t="s">
        <v>73</v>
      </c>
      <c r="B601" s="6">
        <v>24</v>
      </c>
      <c r="C601" s="1">
        <v>45016</v>
      </c>
      <c r="D601" s="1">
        <v>45016</v>
      </c>
      <c r="E601" s="1">
        <v>45020</v>
      </c>
      <c r="F601">
        <v>28</v>
      </c>
      <c r="G601" s="1">
        <v>45048</v>
      </c>
      <c r="H601" s="1">
        <v>45046</v>
      </c>
      <c r="I601" s="2">
        <v>18681389.16000003</v>
      </c>
      <c r="J601" s="2">
        <v>13504786.109999999</v>
      </c>
      <c r="K601" s="2">
        <f>SUMIF('collection only'!D:D,eslam.data!AH601,'collection only'!E:E)</f>
        <v>5923051.1699999999</v>
      </c>
      <c r="L601" s="2">
        <v>316158885.87</v>
      </c>
      <c r="O601" s="2">
        <v>36725913.890000001</v>
      </c>
      <c r="P601" s="2">
        <v>48869956.890000001</v>
      </c>
      <c r="Q601" s="2">
        <v>400000</v>
      </c>
      <c r="R601" s="2">
        <v>31459228.760000002</v>
      </c>
      <c r="S601" s="2">
        <v>7778972.1449999996</v>
      </c>
      <c r="T601" s="2">
        <v>7778972.1449999996</v>
      </c>
      <c r="U601" s="2">
        <v>470000</v>
      </c>
      <c r="V601" s="14">
        <f>SUMIF('consultant-gross'!D:D,eslam.data!AH601,'consultant-gross'!F:F)</f>
        <v>18681389.160000026</v>
      </c>
      <c r="W601" s="14">
        <f>SUMIF('consultant-gross'!D:D,eslam.data!AH601,'consultant-gross'!G:G)</f>
        <v>316158885.87</v>
      </c>
      <c r="X601" s="14">
        <f>SUMIF('consultant-net'!D:D,eslam.data!AH601,'consultant-net'!F:F)</f>
        <v>13504786.109999999</v>
      </c>
      <c r="Y601" s="2" t="str">
        <f>VLOOKUP(A601,'eslam-to-invoicing'!A:B,2,0)</f>
        <v>MDF Factory</v>
      </c>
      <c r="Z601" s="2" t="str">
        <f t="shared" si="30"/>
        <v>MDF Factory24</v>
      </c>
      <c r="AH601" s="2" t="str">
        <f t="shared" si="31"/>
        <v>MDF Factory24</v>
      </c>
    </row>
    <row r="602" spans="1:34" x14ac:dyDescent="0.3">
      <c r="A602" s="6" t="s">
        <v>73</v>
      </c>
      <c r="B602" s="6">
        <v>25</v>
      </c>
      <c r="C602" s="1">
        <v>45046</v>
      </c>
      <c r="D602" s="1">
        <v>45046</v>
      </c>
      <c r="E602" s="1">
        <v>45054</v>
      </c>
      <c r="F602">
        <v>28</v>
      </c>
      <c r="G602" s="1">
        <v>45082</v>
      </c>
      <c r="H602" s="1">
        <v>45082</v>
      </c>
      <c r="I602" s="2">
        <v>10484631.75999999</v>
      </c>
      <c r="J602" s="2">
        <v>14874774.09</v>
      </c>
      <c r="K602" s="2">
        <f>SUMIF('collection only'!D:D,eslam.data!AH602,'collection only'!E:E)</f>
        <v>4519315.7699999996</v>
      </c>
      <c r="L602" s="2">
        <v>326643517.63</v>
      </c>
      <c r="O602" s="2">
        <v>41744047.170000002</v>
      </c>
      <c r="P602" s="2">
        <v>58047371.039999999</v>
      </c>
      <c r="Q602" s="2">
        <v>650000</v>
      </c>
      <c r="R602" s="2">
        <v>31459228.760000002</v>
      </c>
      <c r="S602" s="2">
        <v>8041087.9400000004</v>
      </c>
      <c r="T602" s="2">
        <v>8041087.9400000004</v>
      </c>
      <c r="U602" s="2">
        <v>400000</v>
      </c>
      <c r="V602" s="14">
        <f>SUMIF('consultant-gross'!D:D,eslam.data!AH602,'consultant-gross'!F:F)</f>
        <v>0</v>
      </c>
      <c r="W602" s="14">
        <f>SUMIF('consultant-gross'!D:D,eslam.data!AH602,'consultant-gross'!G:G)</f>
        <v>0</v>
      </c>
      <c r="X602" s="14">
        <f>SUMIF('consultant-net'!D:D,eslam.data!AH602,'consultant-net'!F:F)</f>
        <v>0</v>
      </c>
      <c r="Y602" s="2" t="str">
        <f>VLOOKUP(A602,'eslam-to-invoicing'!A:B,2,0)</f>
        <v>MDF Factory</v>
      </c>
      <c r="Z602" s="2" t="str">
        <f t="shared" si="30"/>
        <v>MDF Factory25</v>
      </c>
      <c r="AH602" s="2" t="str">
        <f t="shared" si="31"/>
        <v>MDF Factory25</v>
      </c>
    </row>
    <row r="603" spans="1:34" x14ac:dyDescent="0.3">
      <c r="A603" s="6" t="s">
        <v>73</v>
      </c>
      <c r="B603" s="6">
        <v>26</v>
      </c>
      <c r="C603" s="1">
        <v>45077</v>
      </c>
      <c r="D603" s="1">
        <v>45077</v>
      </c>
      <c r="E603" s="1">
        <v>45085</v>
      </c>
      <c r="F603">
        <v>28</v>
      </c>
      <c r="G603" s="1">
        <v>45113</v>
      </c>
      <c r="H603" s="1">
        <v>45098</v>
      </c>
      <c r="I603" s="2">
        <v>21011393.059999999</v>
      </c>
      <c r="J603" s="2">
        <v>18123054.07</v>
      </c>
      <c r="K603" s="2">
        <f>SUMIF('collection only'!D:D,eslam.data!AH603,'collection only'!E:E)</f>
        <v>12901160.060000001</v>
      </c>
      <c r="L603" s="2">
        <v>347654910.69</v>
      </c>
      <c r="O603" s="2">
        <v>39628505.18</v>
      </c>
      <c r="P603" s="2">
        <v>73625314.200000003</v>
      </c>
      <c r="Q603" s="2">
        <v>200000</v>
      </c>
      <c r="R603" s="2">
        <v>33225314.57</v>
      </c>
      <c r="S603" s="2">
        <v>8566372.7650000006</v>
      </c>
      <c r="T603" s="2">
        <v>8566372.7650000006</v>
      </c>
      <c r="U603" s="2">
        <v>450000</v>
      </c>
      <c r="V603" s="14">
        <f>SUMIF('consultant-gross'!D:D,eslam.data!AH603,'consultant-gross'!F:F)</f>
        <v>21011393.060000002</v>
      </c>
      <c r="W603" s="14">
        <f>SUMIF('consultant-gross'!D:D,eslam.data!AH603,'consultant-gross'!G:G)</f>
        <v>347654910.69</v>
      </c>
      <c r="X603" s="14">
        <f>SUMIF('consultant-net'!D:D,eslam.data!AH603,'consultant-net'!F:F)</f>
        <v>18123054.07</v>
      </c>
      <c r="Y603" s="2" t="str">
        <f>VLOOKUP(A603,'eslam-to-invoicing'!A:B,2,0)</f>
        <v>MDF Factory</v>
      </c>
      <c r="Z603" s="2" t="str">
        <f t="shared" si="30"/>
        <v>MDF Factory26</v>
      </c>
      <c r="AH603" s="2" t="str">
        <f t="shared" si="31"/>
        <v>MDF Factory26</v>
      </c>
    </row>
    <row r="604" spans="1:34" x14ac:dyDescent="0.3">
      <c r="A604" s="6" t="s">
        <v>73</v>
      </c>
      <c r="B604" s="6">
        <v>27</v>
      </c>
      <c r="C604" s="1">
        <v>45107</v>
      </c>
      <c r="D604" s="1">
        <v>45107</v>
      </c>
      <c r="E604" s="1">
        <v>45103</v>
      </c>
      <c r="F604">
        <v>28</v>
      </c>
      <c r="G604" s="1">
        <v>45131</v>
      </c>
      <c r="H604" s="1">
        <v>45119</v>
      </c>
      <c r="I604" s="2">
        <v>10160280.74000001</v>
      </c>
      <c r="J604" s="2">
        <v>21231778.460000001</v>
      </c>
      <c r="K604" s="2">
        <f>SUMIF('collection only'!D:D,eslam.data!AH604,'collection only'!E:E)</f>
        <v>19177600.34</v>
      </c>
      <c r="L604" s="2">
        <v>357815191.43000001</v>
      </c>
      <c r="O604" s="2">
        <v>54504636.340000004</v>
      </c>
      <c r="P604" s="2">
        <v>81071518.939999998</v>
      </c>
      <c r="Q604" s="2">
        <v>250000</v>
      </c>
      <c r="R604" s="2">
        <v>33210812.420000002</v>
      </c>
      <c r="S604" s="2">
        <v>8820379.7850000001</v>
      </c>
      <c r="T604" s="2">
        <v>8820379.7850000001</v>
      </c>
      <c r="U604" s="2">
        <v>450000</v>
      </c>
      <c r="V604" s="14">
        <f>SUMIF('consultant-gross'!D:D,eslam.data!AH604,'consultant-gross'!F:F)</f>
        <v>10160280.74000001</v>
      </c>
      <c r="W604" s="14">
        <f>SUMIF('consultant-gross'!D:D,eslam.data!AH604,'consultant-gross'!G:G)</f>
        <v>357815191.43000001</v>
      </c>
      <c r="X604" s="14">
        <f>SUMIF('consultant-net'!D:D,eslam.data!AH604,'consultant-net'!F:F)</f>
        <v>21231778.460000001</v>
      </c>
      <c r="Y604" s="2" t="str">
        <f>VLOOKUP(A604,'eslam-to-invoicing'!A:B,2,0)</f>
        <v>MDF Factory</v>
      </c>
      <c r="Z604" s="2" t="str">
        <f t="shared" si="30"/>
        <v>MDF Factory27</v>
      </c>
      <c r="AH604" s="2" t="str">
        <f t="shared" si="31"/>
        <v>MDF Factory27</v>
      </c>
    </row>
    <row r="605" spans="1:34" x14ac:dyDescent="0.3">
      <c r="A605" s="6" t="s">
        <v>73</v>
      </c>
      <c r="B605" s="6">
        <v>28</v>
      </c>
      <c r="C605" s="1">
        <v>45138</v>
      </c>
      <c r="D605" s="1">
        <v>45122</v>
      </c>
      <c r="E605" s="1">
        <v>45125</v>
      </c>
      <c r="F605">
        <v>28</v>
      </c>
      <c r="G605" s="1">
        <v>45153</v>
      </c>
      <c r="H605" s="1">
        <v>45138</v>
      </c>
      <c r="I605" s="2">
        <v>4632219.7699999809</v>
      </c>
      <c r="J605" s="2">
        <v>5471658.1244510412</v>
      </c>
      <c r="K605" s="2">
        <f>SUMIF('collection only'!D:D,eslam.data!AH605,'collection only'!E:E)</f>
        <v>5380287.9900000002</v>
      </c>
      <c r="L605" s="2">
        <v>362447411.19999999</v>
      </c>
      <c r="O605" s="2">
        <v>57298682.380000003</v>
      </c>
      <c r="P605" s="2">
        <v>84101651.159999996</v>
      </c>
      <c r="Q605" s="2">
        <v>200000</v>
      </c>
      <c r="R605" s="2">
        <v>33299495.32</v>
      </c>
      <c r="S605" s="2">
        <v>8936185.2799999993</v>
      </c>
      <c r="T605" s="2">
        <v>8936185.2799999993</v>
      </c>
      <c r="U605" s="2">
        <v>500000</v>
      </c>
      <c r="V605" s="14">
        <f>SUMIF('consultant-gross'!D:D,eslam.data!AH605,'consultant-gross'!F:F)</f>
        <v>4632219.7699999809</v>
      </c>
      <c r="W605" s="14">
        <f>SUMIF('consultant-gross'!D:D,eslam.data!AH605,'consultant-gross'!G:G)</f>
        <v>362447411.19999999</v>
      </c>
      <c r="X605" s="14">
        <f>SUMIF('consultant-net'!D:D,eslam.data!AH605,'consultant-net'!F:F)</f>
        <v>5471658.1244510412</v>
      </c>
      <c r="Y605" s="2" t="str">
        <f>VLOOKUP(A605,'eslam-to-invoicing'!A:B,2,0)</f>
        <v>MDF Factory</v>
      </c>
      <c r="Z605" s="2" t="str">
        <f t="shared" si="30"/>
        <v>MDF Factory28</v>
      </c>
      <c r="AH605" s="2" t="str">
        <f t="shared" si="31"/>
        <v>MDF Factory28</v>
      </c>
    </row>
    <row r="606" spans="1:34" x14ac:dyDescent="0.3">
      <c r="A606" s="6" t="s">
        <v>73</v>
      </c>
      <c r="B606" s="6">
        <v>29</v>
      </c>
      <c r="C606" s="1">
        <v>45138</v>
      </c>
      <c r="D606" s="1">
        <v>45138</v>
      </c>
      <c r="E606" s="1">
        <v>45146</v>
      </c>
      <c r="F606">
        <v>28</v>
      </c>
      <c r="G606" s="1">
        <v>45174</v>
      </c>
      <c r="H606" s="1">
        <v>45179</v>
      </c>
      <c r="I606" s="2">
        <v>7201895.8000000119</v>
      </c>
      <c r="J606" s="2">
        <v>13138195.960000001</v>
      </c>
      <c r="K606" s="2">
        <f>SUMIF('collection only'!D:D,eslam.data!AH606,'collection only'!E:E)</f>
        <v>10038430.32</v>
      </c>
      <c r="L606" s="2">
        <v>369649307</v>
      </c>
      <c r="O606" s="2">
        <v>63433973.149999999</v>
      </c>
      <c r="P606" s="2">
        <v>88923223.930000007</v>
      </c>
      <c r="Q606" s="2">
        <v>200000</v>
      </c>
      <c r="R606" s="2">
        <v>35138135.490000002</v>
      </c>
      <c r="S606" s="2">
        <v>9116232.6750000007</v>
      </c>
      <c r="T606" s="2">
        <v>9116232.6750000007</v>
      </c>
      <c r="U606" s="2">
        <v>520000</v>
      </c>
      <c r="V606" s="14">
        <f>SUMIF('consultant-gross'!D:D,eslam.data!AH606,'consultant-gross'!F:F)</f>
        <v>7201895.8000000119</v>
      </c>
      <c r="W606" s="14">
        <f>SUMIF('consultant-gross'!D:D,eslam.data!AH606,'consultant-gross'!G:G)</f>
        <v>369649307</v>
      </c>
      <c r="X606" s="14">
        <f>SUMIF('consultant-net'!D:D,eslam.data!AH606,'consultant-net'!F:F)</f>
        <v>13138195.960000001</v>
      </c>
      <c r="Y606" s="2" t="str">
        <f>VLOOKUP(A606,'eslam-to-invoicing'!A:B,2,0)</f>
        <v>MDF Factory</v>
      </c>
      <c r="Z606" s="2" t="str">
        <f t="shared" si="30"/>
        <v>MDF Factory29</v>
      </c>
      <c r="AH606" s="2" t="str">
        <f t="shared" si="31"/>
        <v>MDF Factory29</v>
      </c>
    </row>
    <row r="607" spans="1:34" x14ac:dyDescent="0.3">
      <c r="A607" s="6" t="s">
        <v>73</v>
      </c>
      <c r="B607" s="6">
        <v>30</v>
      </c>
      <c r="C607" s="1">
        <v>45169</v>
      </c>
      <c r="D607" s="1">
        <v>45168</v>
      </c>
      <c r="E607" s="1">
        <v>45179</v>
      </c>
      <c r="F607">
        <v>28</v>
      </c>
      <c r="G607" s="1">
        <v>45207</v>
      </c>
      <c r="H607" s="1">
        <v>45188</v>
      </c>
      <c r="I607" s="2">
        <v>42878737.920000017</v>
      </c>
      <c r="J607" s="2">
        <v>12581507.75</v>
      </c>
      <c r="K607" s="2">
        <f>SUMIF('collection only'!D:D,eslam.data!AH607,'collection only'!E:E)</f>
        <v>11530799.530000001</v>
      </c>
      <c r="L607" s="2">
        <v>412528044.92000002</v>
      </c>
      <c r="O607" s="2">
        <v>48447410.770000003</v>
      </c>
      <c r="P607" s="2">
        <v>120743192.13</v>
      </c>
      <c r="Q607" s="2">
        <v>200000</v>
      </c>
      <c r="R607" s="2">
        <v>35183358.229999997</v>
      </c>
      <c r="S607" s="2">
        <v>10188201.125</v>
      </c>
      <c r="T607" s="2">
        <v>10188201.125</v>
      </c>
      <c r="U607" s="2">
        <v>550000</v>
      </c>
      <c r="V607" s="14">
        <f>SUMIF('consultant-gross'!D:D,eslam.data!AH607,'consultant-gross'!F:F)</f>
        <v>42878737.920000017</v>
      </c>
      <c r="W607" s="14">
        <f>SUMIF('consultant-gross'!D:D,eslam.data!AH607,'consultant-gross'!G:G)</f>
        <v>412528044.92000002</v>
      </c>
      <c r="X607" s="14">
        <f>SUMIF('consultant-net'!D:D,eslam.data!AH607,'consultant-net'!F:F)</f>
        <v>12581507.75</v>
      </c>
      <c r="Y607" s="2" t="str">
        <f>VLOOKUP(A607,'eslam-to-invoicing'!A:B,2,0)</f>
        <v>MDF Factory</v>
      </c>
      <c r="Z607" s="2" t="str">
        <f t="shared" si="30"/>
        <v>MDF Factory30</v>
      </c>
      <c r="AH607" s="2" t="str">
        <f t="shared" si="31"/>
        <v>MDF Factory30</v>
      </c>
    </row>
    <row r="608" spans="1:34" x14ac:dyDescent="0.3">
      <c r="A608" s="6" t="s">
        <v>73</v>
      </c>
      <c r="B608" s="6">
        <v>31</v>
      </c>
      <c r="C608" s="1">
        <v>45199</v>
      </c>
      <c r="D608" s="1">
        <v>45199</v>
      </c>
      <c r="E608" s="1">
        <v>45204</v>
      </c>
      <c r="F608">
        <v>28</v>
      </c>
      <c r="G608" s="1">
        <v>45232</v>
      </c>
      <c r="H608" s="1">
        <v>45206</v>
      </c>
      <c r="I608" s="2">
        <v>26984773</v>
      </c>
      <c r="J608" s="2">
        <v>20429584.530000001</v>
      </c>
      <c r="K608" s="2">
        <f>SUMIF('collection only'!D:D,eslam.data!AH608,'collection only'!E:E)</f>
        <v>18846610.600000001</v>
      </c>
      <c r="L608" s="2">
        <v>439512817.92000002</v>
      </c>
      <c r="O608" s="2">
        <v>52299084.090000004</v>
      </c>
      <c r="P608" s="2">
        <v>141277943.84</v>
      </c>
      <c r="Q608" s="2">
        <v>200000</v>
      </c>
      <c r="R608" s="2">
        <v>34937145.359999999</v>
      </c>
      <c r="S608" s="2">
        <v>10862820.449999999</v>
      </c>
      <c r="T608" s="2">
        <v>10862820.449999999</v>
      </c>
      <c r="U608" s="2">
        <v>250000</v>
      </c>
      <c r="V608" s="14">
        <f>SUMIF('consultant-gross'!D:D,eslam.data!AH608,'consultant-gross'!F:F)</f>
        <v>26984773</v>
      </c>
      <c r="W608" s="14">
        <f>SUMIF('consultant-gross'!D:D,eslam.data!AH608,'consultant-gross'!G:G)</f>
        <v>439512817.92000002</v>
      </c>
      <c r="X608" s="14">
        <f>SUMIF('consultant-net'!D:D,eslam.data!AH608,'consultant-net'!F:F)</f>
        <v>20429584.530000001</v>
      </c>
      <c r="Y608" s="2" t="str">
        <f>VLOOKUP(A608,'eslam-to-invoicing'!A:B,2,0)</f>
        <v>MDF Factory</v>
      </c>
      <c r="Z608" s="2" t="str">
        <f t="shared" si="30"/>
        <v>MDF Factory31</v>
      </c>
      <c r="AH608" s="2" t="str">
        <f t="shared" si="31"/>
        <v>MDF Factory31</v>
      </c>
    </row>
    <row r="609" spans="1:34" x14ac:dyDescent="0.3">
      <c r="A609" s="6" t="s">
        <v>73</v>
      </c>
      <c r="B609" s="6">
        <v>32</v>
      </c>
      <c r="C609" s="1">
        <v>45230</v>
      </c>
      <c r="D609" s="1">
        <v>45224</v>
      </c>
      <c r="E609" s="1">
        <v>45225</v>
      </c>
      <c r="F609">
        <v>28</v>
      </c>
      <c r="G609" s="1">
        <v>45253</v>
      </c>
      <c r="H609" s="1">
        <v>45225</v>
      </c>
      <c r="I609" s="2">
        <v>2754000</v>
      </c>
      <c r="J609" s="2">
        <v>2726460</v>
      </c>
      <c r="K609" s="2">
        <f>SUMIF('collection only'!D:D,eslam.data!AH609,'collection only'!E:E)</f>
        <v>2726460</v>
      </c>
      <c r="L609" s="2">
        <v>442266817.92000002</v>
      </c>
      <c r="O609" s="2">
        <v>52299084.090000004</v>
      </c>
      <c r="P609" s="2">
        <v>144031943.84</v>
      </c>
      <c r="Q609" s="2">
        <v>200000</v>
      </c>
      <c r="R609" s="2">
        <v>34937145.359999999</v>
      </c>
      <c r="S609" s="2">
        <v>10931670.449999999</v>
      </c>
      <c r="T609" s="2">
        <v>10931670.449999999</v>
      </c>
      <c r="U609" s="2">
        <v>250000</v>
      </c>
      <c r="V609" s="14">
        <f>SUMIF('consultant-gross'!D:D,eslam.data!AH609,'consultant-gross'!F:F)</f>
        <v>2754000</v>
      </c>
      <c r="W609" s="14">
        <f>SUMIF('consultant-gross'!D:D,eslam.data!AH609,'consultant-gross'!G:G)</f>
        <v>442266817.92000002</v>
      </c>
      <c r="X609" s="14">
        <f>SUMIF('consultant-net'!D:D,eslam.data!AH609,'consultant-net'!F:F)</f>
        <v>2726460</v>
      </c>
      <c r="Y609" s="2" t="str">
        <f>VLOOKUP(A609,'eslam-to-invoicing'!A:B,2,0)</f>
        <v>MDF Factory</v>
      </c>
      <c r="Z609" s="2" t="str">
        <f t="shared" si="30"/>
        <v>MDF Factory32</v>
      </c>
      <c r="AH609" s="2" t="str">
        <f t="shared" si="31"/>
        <v>MDF Factory32</v>
      </c>
    </row>
    <row r="610" spans="1:34" x14ac:dyDescent="0.3">
      <c r="A610" s="6" t="s">
        <v>73</v>
      </c>
      <c r="B610" s="6">
        <v>33</v>
      </c>
      <c r="C610" s="1">
        <v>45230</v>
      </c>
      <c r="D610" s="1">
        <v>45230</v>
      </c>
      <c r="E610" s="1">
        <v>45237</v>
      </c>
      <c r="F610">
        <v>28</v>
      </c>
      <c r="G610" s="1">
        <v>45265</v>
      </c>
      <c r="H610" s="1">
        <v>45255</v>
      </c>
      <c r="I610" s="2">
        <v>20665276.539999962</v>
      </c>
      <c r="J610" s="2">
        <v>12154985.640000001</v>
      </c>
      <c r="K610" s="2">
        <f>SUMIF('collection only'!D:D,eslam.data!AH610,'collection only'!E:E)</f>
        <v>8808260.3300000001</v>
      </c>
      <c r="L610" s="2">
        <v>462932094.45999998</v>
      </c>
      <c r="O610" s="2">
        <v>52125340.590000004</v>
      </c>
      <c r="P610" s="2">
        <v>161100913.16</v>
      </c>
      <c r="Q610" s="2">
        <v>250000</v>
      </c>
      <c r="R610" s="2">
        <v>35201311.240000002</v>
      </c>
      <c r="S610" s="2">
        <v>11448302</v>
      </c>
      <c r="T610" s="2">
        <v>11448302</v>
      </c>
      <c r="U610" s="2">
        <v>200000</v>
      </c>
      <c r="V610" s="14">
        <f>SUMIF('consultant-gross'!D:D,eslam.data!AH610,'consultant-gross'!F:F)</f>
        <v>20665276.539999962</v>
      </c>
      <c r="W610" s="14">
        <f>SUMIF('consultant-gross'!D:D,eslam.data!AH610,'consultant-gross'!G:G)</f>
        <v>462932094.45999998</v>
      </c>
      <c r="X610" s="14">
        <f>SUMIF('consultant-net'!D:D,eslam.data!AH610,'consultant-net'!F:F)</f>
        <v>12154985.640000001</v>
      </c>
      <c r="Y610" s="2" t="str">
        <f>VLOOKUP(A610,'eslam-to-invoicing'!A:B,2,0)</f>
        <v>MDF Factory</v>
      </c>
      <c r="Z610" s="2" t="str">
        <f t="shared" si="30"/>
        <v>MDF Factory33</v>
      </c>
      <c r="AH610" s="2" t="str">
        <f t="shared" si="31"/>
        <v>MDF Factory33</v>
      </c>
    </row>
    <row r="611" spans="1:34" x14ac:dyDescent="0.3">
      <c r="A611" s="6" t="s">
        <v>73</v>
      </c>
      <c r="B611" s="6">
        <v>34</v>
      </c>
      <c r="C611" s="1">
        <v>45260</v>
      </c>
      <c r="D611" s="1">
        <v>45260</v>
      </c>
      <c r="E611" s="1">
        <v>45269</v>
      </c>
      <c r="F611">
        <v>28</v>
      </c>
      <c r="G611" s="1">
        <v>45297</v>
      </c>
      <c r="H611" s="1">
        <v>45280</v>
      </c>
      <c r="I611" s="2">
        <v>25469525.620000001</v>
      </c>
      <c r="J611" s="2">
        <v>13093494.9</v>
      </c>
      <c r="K611" s="2">
        <f>SUMIF('collection only'!D:D,eslam.data!AH611,'collection only'!E:E)</f>
        <v>12466636.779999999</v>
      </c>
      <c r="L611" s="2">
        <v>488401620.07999998</v>
      </c>
      <c r="O611" s="2">
        <v>49181191.789999999</v>
      </c>
      <c r="P611" s="2">
        <v>181875990.59999999</v>
      </c>
      <c r="Q611" s="2">
        <v>250000</v>
      </c>
      <c r="R611" s="2">
        <v>35200228.82</v>
      </c>
      <c r="S611" s="2">
        <v>12085040.5</v>
      </c>
      <c r="T611" s="2">
        <v>12085040.5</v>
      </c>
      <c r="U611" s="2">
        <v>200000</v>
      </c>
      <c r="V611" s="14">
        <f>SUMIF('consultant-gross'!D:D,eslam.data!AH611,'consultant-gross'!F:F)</f>
        <v>25469525.620000005</v>
      </c>
      <c r="W611" s="14">
        <f>SUMIF('consultant-gross'!D:D,eslam.data!AH611,'consultant-gross'!G:G)</f>
        <v>488401620.07999998</v>
      </c>
      <c r="X611" s="14">
        <f>SUMIF('consultant-net'!D:D,eslam.data!AH611,'consultant-net'!F:F)</f>
        <v>13093494.9</v>
      </c>
      <c r="Y611" s="2" t="str">
        <f>VLOOKUP(A611,'eslam-to-invoicing'!A:B,2,0)</f>
        <v>MDF Factory</v>
      </c>
      <c r="Z611" s="2" t="str">
        <f t="shared" si="30"/>
        <v>MDF Factory34</v>
      </c>
      <c r="AH611" s="2" t="str">
        <f t="shared" si="31"/>
        <v>MDF Factory34</v>
      </c>
    </row>
    <row r="612" spans="1:34" x14ac:dyDescent="0.3">
      <c r="A612" s="6" t="s">
        <v>73</v>
      </c>
      <c r="B612" s="6">
        <v>35</v>
      </c>
      <c r="C612" s="1">
        <v>45291</v>
      </c>
      <c r="D612" s="1">
        <v>45291</v>
      </c>
      <c r="E612" s="1">
        <v>45291</v>
      </c>
      <c r="F612">
        <v>28</v>
      </c>
      <c r="G612" s="1">
        <v>45319</v>
      </c>
      <c r="H612" s="1">
        <v>45312</v>
      </c>
      <c r="I612" s="2">
        <v>7460561</v>
      </c>
      <c r="J612" s="2">
        <v>14005346.869999999</v>
      </c>
      <c r="K612" s="2">
        <f>SUMIF('collection only'!D:D,eslam.data!AH612,'collection only'!E:E)</f>
        <v>11964736.84</v>
      </c>
      <c r="L612" s="2">
        <v>495862181.07999998</v>
      </c>
      <c r="O612" s="2">
        <v>56480937.479999997</v>
      </c>
      <c r="P612" s="2">
        <v>187067355.65000001</v>
      </c>
      <c r="Q612" s="2">
        <v>100000</v>
      </c>
      <c r="R612" s="2">
        <v>35200149.539999999</v>
      </c>
      <c r="S612" s="2">
        <v>12271554.525</v>
      </c>
      <c r="T612" s="2">
        <v>12271554.525</v>
      </c>
      <c r="U612" s="2">
        <v>350000</v>
      </c>
      <c r="V612" s="14">
        <f>SUMIF('consultant-gross'!D:D,eslam.data!AH612,'consultant-gross'!F:F)</f>
        <v>7460561</v>
      </c>
      <c r="W612" s="14">
        <f>SUMIF('consultant-gross'!D:D,eslam.data!AH612,'consultant-gross'!G:G)</f>
        <v>495862181.07999998</v>
      </c>
      <c r="X612" s="14">
        <f>SUMIF('consultant-net'!D:D,eslam.data!AH612,'consultant-net'!F:F)</f>
        <v>14005346.869999999</v>
      </c>
      <c r="Y612" s="2" t="str">
        <f>VLOOKUP(A612,'eslam-to-invoicing'!A:B,2,0)</f>
        <v>MDF Factory</v>
      </c>
      <c r="Z612" s="2" t="str">
        <f t="shared" si="30"/>
        <v>MDF Factory35</v>
      </c>
      <c r="AH612" s="2" t="str">
        <f t="shared" si="31"/>
        <v>MDF Factory35</v>
      </c>
    </row>
    <row r="613" spans="1:34" x14ac:dyDescent="0.3">
      <c r="A613" s="6" t="s">
        <v>73</v>
      </c>
      <c r="B613" s="6">
        <v>36</v>
      </c>
      <c r="C613" s="1">
        <v>45322</v>
      </c>
      <c r="D613" s="1">
        <v>45322</v>
      </c>
      <c r="E613" s="1">
        <v>45328</v>
      </c>
      <c r="F613">
        <v>28</v>
      </c>
      <c r="G613" s="1">
        <v>45356</v>
      </c>
      <c r="H613" s="1">
        <v>45350</v>
      </c>
      <c r="I613" s="2">
        <v>24220349.75</v>
      </c>
      <c r="J613" s="2">
        <v>12150509.060000001</v>
      </c>
      <c r="K613" s="2">
        <f>SUMIF('collection only'!D:D,eslam.data!AH613,'collection only'!E:E)</f>
        <v>10194821.77</v>
      </c>
      <c r="L613" s="2">
        <v>520082530.82999998</v>
      </c>
      <c r="O613" s="2">
        <v>52738337.770000003</v>
      </c>
      <c r="P613" s="2">
        <v>208687659.78</v>
      </c>
      <c r="Q613" s="2">
        <v>200000</v>
      </c>
      <c r="R613" s="2">
        <v>35240386.140000001</v>
      </c>
      <c r="S613" s="2">
        <v>12877063.27</v>
      </c>
      <c r="T613" s="2">
        <v>12877063.27</v>
      </c>
      <c r="U613" s="2">
        <v>220000</v>
      </c>
      <c r="V613" s="14">
        <f>SUMIF('consultant-gross'!D:D,eslam.data!AH613,'consultant-gross'!F:F)</f>
        <v>24220349.75</v>
      </c>
      <c r="W613" s="14">
        <f>SUMIF('consultant-gross'!D:D,eslam.data!AH613,'consultant-gross'!G:G)</f>
        <v>520082530.82999998</v>
      </c>
      <c r="X613" s="14">
        <f>SUMIF('consultant-net'!D:D,eslam.data!AH613,'consultant-net'!F:F)</f>
        <v>12150509.060000001</v>
      </c>
      <c r="Y613" s="2" t="str">
        <f>VLOOKUP(A613,'eslam-to-invoicing'!A:B,2,0)</f>
        <v>MDF Factory</v>
      </c>
      <c r="Z613" s="2" t="str">
        <f t="shared" si="30"/>
        <v>MDF Factory36</v>
      </c>
      <c r="AH613" s="2" t="str">
        <f t="shared" si="31"/>
        <v>MDF Factory36</v>
      </c>
    </row>
    <row r="614" spans="1:34" x14ac:dyDescent="0.3">
      <c r="A614" s="6" t="s">
        <v>73</v>
      </c>
      <c r="B614" s="6">
        <v>37</v>
      </c>
      <c r="C614" s="1">
        <v>45351</v>
      </c>
      <c r="D614" s="1">
        <v>45351</v>
      </c>
      <c r="E614" s="1">
        <v>45362</v>
      </c>
      <c r="F614">
        <v>28</v>
      </c>
      <c r="G614" s="1">
        <v>45390</v>
      </c>
      <c r="H614" s="1">
        <v>45384</v>
      </c>
      <c r="I614" s="2">
        <v>18799337.86000007</v>
      </c>
      <c r="J614" s="2">
        <v>7449862.8600000003</v>
      </c>
      <c r="K614" s="2">
        <f>SUMIF('collection only'!D:D,eslam.data!AH614,'collection only'!E:E)</f>
        <v>4465149.3899999997</v>
      </c>
      <c r="L614" s="2">
        <v>538881868.69000006</v>
      </c>
      <c r="O614" s="2">
        <v>47546890.759999998</v>
      </c>
      <c r="P614" s="2">
        <v>225598759.06999999</v>
      </c>
      <c r="Q614" s="2">
        <v>1500000</v>
      </c>
      <c r="R614" s="2">
        <v>35240386.140000001</v>
      </c>
      <c r="S614" s="2">
        <v>13347046.715</v>
      </c>
      <c r="T614" s="2">
        <v>13347046.715</v>
      </c>
      <c r="U614" s="2">
        <v>700000</v>
      </c>
      <c r="V614" s="14">
        <f>SUMIF('consultant-gross'!D:D,eslam.data!AH614,'consultant-gross'!F:F)</f>
        <v>18799337.860000074</v>
      </c>
      <c r="W614" s="14">
        <f>SUMIF('consultant-gross'!D:D,eslam.data!AH614,'consultant-gross'!G:G)</f>
        <v>538881868.69000006</v>
      </c>
      <c r="X614" s="14">
        <f>SUMIF('consultant-net'!D:D,eslam.data!AH614,'consultant-net'!F:F)</f>
        <v>7449862.8600000003</v>
      </c>
      <c r="Y614" s="2" t="str">
        <f>VLOOKUP(A614,'eslam-to-invoicing'!A:B,2,0)</f>
        <v>MDF Factory</v>
      </c>
      <c r="Z614" s="2" t="str">
        <f t="shared" si="30"/>
        <v>MDF Factory37</v>
      </c>
      <c r="AH614" s="2" t="str">
        <f t="shared" si="31"/>
        <v>MDF Factory37</v>
      </c>
    </row>
    <row r="615" spans="1:34" x14ac:dyDescent="0.3">
      <c r="A615" s="6" t="s">
        <v>73</v>
      </c>
      <c r="B615" s="6">
        <v>38</v>
      </c>
      <c r="C615" s="1">
        <v>45382</v>
      </c>
      <c r="D615" s="1">
        <v>45382</v>
      </c>
      <c r="E615" s="1">
        <v>45390</v>
      </c>
      <c r="F615">
        <v>28</v>
      </c>
      <c r="G615" s="1">
        <v>45418</v>
      </c>
      <c r="H615" s="1">
        <v>45406</v>
      </c>
      <c r="I615" s="2">
        <v>25264630.56999993</v>
      </c>
      <c r="J615" s="2">
        <v>10129299.69014072</v>
      </c>
      <c r="K615" s="2">
        <f>SUMIF('collection only'!D:D,eslam.data!AH615,'collection only'!E:E)</f>
        <v>9539881.6500000004</v>
      </c>
      <c r="L615" s="2">
        <v>564146499.25999999</v>
      </c>
      <c r="O615" s="2">
        <v>42828938.170000002</v>
      </c>
      <c r="P615" s="2">
        <v>247874489.5</v>
      </c>
      <c r="Q615" s="2">
        <v>200000</v>
      </c>
      <c r="R615" s="2">
        <v>35240386.140000001</v>
      </c>
      <c r="S615" s="2">
        <v>13978662.48</v>
      </c>
      <c r="T615" s="2">
        <v>13978662.48</v>
      </c>
      <c r="U615" s="2">
        <v>253450</v>
      </c>
      <c r="V615" s="14">
        <f>SUMIF('consultant-gross'!D:D,eslam.data!AH615,'consultant-gross'!F:F)</f>
        <v>25264630.569999933</v>
      </c>
      <c r="W615" s="14">
        <f>SUMIF('consultant-gross'!D:D,eslam.data!AH615,'consultant-gross'!G:G)</f>
        <v>564146499.25999999</v>
      </c>
      <c r="X615" s="14">
        <f>SUMIF('consultant-net'!D:D,eslam.data!AH615,'consultant-net'!F:F)</f>
        <v>10129299.690140724</v>
      </c>
      <c r="Y615" s="2" t="str">
        <f>VLOOKUP(A615,'eslam-to-invoicing'!A:B,2,0)</f>
        <v>MDF Factory</v>
      </c>
      <c r="Z615" s="2" t="str">
        <f t="shared" si="30"/>
        <v>MDF Factory38</v>
      </c>
      <c r="AH615" s="2" t="str">
        <f t="shared" si="31"/>
        <v>MDF Factory38</v>
      </c>
    </row>
    <row r="616" spans="1:34" x14ac:dyDescent="0.3">
      <c r="A616" s="6" t="s">
        <v>73</v>
      </c>
      <c r="B616" s="6">
        <v>39</v>
      </c>
      <c r="C616" s="1">
        <v>45412</v>
      </c>
      <c r="D616" s="1">
        <v>45412</v>
      </c>
      <c r="E616" s="1">
        <v>45419</v>
      </c>
      <c r="F616">
        <v>28</v>
      </c>
      <c r="G616" s="1">
        <v>45447</v>
      </c>
      <c r="H616" s="1">
        <v>45434</v>
      </c>
      <c r="I616" s="2">
        <v>17461783.470000029</v>
      </c>
      <c r="J616" s="2">
        <v>7951387.2800000003</v>
      </c>
      <c r="K616" s="2">
        <f>SUMIF('collection only'!D:D,eslam.data!AH616,'collection only'!E:E)</f>
        <v>6984174.9199999999</v>
      </c>
      <c r="L616" s="2">
        <v>581608282.73000002</v>
      </c>
      <c r="O616" s="2">
        <v>39702840.210000001</v>
      </c>
      <c r="P616" s="2">
        <v>261893208.84</v>
      </c>
      <c r="Q616" s="2">
        <v>200000</v>
      </c>
      <c r="R616" s="2">
        <v>35240386.140000001</v>
      </c>
      <c r="S616" s="2">
        <v>14415207</v>
      </c>
      <c r="T616" s="2">
        <v>14415207</v>
      </c>
      <c r="U616" s="2">
        <v>253450</v>
      </c>
      <c r="V616" s="14">
        <f>SUMIF('consultant-gross'!D:D,eslam.data!AH616,'consultant-gross'!F:F)</f>
        <v>17461783.470000029</v>
      </c>
      <c r="W616" s="14">
        <f>SUMIF('consultant-gross'!D:D,eslam.data!AH616,'consultant-gross'!G:G)</f>
        <v>581608282.73000002</v>
      </c>
      <c r="X616" s="14">
        <f>SUMIF('consultant-net'!D:D,eslam.data!AH616,'consultant-net'!F:F)</f>
        <v>7951387.2800000003</v>
      </c>
      <c r="Y616" s="2" t="str">
        <f>VLOOKUP(A616,'eslam-to-invoicing'!A:B,2,0)</f>
        <v>MDF Factory</v>
      </c>
      <c r="Z616" s="2" t="str">
        <f t="shared" si="30"/>
        <v>MDF Factory39</v>
      </c>
      <c r="AH616" s="2" t="str">
        <f t="shared" si="31"/>
        <v>MDF Factory39</v>
      </c>
    </row>
    <row r="617" spans="1:34" x14ac:dyDescent="0.3">
      <c r="A617" s="6" t="s">
        <v>73</v>
      </c>
      <c r="B617" s="6">
        <v>40</v>
      </c>
      <c r="C617" s="1">
        <v>45412</v>
      </c>
      <c r="D617" s="1">
        <v>45412</v>
      </c>
      <c r="E617" s="1">
        <v>45438</v>
      </c>
      <c r="F617">
        <v>28</v>
      </c>
      <c r="G617" s="1">
        <v>45466</v>
      </c>
      <c r="H617" s="1">
        <v>45455</v>
      </c>
      <c r="I617" s="2">
        <v>-0.73000001907348633</v>
      </c>
      <c r="J617" s="2">
        <v>13055049.84</v>
      </c>
      <c r="K617" s="2">
        <f>SUMIF('collection only'!D:D,eslam.data!AH617,'collection only'!E:E)</f>
        <v>13054639.6</v>
      </c>
      <c r="L617" s="2">
        <v>581608282</v>
      </c>
      <c r="O617" s="2">
        <v>39702840</v>
      </c>
      <c r="P617" s="2">
        <v>261893208</v>
      </c>
      <c r="R617" s="2">
        <v>35240386</v>
      </c>
      <c r="S617" s="2">
        <v>6101647</v>
      </c>
      <c r="U617" s="2">
        <v>453450</v>
      </c>
      <c r="V617" s="14">
        <f>SUMIF('consultant-gross'!D:D,eslam.data!AH617,'consultant-gross'!F:F)</f>
        <v>0</v>
      </c>
      <c r="W617" s="14">
        <f>SUMIF('consultant-gross'!D:D,eslam.data!AH617,'consultant-gross'!G:G)</f>
        <v>0</v>
      </c>
      <c r="X617" s="14">
        <f>SUMIF('consultant-net'!D:D,eslam.data!AH617,'consultant-net'!F:F)</f>
        <v>0</v>
      </c>
      <c r="Y617" s="2" t="str">
        <f>VLOOKUP(A617,'eslam-to-invoicing'!A:B,2,0)</f>
        <v>MDF Factory</v>
      </c>
      <c r="Z617" s="2" t="str">
        <f t="shared" si="30"/>
        <v>MDF Factory40</v>
      </c>
      <c r="AH617" s="2" t="str">
        <f t="shared" si="31"/>
        <v>MDF Factory40</v>
      </c>
    </row>
    <row r="618" spans="1:34" x14ac:dyDescent="0.3">
      <c r="A618" s="6" t="s">
        <v>73</v>
      </c>
      <c r="B618" s="6">
        <v>41</v>
      </c>
      <c r="C618" s="1">
        <v>45443</v>
      </c>
      <c r="D618" s="1">
        <v>45443</v>
      </c>
      <c r="E618" s="1">
        <v>45449</v>
      </c>
      <c r="F618">
        <v>28</v>
      </c>
      <c r="G618" s="1">
        <v>45477</v>
      </c>
      <c r="H618" s="1">
        <v>45456</v>
      </c>
      <c r="I618" s="2">
        <v>26553112.480000019</v>
      </c>
      <c r="J618" s="2">
        <v>25000718.68</v>
      </c>
      <c r="K618" s="2">
        <f>SUMIF('collection only'!D:D,eslam.data!AH618,'collection only'!E:E)</f>
        <v>8347962.7000000002</v>
      </c>
      <c r="L618" s="2">
        <v>608161394.48000002</v>
      </c>
      <c r="O618" s="2">
        <v>40071589.729999997</v>
      </c>
      <c r="P618" s="2">
        <v>273875725.24000001</v>
      </c>
      <c r="R618" s="2">
        <v>35240386.140000001</v>
      </c>
      <c r="S618" s="2">
        <v>7033092.8550000004</v>
      </c>
      <c r="T618" s="2">
        <v>7033092.8550000004</v>
      </c>
      <c r="U618" s="2">
        <v>303450</v>
      </c>
      <c r="V618" s="14">
        <f>SUMIF('consultant-gross'!D:D,eslam.data!AH618,'consultant-gross'!F:F)</f>
        <v>0</v>
      </c>
      <c r="W618" s="14">
        <f>SUMIF('consultant-gross'!D:D,eslam.data!AH618,'consultant-gross'!G:G)</f>
        <v>0</v>
      </c>
      <c r="X618" s="14">
        <f>SUMIF('consultant-net'!D:D,eslam.data!AH618,'consultant-net'!F:F)</f>
        <v>0</v>
      </c>
      <c r="Y618" s="2" t="str">
        <f>VLOOKUP(A618,'eslam-to-invoicing'!A:B,2,0)</f>
        <v>MDF Factory</v>
      </c>
      <c r="Z618" s="2" t="str">
        <f t="shared" si="30"/>
        <v>MDF Factory41</v>
      </c>
      <c r="AH618" s="2" t="str">
        <f t="shared" si="31"/>
        <v>MDF Factory41</v>
      </c>
    </row>
    <row r="619" spans="1:34" x14ac:dyDescent="0.3">
      <c r="A619" s="6" t="s">
        <v>73</v>
      </c>
      <c r="B619" s="6">
        <v>42</v>
      </c>
      <c r="C619" s="1">
        <v>45473</v>
      </c>
      <c r="D619" s="1">
        <v>45473</v>
      </c>
      <c r="E619" s="1">
        <v>45480</v>
      </c>
      <c r="F619">
        <v>28</v>
      </c>
      <c r="G619" s="1">
        <v>45508</v>
      </c>
      <c r="H619" s="1">
        <v>45497</v>
      </c>
      <c r="I619" s="2">
        <v>750284.19999992847</v>
      </c>
      <c r="J619" s="2">
        <v>7547918.7000000002</v>
      </c>
      <c r="K619" s="2">
        <f>SUMIF('collection only'!D:D,eslam.data!AH619,'collection only'!E:E)</f>
        <v>7602001.04</v>
      </c>
      <c r="L619" s="2">
        <v>608911678.67999995</v>
      </c>
      <c r="O619" s="2">
        <v>33497125</v>
      </c>
      <c r="P619" s="2">
        <v>289636214</v>
      </c>
      <c r="R619" s="2">
        <v>35240386</v>
      </c>
      <c r="S619" s="2">
        <v>7100876.5</v>
      </c>
      <c r="T619" s="2">
        <v>7100876.5</v>
      </c>
      <c r="U619" s="2">
        <v>453450</v>
      </c>
      <c r="V619" s="14">
        <f>SUMIF('consultant-gross'!D:D,eslam.data!AH619,'consultant-gross'!F:F)</f>
        <v>750284.19999992847</v>
      </c>
      <c r="W619" s="14">
        <f>SUMIF('consultant-gross'!D:D,eslam.data!AH619,'consultant-gross'!G:G)</f>
        <v>608911678.67999995</v>
      </c>
      <c r="X619" s="14">
        <f>SUMIF('consultant-net'!D:D,eslam.data!AH619,'consultant-net'!F:F)</f>
        <v>7547918.7000000002</v>
      </c>
      <c r="Y619" s="2" t="str">
        <f>VLOOKUP(A619,'eslam-to-invoicing'!A:B,2,0)</f>
        <v>MDF Factory</v>
      </c>
      <c r="Z619" s="2" t="str">
        <f t="shared" si="30"/>
        <v>MDF Factory42</v>
      </c>
      <c r="AH619" s="2" t="str">
        <f t="shared" si="31"/>
        <v>MDF Factory42</v>
      </c>
    </row>
    <row r="620" spans="1:34" x14ac:dyDescent="0.3">
      <c r="A620" s="6" t="s">
        <v>73</v>
      </c>
      <c r="B620" s="6">
        <v>43</v>
      </c>
      <c r="C620" s="1">
        <v>45504</v>
      </c>
      <c r="D620" s="1">
        <v>45504</v>
      </c>
      <c r="E620" s="1">
        <v>45510</v>
      </c>
      <c r="F620">
        <v>28</v>
      </c>
      <c r="G620" s="1">
        <v>45538</v>
      </c>
      <c r="H620" s="1">
        <v>45525</v>
      </c>
      <c r="I620" s="2">
        <v>11210135.320000051</v>
      </c>
      <c r="J620" s="2">
        <v>57977475.460000001</v>
      </c>
      <c r="K620" s="2">
        <f>SUMIF('collection only'!D:D,eslam.data!AH620,'collection only'!E:E)</f>
        <v>45999180</v>
      </c>
      <c r="L620" s="2">
        <v>620121814</v>
      </c>
      <c r="O620" s="2">
        <v>31321429</v>
      </c>
      <c r="P620" s="2">
        <v>299419159</v>
      </c>
      <c r="R620" s="2">
        <v>35243045</v>
      </c>
      <c r="S620" s="2">
        <v>7887682</v>
      </c>
      <c r="T620" s="2">
        <v>7887682</v>
      </c>
      <c r="U620" s="2">
        <v>553450</v>
      </c>
      <c r="V620" s="14">
        <f>SUMIF('consultant-gross'!D:D,eslam.data!AH620,'consultant-gross'!F:F)</f>
        <v>11210135.320000052</v>
      </c>
      <c r="W620" s="14">
        <f>SUMIF('consultant-gross'!D:D,eslam.data!AH620,'consultant-gross'!G:G)</f>
        <v>620121814</v>
      </c>
      <c r="X620" s="14">
        <f>SUMIF('consultant-net'!D:D,eslam.data!AH620,'consultant-net'!F:F)</f>
        <v>57977475.460000001</v>
      </c>
      <c r="Y620" s="2" t="str">
        <f>VLOOKUP(A620,'eslam-to-invoicing'!A:B,2,0)</f>
        <v>MDF Factory</v>
      </c>
      <c r="Z620" s="2" t="str">
        <f t="shared" si="30"/>
        <v>MDF Factory43</v>
      </c>
      <c r="AH620" s="2" t="str">
        <f t="shared" si="31"/>
        <v>MDF Factory43</v>
      </c>
    </row>
    <row r="621" spans="1:34" x14ac:dyDescent="0.3">
      <c r="A621" s="6" t="s">
        <v>73</v>
      </c>
      <c r="B621" s="6">
        <v>44</v>
      </c>
      <c r="C621" s="1">
        <v>45535</v>
      </c>
      <c r="D621" s="1">
        <v>45535</v>
      </c>
      <c r="E621" s="1">
        <v>45540</v>
      </c>
      <c r="F621">
        <v>28</v>
      </c>
      <c r="G621" s="1">
        <v>45568</v>
      </c>
      <c r="H621" s="1">
        <v>45561</v>
      </c>
      <c r="I621" s="2">
        <v>10205950.60000002</v>
      </c>
      <c r="J621" s="2">
        <v>13417821.66</v>
      </c>
      <c r="K621" s="2">
        <f>SUMIF('collection only'!D:D,eslam.data!AH621,'collection only'!E:E)</f>
        <v>0</v>
      </c>
      <c r="L621" s="2">
        <v>630327764.60000002</v>
      </c>
      <c r="O621" s="2">
        <v>30187176.606168691</v>
      </c>
      <c r="P621" s="2">
        <v>308819628.40902478</v>
      </c>
      <c r="R621" s="2">
        <v>35266531.133720517</v>
      </c>
      <c r="S621" s="2">
        <v>15775364.249</v>
      </c>
      <c r="U621" s="2">
        <v>4593450</v>
      </c>
      <c r="V621" s="14">
        <f>SUMIF('consultant-gross'!D:D,eslam.data!AH621,'consultant-gross'!F:F)</f>
        <v>10205950.600000024</v>
      </c>
      <c r="W621" s="14">
        <f>SUMIF('consultant-gross'!D:D,eslam.data!AH621,'consultant-gross'!G:G)</f>
        <v>630327764.60000002</v>
      </c>
      <c r="X621" s="14">
        <f>SUMIF('consultant-net'!D:D,eslam.data!AH621,'consultant-net'!F:F)</f>
        <v>13417821.66</v>
      </c>
      <c r="Y621" s="2" t="str">
        <f>VLOOKUP(A621,'eslam-to-invoicing'!A:B,2,0)</f>
        <v>MDF Factory</v>
      </c>
      <c r="Z621" s="2" t="str">
        <f t="shared" si="30"/>
        <v>MDF Factory44</v>
      </c>
      <c r="AH621" s="2" t="str">
        <f t="shared" si="31"/>
        <v>MDF Factory44</v>
      </c>
    </row>
    <row r="622" spans="1:34" x14ac:dyDescent="0.3">
      <c r="A622" s="6" t="s">
        <v>73</v>
      </c>
      <c r="B622" s="6">
        <v>45</v>
      </c>
      <c r="C622" s="1">
        <v>45565</v>
      </c>
      <c r="D622" s="1">
        <v>45565</v>
      </c>
      <c r="E622" s="1">
        <v>45575</v>
      </c>
      <c r="F622">
        <v>28</v>
      </c>
      <c r="G622" s="1">
        <v>45603</v>
      </c>
      <c r="H622" s="1">
        <v>45600</v>
      </c>
      <c r="I622" s="2">
        <v>16259922.79999995</v>
      </c>
      <c r="J622" s="2">
        <v>21518034.219999999</v>
      </c>
      <c r="K622" s="2">
        <f>SUMIF('collection only'!D:D,eslam.data!AH622,'collection only'!E:E)</f>
        <v>0</v>
      </c>
      <c r="L622" s="2">
        <v>646587687.39999998</v>
      </c>
      <c r="O622" s="2">
        <v>21616659</v>
      </c>
      <c r="P622" s="2">
        <v>325129806</v>
      </c>
      <c r="R622" s="2">
        <v>34015260</v>
      </c>
      <c r="S622" s="2">
        <v>15775364</v>
      </c>
      <c r="U622" s="2">
        <v>3833450</v>
      </c>
      <c r="V622" s="14">
        <f>SUMIF('consultant-gross'!D:D,eslam.data!AH622,'consultant-gross'!F:F)</f>
        <v>16259922.799999952</v>
      </c>
      <c r="W622" s="14">
        <f>SUMIF('consultant-gross'!D:D,eslam.data!AH622,'consultant-gross'!G:G)</f>
        <v>646587687.39999998</v>
      </c>
      <c r="X622" s="14">
        <f>SUMIF('consultant-net'!D:D,eslam.data!AH622,'consultant-net'!F:F)</f>
        <v>21518034.219999999</v>
      </c>
      <c r="Y622" s="2" t="str">
        <f>VLOOKUP(A622,'eslam-to-invoicing'!A:B,2,0)</f>
        <v>MDF Factory</v>
      </c>
      <c r="Z622" s="2" t="str">
        <f t="shared" si="30"/>
        <v>MDF Factory45</v>
      </c>
      <c r="AH622" s="2" t="str">
        <f t="shared" si="31"/>
        <v>MDF Factory45</v>
      </c>
    </row>
    <row r="623" spans="1:34" x14ac:dyDescent="0.3">
      <c r="A623" s="6" t="s">
        <v>80</v>
      </c>
      <c r="B623" s="6">
        <v>1</v>
      </c>
      <c r="C623" s="1">
        <v>44592</v>
      </c>
      <c r="D623" s="1">
        <v>44577</v>
      </c>
      <c r="E623" s="1">
        <v>44577</v>
      </c>
      <c r="F623">
        <v>28</v>
      </c>
      <c r="G623" s="1">
        <v>44605</v>
      </c>
      <c r="H623" s="1">
        <v>44577</v>
      </c>
      <c r="I623" s="2">
        <v>474511.19</v>
      </c>
      <c r="J623" s="2">
        <v>487660.4</v>
      </c>
      <c r="K623" s="2">
        <f>SUMIF('collection only'!D:D,eslam.data!AH623,'collection only'!E:E)</f>
        <v>479255</v>
      </c>
      <c r="L623" s="2">
        <v>474511.19</v>
      </c>
      <c r="U623" s="2">
        <v>0</v>
      </c>
      <c r="V623" s="14">
        <f>SUMIF('consultant-gross'!D:D,eslam.data!AH623,'consultant-gross'!F:F)</f>
        <v>0</v>
      </c>
      <c r="W623" s="14">
        <f>SUMIF('consultant-gross'!D:D,eslam.data!AH623,'consultant-gross'!G:G)</f>
        <v>0</v>
      </c>
      <c r="X623" s="14">
        <f>SUMIF('consultant-net'!D:D,eslam.data!AH623,'consultant-net'!F:F)</f>
        <v>0</v>
      </c>
      <c r="Y623" s="2" t="str">
        <f>VLOOKUP(A623,'eslam-to-invoicing'!A:B,2,0)</f>
        <v>MDF Factory</v>
      </c>
      <c r="Z623" s="2" t="str">
        <f t="shared" si="30"/>
        <v>MDF Factory1</v>
      </c>
      <c r="AH623" s="2" t="str">
        <f t="shared" si="31"/>
        <v>MDF Factory - Equip.1</v>
      </c>
    </row>
    <row r="624" spans="1:34" x14ac:dyDescent="0.3">
      <c r="A624" s="6" t="s">
        <v>80</v>
      </c>
      <c r="B624" s="6">
        <v>2</v>
      </c>
      <c r="C624" s="1">
        <v>44592</v>
      </c>
      <c r="D624" s="1">
        <v>44577</v>
      </c>
      <c r="E624" s="1">
        <v>44577</v>
      </c>
      <c r="F624">
        <v>28</v>
      </c>
      <c r="G624" s="1">
        <v>44605</v>
      </c>
      <c r="H624" s="1">
        <v>44579</v>
      </c>
      <c r="I624" s="2">
        <v>2969783.71</v>
      </c>
      <c r="J624" s="2">
        <v>2999481.54</v>
      </c>
      <c r="K624" s="2">
        <f>SUMIF('collection only'!D:D,eslam.data!AH624,'collection only'!E:E)</f>
        <v>2957905.39</v>
      </c>
      <c r="L624" s="2">
        <v>3444294.9</v>
      </c>
      <c r="U624" s="2">
        <v>0</v>
      </c>
      <c r="V624" s="14">
        <f>SUMIF('consultant-gross'!D:D,eslam.data!AH624,'consultant-gross'!F:F)</f>
        <v>0</v>
      </c>
      <c r="W624" s="14">
        <f>SUMIF('consultant-gross'!D:D,eslam.data!AH624,'consultant-gross'!G:G)</f>
        <v>0</v>
      </c>
      <c r="X624" s="14">
        <f>SUMIF('consultant-net'!D:D,eslam.data!AH624,'consultant-net'!F:F)</f>
        <v>0</v>
      </c>
      <c r="Y624" s="2" t="str">
        <f>VLOOKUP(A624,'eslam-to-invoicing'!A:B,2,0)</f>
        <v>MDF Factory</v>
      </c>
      <c r="Z624" s="2" t="str">
        <f t="shared" si="30"/>
        <v>MDF Factory2</v>
      </c>
      <c r="AH624" s="2" t="str">
        <f t="shared" si="31"/>
        <v>MDF Factory - Equip.2</v>
      </c>
    </row>
    <row r="625" spans="1:34" x14ac:dyDescent="0.3">
      <c r="A625" s="6" t="s">
        <v>80</v>
      </c>
      <c r="B625" s="6">
        <v>3</v>
      </c>
      <c r="C625" s="1">
        <v>44592</v>
      </c>
      <c r="D625" s="1">
        <v>44607</v>
      </c>
      <c r="E625" s="1">
        <v>44614</v>
      </c>
      <c r="F625">
        <v>28</v>
      </c>
      <c r="G625" s="1">
        <v>44642</v>
      </c>
      <c r="H625" s="1">
        <v>44621</v>
      </c>
      <c r="I625" s="2">
        <v>2443276.13</v>
      </c>
      <c r="J625" s="2">
        <v>2478572.15</v>
      </c>
      <c r="K625" s="2">
        <f>SUMIF('collection only'!D:D,eslam.data!AH625,'collection only'!E:E)</f>
        <v>2467707.5</v>
      </c>
      <c r="L625" s="2">
        <v>5887571.0300000003</v>
      </c>
      <c r="U625" s="2">
        <v>0</v>
      </c>
      <c r="V625" s="14">
        <f>SUMIF('consultant-gross'!D:D,eslam.data!AH625,'consultant-gross'!F:F)</f>
        <v>0</v>
      </c>
      <c r="W625" s="14">
        <f>SUMIF('consultant-gross'!D:D,eslam.data!AH625,'consultant-gross'!G:G)</f>
        <v>0</v>
      </c>
      <c r="X625" s="14">
        <f>SUMIF('consultant-net'!D:D,eslam.data!AH625,'consultant-net'!F:F)</f>
        <v>0</v>
      </c>
      <c r="Y625" s="2" t="str">
        <f>VLOOKUP(A625,'eslam-to-invoicing'!A:B,2,0)</f>
        <v>MDF Factory</v>
      </c>
      <c r="Z625" s="2" t="str">
        <f t="shared" si="30"/>
        <v>MDF Factory3</v>
      </c>
      <c r="AH625" s="2" t="str">
        <f t="shared" si="31"/>
        <v>MDF Factory - Equip.3</v>
      </c>
    </row>
    <row r="626" spans="1:34" x14ac:dyDescent="0.3">
      <c r="A626" s="6" t="s">
        <v>80</v>
      </c>
      <c r="B626" s="6">
        <v>4</v>
      </c>
      <c r="C626" s="1">
        <v>44651</v>
      </c>
      <c r="D626" s="1">
        <v>44635</v>
      </c>
      <c r="E626" s="1">
        <v>44649</v>
      </c>
      <c r="F626">
        <v>28</v>
      </c>
      <c r="G626" s="1">
        <v>44677</v>
      </c>
      <c r="K626" s="2">
        <f>SUMIF('collection only'!D:D,eslam.data!AH626,'collection only'!E:E)</f>
        <v>2118826</v>
      </c>
      <c r="U626" s="2">
        <v>0</v>
      </c>
      <c r="V626" s="14">
        <f>SUMIF('consultant-gross'!D:D,eslam.data!AH626,'consultant-gross'!F:F)</f>
        <v>0</v>
      </c>
      <c r="W626" s="14">
        <f>SUMIF('consultant-gross'!D:D,eslam.data!AH626,'consultant-gross'!G:G)</f>
        <v>0</v>
      </c>
      <c r="X626" s="14">
        <f>SUMIF('consultant-net'!D:D,eslam.data!AH626,'consultant-net'!F:F)</f>
        <v>0</v>
      </c>
      <c r="Y626" s="2" t="str">
        <f>VLOOKUP(A626,'eslam-to-invoicing'!A:B,2,0)</f>
        <v>MDF Factory</v>
      </c>
      <c r="Z626" s="2" t="str">
        <f t="shared" si="30"/>
        <v>MDF Factory4</v>
      </c>
      <c r="AH626" s="2" t="str">
        <f t="shared" si="31"/>
        <v>MDF Factory - Equip.4</v>
      </c>
    </row>
    <row r="627" spans="1:34" x14ac:dyDescent="0.3">
      <c r="A627" s="6" t="s">
        <v>80</v>
      </c>
      <c r="B627" s="6">
        <v>5</v>
      </c>
      <c r="C627" s="1">
        <v>44681</v>
      </c>
      <c r="D627" s="1">
        <v>44666</v>
      </c>
      <c r="E627" s="1">
        <v>44675</v>
      </c>
      <c r="F627">
        <v>28</v>
      </c>
      <c r="G627" s="1">
        <v>44703</v>
      </c>
      <c r="K627" s="2">
        <f>SUMIF('collection only'!D:D,eslam.data!AH627,'collection only'!E:E)</f>
        <v>2067056</v>
      </c>
      <c r="U627" s="2">
        <v>0</v>
      </c>
      <c r="V627" s="14">
        <f>SUMIF('consultant-gross'!D:D,eslam.data!AH627,'consultant-gross'!F:F)</f>
        <v>0</v>
      </c>
      <c r="W627" s="14">
        <f>SUMIF('consultant-gross'!D:D,eslam.data!AH627,'consultant-gross'!G:G)</f>
        <v>0</v>
      </c>
      <c r="X627" s="14">
        <f>SUMIF('consultant-net'!D:D,eslam.data!AH627,'consultant-net'!F:F)</f>
        <v>0</v>
      </c>
      <c r="Y627" s="2" t="str">
        <f>VLOOKUP(A627,'eslam-to-invoicing'!A:B,2,0)</f>
        <v>MDF Factory</v>
      </c>
      <c r="Z627" s="2" t="str">
        <f t="shared" si="30"/>
        <v>MDF Factory5</v>
      </c>
      <c r="AH627" s="2" t="str">
        <f t="shared" si="31"/>
        <v>MDF Factory - Equip.5</v>
      </c>
    </row>
    <row r="628" spans="1:34" x14ac:dyDescent="0.3">
      <c r="A628" s="6" t="s">
        <v>80</v>
      </c>
      <c r="B628" s="6">
        <v>6</v>
      </c>
      <c r="C628" s="1">
        <v>44712</v>
      </c>
      <c r="D628" s="1">
        <v>44696</v>
      </c>
      <c r="E628" s="1">
        <v>44705</v>
      </c>
      <c r="F628">
        <v>28</v>
      </c>
      <c r="G628" s="1">
        <v>44733</v>
      </c>
      <c r="K628" s="2">
        <f>SUMIF('collection only'!D:D,eslam.data!AH628,'collection only'!E:E)</f>
        <v>569764</v>
      </c>
      <c r="U628" s="2">
        <v>0</v>
      </c>
      <c r="V628" s="14">
        <f>SUMIF('consultant-gross'!D:D,eslam.data!AH628,'consultant-gross'!F:F)</f>
        <v>0</v>
      </c>
      <c r="W628" s="14">
        <f>SUMIF('consultant-gross'!D:D,eslam.data!AH628,'consultant-gross'!G:G)</f>
        <v>0</v>
      </c>
      <c r="X628" s="14">
        <f>SUMIF('consultant-net'!D:D,eslam.data!AH628,'consultant-net'!F:F)</f>
        <v>0</v>
      </c>
      <c r="Y628" s="2" t="str">
        <f>VLOOKUP(A628,'eslam-to-invoicing'!A:B,2,0)</f>
        <v>MDF Factory</v>
      </c>
      <c r="Z628" s="2" t="str">
        <f t="shared" si="30"/>
        <v>MDF Factory6</v>
      </c>
      <c r="AH628" s="2" t="str">
        <f t="shared" si="31"/>
        <v>MDF Factory - Equip.6</v>
      </c>
    </row>
    <row r="629" spans="1:34" x14ac:dyDescent="0.3">
      <c r="A629" s="6" t="s">
        <v>80</v>
      </c>
      <c r="B629" s="6">
        <v>7</v>
      </c>
      <c r="C629" s="1">
        <v>44742</v>
      </c>
      <c r="D629" s="1">
        <v>44727</v>
      </c>
      <c r="E629" s="1">
        <v>44733</v>
      </c>
      <c r="F629">
        <v>28</v>
      </c>
      <c r="G629" s="1">
        <v>44761</v>
      </c>
      <c r="K629" s="2">
        <f>SUMIF('collection only'!D:D,eslam.data!AH629,'collection only'!E:E)</f>
        <v>795032</v>
      </c>
      <c r="U629" s="2">
        <v>0</v>
      </c>
      <c r="V629" s="14">
        <f>SUMIF('consultant-gross'!D:D,eslam.data!AH629,'consultant-gross'!F:F)</f>
        <v>0</v>
      </c>
      <c r="W629" s="14">
        <f>SUMIF('consultant-gross'!D:D,eslam.data!AH629,'consultant-gross'!G:G)</f>
        <v>0</v>
      </c>
      <c r="X629" s="14">
        <f>SUMIF('consultant-net'!D:D,eslam.data!AH629,'consultant-net'!F:F)</f>
        <v>0</v>
      </c>
      <c r="Y629" s="2" t="str">
        <f>VLOOKUP(A629,'eslam-to-invoicing'!A:B,2,0)</f>
        <v>MDF Factory</v>
      </c>
      <c r="Z629" s="2" t="str">
        <f t="shared" si="30"/>
        <v>MDF Factory7</v>
      </c>
      <c r="AH629" s="2" t="str">
        <f t="shared" si="31"/>
        <v>MDF Factory - Equip.7</v>
      </c>
    </row>
    <row r="630" spans="1:34" x14ac:dyDescent="0.3">
      <c r="A630" s="6" t="s">
        <v>80</v>
      </c>
      <c r="B630" s="6">
        <v>8</v>
      </c>
      <c r="C630" s="1">
        <v>44773</v>
      </c>
      <c r="D630" s="1">
        <v>44757</v>
      </c>
      <c r="E630" s="1">
        <v>44767</v>
      </c>
      <c r="F630">
        <v>28</v>
      </c>
      <c r="G630" s="1">
        <v>44795</v>
      </c>
      <c r="H630" s="1">
        <v>44775</v>
      </c>
      <c r="I630" s="2">
        <v>340101.33999999991</v>
      </c>
      <c r="J630" s="2">
        <v>324002.34999999998</v>
      </c>
      <c r="K630" s="2">
        <f>SUMIF('collection only'!D:D,eslam.data!AH630,'collection only'!E:E)</f>
        <v>322760</v>
      </c>
      <c r="L630" s="2">
        <v>11819751.779999999</v>
      </c>
      <c r="U630" s="2">
        <v>0</v>
      </c>
      <c r="V630" s="14">
        <f>SUMIF('consultant-gross'!D:D,eslam.data!AH630,'consultant-gross'!F:F)</f>
        <v>340101.33999999985</v>
      </c>
      <c r="W630" s="14">
        <f>SUMIF('consultant-gross'!D:D,eslam.data!AH630,'consultant-gross'!G:G)</f>
        <v>11819751.779999999</v>
      </c>
      <c r="X630" s="14">
        <f>SUMIF('consultant-net'!D:D,eslam.data!AH630,'consultant-net'!F:F)</f>
        <v>324002.34999999998</v>
      </c>
      <c r="Y630" s="2" t="str">
        <f>VLOOKUP(A630,'eslam-to-invoicing'!A:B,2,0)</f>
        <v>MDF Factory</v>
      </c>
      <c r="Z630" s="2" t="str">
        <f t="shared" si="30"/>
        <v>MDF Factory8</v>
      </c>
      <c r="AH630" s="2" t="str">
        <f t="shared" si="31"/>
        <v>MDF Factory - Equip.8</v>
      </c>
    </row>
    <row r="631" spans="1:34" x14ac:dyDescent="0.3">
      <c r="A631" s="6" t="s">
        <v>80</v>
      </c>
      <c r="B631" s="6">
        <v>9</v>
      </c>
      <c r="C631" s="1">
        <v>44804</v>
      </c>
      <c r="D631" s="1">
        <v>44788</v>
      </c>
      <c r="E631" s="1">
        <v>44802</v>
      </c>
      <c r="F631">
        <v>28</v>
      </c>
      <c r="G631" s="1">
        <v>44830</v>
      </c>
      <c r="K631" s="2">
        <f>SUMIF('collection only'!D:D,eslam.data!AH631,'collection only'!E:E)</f>
        <v>1546900</v>
      </c>
      <c r="U631" s="2">
        <v>0</v>
      </c>
      <c r="V631" s="14">
        <f>SUMIF('consultant-gross'!D:D,eslam.data!AH631,'consultant-gross'!F:F)</f>
        <v>0</v>
      </c>
      <c r="W631" s="14">
        <f>SUMIF('consultant-gross'!D:D,eslam.data!AH631,'consultant-gross'!G:G)</f>
        <v>0</v>
      </c>
      <c r="X631" s="14">
        <f>SUMIF('consultant-net'!D:D,eslam.data!AH631,'consultant-net'!F:F)</f>
        <v>0</v>
      </c>
      <c r="Y631" s="2" t="str">
        <f>VLOOKUP(A631,'eslam-to-invoicing'!A:B,2,0)</f>
        <v>MDF Factory</v>
      </c>
      <c r="Z631" s="2" t="str">
        <f t="shared" si="30"/>
        <v>MDF Factory9</v>
      </c>
      <c r="AH631" s="2" t="str">
        <f t="shared" si="31"/>
        <v>MDF Factory - Equip.9</v>
      </c>
    </row>
    <row r="632" spans="1:34" x14ac:dyDescent="0.3">
      <c r="A632" s="6" t="s">
        <v>80</v>
      </c>
      <c r="B632" s="6">
        <v>10</v>
      </c>
      <c r="C632" s="1">
        <v>44834</v>
      </c>
      <c r="D632" s="1">
        <v>44819</v>
      </c>
      <c r="E632" s="1">
        <v>44824</v>
      </c>
      <c r="F632">
        <v>28</v>
      </c>
      <c r="G632" s="1">
        <v>44852</v>
      </c>
      <c r="K632" s="2">
        <f>SUMIF('collection only'!D:D,eslam.data!AH632,'collection only'!E:E)</f>
        <v>362327.85</v>
      </c>
      <c r="U632" s="2">
        <v>0</v>
      </c>
      <c r="V632" s="14">
        <f>SUMIF('consultant-gross'!D:D,eslam.data!AH632,'consultant-gross'!F:F)</f>
        <v>0</v>
      </c>
      <c r="W632" s="14">
        <f>SUMIF('consultant-gross'!D:D,eslam.data!AH632,'consultant-gross'!G:G)</f>
        <v>0</v>
      </c>
      <c r="X632" s="14">
        <f>SUMIF('consultant-net'!D:D,eslam.data!AH632,'consultant-net'!F:F)</f>
        <v>0</v>
      </c>
      <c r="Y632" s="2" t="str">
        <f>VLOOKUP(A632,'eslam-to-invoicing'!A:B,2,0)</f>
        <v>MDF Factory</v>
      </c>
      <c r="Z632" s="2" t="str">
        <f t="shared" si="30"/>
        <v>MDF Factory10</v>
      </c>
      <c r="AH632" s="2" t="str">
        <f t="shared" si="31"/>
        <v>MDF Factory - Equip.10</v>
      </c>
    </row>
    <row r="633" spans="1:34" x14ac:dyDescent="0.3">
      <c r="A633" s="6" t="s">
        <v>80</v>
      </c>
      <c r="B633" s="6">
        <v>11</v>
      </c>
      <c r="C633" s="1">
        <v>44865</v>
      </c>
      <c r="D633" s="1">
        <v>44849</v>
      </c>
      <c r="E633" s="1">
        <v>44866</v>
      </c>
      <c r="F633">
        <v>28</v>
      </c>
      <c r="G633" s="1">
        <v>44894</v>
      </c>
      <c r="K633" s="2">
        <f>SUMIF('collection only'!D:D,eslam.data!AH633,'collection only'!E:E)</f>
        <v>115740.16</v>
      </c>
      <c r="U633" s="2">
        <v>0</v>
      </c>
      <c r="V633" s="14">
        <f>SUMIF('consultant-gross'!D:D,eslam.data!AH633,'consultant-gross'!F:F)</f>
        <v>0</v>
      </c>
      <c r="W633" s="14">
        <f>SUMIF('consultant-gross'!D:D,eslam.data!AH633,'consultant-gross'!G:G)</f>
        <v>0</v>
      </c>
      <c r="X633" s="14">
        <f>SUMIF('consultant-net'!D:D,eslam.data!AH633,'consultant-net'!F:F)</f>
        <v>0</v>
      </c>
      <c r="Y633" s="2" t="str">
        <f>VLOOKUP(A633,'eslam-to-invoicing'!A:B,2,0)</f>
        <v>MDF Factory</v>
      </c>
      <c r="Z633" s="2" t="str">
        <f t="shared" si="30"/>
        <v>MDF Factory11</v>
      </c>
      <c r="AH633" s="2" t="str">
        <f t="shared" si="31"/>
        <v>MDF Factory - Equip.11</v>
      </c>
    </row>
    <row r="634" spans="1:34" x14ac:dyDescent="0.3">
      <c r="A634" s="6" t="s">
        <v>80</v>
      </c>
      <c r="B634" s="6">
        <v>12</v>
      </c>
      <c r="C634" s="1">
        <v>44895</v>
      </c>
      <c r="D634" s="1">
        <v>44880</v>
      </c>
      <c r="E634" s="1">
        <v>44895</v>
      </c>
      <c r="F634">
        <v>28</v>
      </c>
      <c r="G634" s="1">
        <v>44923</v>
      </c>
      <c r="K634" s="2">
        <f>SUMIF('collection only'!D:D,eslam.data!AH634,'collection only'!E:E)</f>
        <v>617997.99</v>
      </c>
      <c r="U634" s="2">
        <v>0</v>
      </c>
      <c r="V634" s="14">
        <f>SUMIF('consultant-gross'!D:D,eslam.data!AH634,'consultant-gross'!F:F)</f>
        <v>0</v>
      </c>
      <c r="W634" s="14">
        <f>SUMIF('consultant-gross'!D:D,eslam.data!AH634,'consultant-gross'!G:G)</f>
        <v>0</v>
      </c>
      <c r="X634" s="14">
        <f>SUMIF('consultant-net'!D:D,eslam.data!AH634,'consultant-net'!F:F)</f>
        <v>0</v>
      </c>
      <c r="Y634" s="2" t="str">
        <f>VLOOKUP(A634,'eslam-to-invoicing'!A:B,2,0)</f>
        <v>MDF Factory</v>
      </c>
      <c r="Z634" s="2" t="str">
        <f t="shared" si="30"/>
        <v>MDF Factory12</v>
      </c>
      <c r="AH634" s="2" t="str">
        <f t="shared" si="31"/>
        <v>MDF Factory - Equip.12</v>
      </c>
    </row>
    <row r="635" spans="1:34" x14ac:dyDescent="0.3">
      <c r="A635" s="6" t="s">
        <v>80</v>
      </c>
      <c r="B635" s="6">
        <v>13</v>
      </c>
      <c r="C635" s="1">
        <v>44926</v>
      </c>
      <c r="D635" s="1">
        <v>44910</v>
      </c>
      <c r="E635" s="1">
        <v>44930</v>
      </c>
      <c r="F635">
        <v>28</v>
      </c>
      <c r="G635" s="1">
        <v>44958</v>
      </c>
      <c r="K635" s="2">
        <f>SUMIF('collection only'!D:D,eslam.data!AH635,'collection only'!E:E)</f>
        <v>1033353.65</v>
      </c>
      <c r="U635" s="2">
        <v>0</v>
      </c>
      <c r="V635" s="14">
        <f>SUMIF('consultant-gross'!D:D,eslam.data!AH635,'consultant-gross'!F:F)</f>
        <v>0</v>
      </c>
      <c r="W635" s="14">
        <f>SUMIF('consultant-gross'!D:D,eslam.data!AH635,'consultant-gross'!G:G)</f>
        <v>0</v>
      </c>
      <c r="X635" s="14">
        <f>SUMIF('consultant-net'!D:D,eslam.data!AH635,'consultant-net'!F:F)</f>
        <v>0</v>
      </c>
      <c r="Y635" s="2" t="str">
        <f>VLOOKUP(A635,'eslam-to-invoicing'!A:B,2,0)</f>
        <v>MDF Factory</v>
      </c>
      <c r="Z635" s="2" t="str">
        <f t="shared" si="30"/>
        <v>MDF Factory13</v>
      </c>
      <c r="AH635" s="2" t="str">
        <f t="shared" si="31"/>
        <v>MDF Factory - Equip.13</v>
      </c>
    </row>
    <row r="636" spans="1:34" x14ac:dyDescent="0.3">
      <c r="A636" s="6" t="s">
        <v>80</v>
      </c>
      <c r="B636" s="6">
        <v>14</v>
      </c>
      <c r="C636" s="1">
        <v>44957</v>
      </c>
      <c r="D636" s="1">
        <v>44941</v>
      </c>
      <c r="E636" s="1">
        <v>44962</v>
      </c>
      <c r="F636">
        <v>28</v>
      </c>
      <c r="G636" s="1">
        <v>44990</v>
      </c>
      <c r="K636" s="2">
        <f>SUMIF('collection only'!D:D,eslam.data!AH636,'collection only'!E:E)</f>
        <v>1342515</v>
      </c>
      <c r="U636" s="2">
        <v>0</v>
      </c>
      <c r="V636" s="14">
        <f>SUMIF('consultant-gross'!D:D,eslam.data!AH636,'consultant-gross'!F:F)</f>
        <v>0</v>
      </c>
      <c r="W636" s="14">
        <f>SUMIF('consultant-gross'!D:D,eslam.data!AH636,'consultant-gross'!G:G)</f>
        <v>0</v>
      </c>
      <c r="X636" s="14">
        <f>SUMIF('consultant-net'!D:D,eslam.data!AH636,'consultant-net'!F:F)</f>
        <v>0</v>
      </c>
      <c r="Y636" s="2" t="str">
        <f>VLOOKUP(A636,'eslam-to-invoicing'!A:B,2,0)</f>
        <v>MDF Factory</v>
      </c>
      <c r="Z636" s="2" t="str">
        <f t="shared" si="30"/>
        <v>MDF Factory14</v>
      </c>
      <c r="AH636" s="2" t="str">
        <f t="shared" si="31"/>
        <v>MDF Factory - Equip.14</v>
      </c>
    </row>
    <row r="637" spans="1:34" x14ac:dyDescent="0.3">
      <c r="A637" s="6" t="s">
        <v>80</v>
      </c>
      <c r="B637" s="6">
        <v>15</v>
      </c>
      <c r="C637" s="1">
        <v>44985</v>
      </c>
      <c r="D637" s="1">
        <v>44972</v>
      </c>
      <c r="E637" s="1">
        <v>44990</v>
      </c>
      <c r="F637">
        <v>28</v>
      </c>
      <c r="G637" s="1">
        <v>45018</v>
      </c>
      <c r="K637" s="2">
        <f>SUMIF('collection only'!D:D,eslam.data!AH637,'collection only'!E:E)</f>
        <v>1508230</v>
      </c>
      <c r="U637" s="2">
        <v>0</v>
      </c>
      <c r="V637" s="14">
        <f>SUMIF('consultant-gross'!D:D,eslam.data!AH637,'consultant-gross'!F:F)</f>
        <v>0</v>
      </c>
      <c r="W637" s="14">
        <f>SUMIF('consultant-gross'!D:D,eslam.data!AH637,'consultant-gross'!G:G)</f>
        <v>0</v>
      </c>
      <c r="X637" s="14">
        <f>SUMIF('consultant-net'!D:D,eslam.data!AH637,'consultant-net'!F:F)</f>
        <v>0</v>
      </c>
      <c r="Y637" s="2" t="str">
        <f>VLOOKUP(A637,'eslam-to-invoicing'!A:B,2,0)</f>
        <v>MDF Factory</v>
      </c>
      <c r="Z637" s="2" t="str">
        <f t="shared" si="30"/>
        <v>MDF Factory15</v>
      </c>
      <c r="AH637" s="2" t="str">
        <f t="shared" si="31"/>
        <v>MDF Factory - Equip.15</v>
      </c>
    </row>
    <row r="638" spans="1:34" x14ac:dyDescent="0.3">
      <c r="A638" s="6" t="s">
        <v>80</v>
      </c>
      <c r="B638" s="6">
        <v>16</v>
      </c>
      <c r="C638" s="1">
        <v>45016</v>
      </c>
      <c r="D638" s="1">
        <v>45000</v>
      </c>
      <c r="E638" s="1">
        <v>45019</v>
      </c>
      <c r="F638">
        <v>28</v>
      </c>
      <c r="G638" s="1">
        <v>45047</v>
      </c>
      <c r="K638" s="2">
        <f>SUMIF('collection only'!D:D,eslam.data!AH638,'collection only'!E:E)</f>
        <v>963455.46</v>
      </c>
      <c r="U638" s="2">
        <v>0</v>
      </c>
      <c r="V638" s="14">
        <f>SUMIF('consultant-gross'!D:D,eslam.data!AH638,'consultant-gross'!F:F)</f>
        <v>0</v>
      </c>
      <c r="W638" s="14">
        <f>SUMIF('consultant-gross'!D:D,eslam.data!AH638,'consultant-gross'!G:G)</f>
        <v>0</v>
      </c>
      <c r="X638" s="14">
        <f>SUMIF('consultant-net'!D:D,eslam.data!AH638,'consultant-net'!F:F)</f>
        <v>0</v>
      </c>
      <c r="Y638" s="2" t="str">
        <f>VLOOKUP(A638,'eslam-to-invoicing'!A:B,2,0)</f>
        <v>MDF Factory</v>
      </c>
      <c r="Z638" s="2" t="str">
        <f t="shared" si="30"/>
        <v>MDF Factory16</v>
      </c>
      <c r="AH638" s="2" t="str">
        <f t="shared" si="31"/>
        <v>MDF Factory - Equip.16</v>
      </c>
    </row>
    <row r="639" spans="1:34" x14ac:dyDescent="0.3">
      <c r="A639" s="6" t="s">
        <v>80</v>
      </c>
      <c r="B639" s="6">
        <v>17</v>
      </c>
      <c r="C639" s="1">
        <v>45077</v>
      </c>
      <c r="D639" s="1">
        <v>45092</v>
      </c>
      <c r="E639" s="1">
        <v>45095</v>
      </c>
      <c r="F639">
        <v>28</v>
      </c>
      <c r="G639" s="1">
        <v>45123</v>
      </c>
      <c r="K639" s="2">
        <f>SUMIF('collection only'!D:D,eslam.data!AH639,'collection only'!E:E)</f>
        <v>359356.67</v>
      </c>
      <c r="U639" s="2">
        <v>0</v>
      </c>
      <c r="V639" s="14">
        <f>SUMIF('consultant-gross'!D:D,eslam.data!AH639,'consultant-gross'!F:F)</f>
        <v>0</v>
      </c>
      <c r="W639" s="14">
        <f>SUMIF('consultant-gross'!D:D,eslam.data!AH639,'consultant-gross'!G:G)</f>
        <v>0</v>
      </c>
      <c r="X639" s="14">
        <f>SUMIF('consultant-net'!D:D,eslam.data!AH639,'consultant-net'!F:F)</f>
        <v>0</v>
      </c>
      <c r="Y639" s="2" t="str">
        <f>VLOOKUP(A639,'eslam-to-invoicing'!A:B,2,0)</f>
        <v>MDF Factory</v>
      </c>
      <c r="Z639" s="2" t="str">
        <f t="shared" si="30"/>
        <v>MDF Factory17</v>
      </c>
      <c r="AH639" s="2" t="str">
        <f t="shared" si="31"/>
        <v>MDF Factory - Equip.17</v>
      </c>
    </row>
    <row r="640" spans="1:34" x14ac:dyDescent="0.3">
      <c r="A640" s="6" t="s">
        <v>80</v>
      </c>
      <c r="B640" s="6">
        <v>18</v>
      </c>
      <c r="C640" s="1">
        <v>45107</v>
      </c>
      <c r="D640" s="1">
        <v>45122</v>
      </c>
      <c r="E640" s="1">
        <v>45125</v>
      </c>
      <c r="F640">
        <v>28</v>
      </c>
      <c r="G640" s="1">
        <v>45153</v>
      </c>
      <c r="K640" s="2">
        <f>SUMIF('collection only'!D:D,eslam.data!AH640,'collection only'!E:E)</f>
        <v>536737.62</v>
      </c>
      <c r="U640" s="2">
        <v>0</v>
      </c>
      <c r="V640" s="14">
        <f>SUMIF('consultant-gross'!D:D,eslam.data!AH640,'consultant-gross'!F:F)</f>
        <v>0</v>
      </c>
      <c r="W640" s="14">
        <f>SUMIF('consultant-gross'!D:D,eslam.data!AH640,'consultant-gross'!G:G)</f>
        <v>0</v>
      </c>
      <c r="X640" s="14">
        <f>SUMIF('consultant-net'!D:D,eslam.data!AH640,'consultant-net'!F:F)</f>
        <v>0</v>
      </c>
      <c r="Y640" s="2" t="str">
        <f>VLOOKUP(A640,'eslam-to-invoicing'!A:B,2,0)</f>
        <v>MDF Factory</v>
      </c>
      <c r="Z640" s="2" t="str">
        <f t="shared" si="30"/>
        <v>MDF Factory18</v>
      </c>
      <c r="AH640" s="2" t="str">
        <f t="shared" si="31"/>
        <v>MDF Factory - Equip.18</v>
      </c>
    </row>
    <row r="641" spans="1:34" x14ac:dyDescent="0.3">
      <c r="A641" s="6" t="s">
        <v>80</v>
      </c>
      <c r="B641" s="6">
        <v>19</v>
      </c>
      <c r="C641" s="1">
        <v>45169</v>
      </c>
      <c r="D641" s="1">
        <v>45168</v>
      </c>
      <c r="E641" s="1">
        <v>45178</v>
      </c>
      <c r="F641">
        <v>28</v>
      </c>
      <c r="G641" s="1">
        <v>45206</v>
      </c>
      <c r="H641" s="1">
        <v>45201</v>
      </c>
      <c r="I641" s="2">
        <v>461776.48999999842</v>
      </c>
      <c r="J641" s="2">
        <v>1199203.75</v>
      </c>
      <c r="K641" s="2">
        <f>SUMIF('collection only'!D:D,eslam.data!AH641,'collection only'!E:E)</f>
        <v>1190791</v>
      </c>
      <c r="L641" s="2">
        <v>21352041.899999999</v>
      </c>
      <c r="U641" s="2">
        <v>0</v>
      </c>
      <c r="V641" s="14">
        <f>SUMIF('consultant-gross'!D:D,eslam.data!AH641,'consultant-gross'!F:F)</f>
        <v>0</v>
      </c>
      <c r="W641" s="14">
        <f>SUMIF('consultant-gross'!D:D,eslam.data!AH641,'consultant-gross'!G:G)</f>
        <v>0</v>
      </c>
      <c r="X641" s="14">
        <f>SUMIF('consultant-net'!D:D,eslam.data!AH641,'consultant-net'!F:F)</f>
        <v>0</v>
      </c>
      <c r="Y641" s="2" t="str">
        <f>VLOOKUP(A641,'eslam-to-invoicing'!A:B,2,0)</f>
        <v>MDF Factory</v>
      </c>
      <c r="Z641" s="2" t="str">
        <f t="shared" si="30"/>
        <v>MDF Factory19</v>
      </c>
      <c r="AH641" s="2" t="str">
        <f t="shared" si="31"/>
        <v>MDF Factory - Equip.19</v>
      </c>
    </row>
    <row r="642" spans="1:34" x14ac:dyDescent="0.3">
      <c r="A642" s="6" t="s">
        <v>80</v>
      </c>
      <c r="B642" s="6">
        <v>20</v>
      </c>
      <c r="C642" s="1">
        <v>45199</v>
      </c>
      <c r="D642" s="1">
        <v>45199</v>
      </c>
      <c r="E642" s="1">
        <v>45215</v>
      </c>
      <c r="F642">
        <v>28</v>
      </c>
      <c r="G642" s="1">
        <v>45243</v>
      </c>
      <c r="K642" s="2">
        <f>SUMIF('collection only'!D:D,eslam.data!AH642,'collection only'!E:E)</f>
        <v>606416.12</v>
      </c>
      <c r="U642" s="2">
        <v>0</v>
      </c>
      <c r="V642" s="14">
        <f>SUMIF('consultant-gross'!D:D,eslam.data!AH642,'consultant-gross'!F:F)</f>
        <v>0</v>
      </c>
      <c r="W642" s="14">
        <f>SUMIF('consultant-gross'!D:D,eslam.data!AH642,'consultant-gross'!G:G)</f>
        <v>0</v>
      </c>
      <c r="X642" s="14">
        <f>SUMIF('consultant-net'!D:D,eslam.data!AH642,'consultant-net'!F:F)</f>
        <v>0</v>
      </c>
      <c r="Y642" s="2" t="str">
        <f>VLOOKUP(A642,'eslam-to-invoicing'!A:B,2,0)</f>
        <v>MDF Factory</v>
      </c>
      <c r="Z642" s="2" t="str">
        <f t="shared" si="30"/>
        <v>MDF Factory20</v>
      </c>
      <c r="AH642" s="2" t="str">
        <f t="shared" si="31"/>
        <v>MDF Factory - Equip.20</v>
      </c>
    </row>
    <row r="643" spans="1:34" x14ac:dyDescent="0.3">
      <c r="A643" s="6" t="s">
        <v>80</v>
      </c>
      <c r="B643" s="6">
        <v>21</v>
      </c>
      <c r="C643" s="1">
        <v>45291</v>
      </c>
      <c r="D643" s="1">
        <v>45280</v>
      </c>
      <c r="E643" s="1">
        <v>45285</v>
      </c>
      <c r="F643">
        <v>28</v>
      </c>
      <c r="G643" s="1">
        <v>45313</v>
      </c>
      <c r="H643" s="1">
        <v>45328</v>
      </c>
      <c r="I643" s="2">
        <v>540952.41000000015</v>
      </c>
      <c r="J643" s="2">
        <v>592013.93000000005</v>
      </c>
      <c r="K643" s="2">
        <f>SUMIF('collection only'!D:D,eslam.data!AH643,'collection only'!E:E)</f>
        <v>600370.17000000004</v>
      </c>
      <c r="L643" s="2">
        <v>22578347.52</v>
      </c>
      <c r="U643" s="2">
        <v>0</v>
      </c>
      <c r="V643" s="14">
        <f>SUMIF('consultant-gross'!D:D,eslam.data!AH643,'consultant-gross'!F:F)</f>
        <v>540952.41000000015</v>
      </c>
      <c r="W643" s="14">
        <f>SUMIF('consultant-gross'!D:D,eslam.data!AH643,'consultant-gross'!G:G)</f>
        <v>22578347.52</v>
      </c>
      <c r="X643" s="14">
        <f>SUMIF('consultant-net'!D:D,eslam.data!AH643,'consultant-net'!F:F)</f>
        <v>592013.93000000005</v>
      </c>
      <c r="Y643" s="2" t="str">
        <f>VLOOKUP(A643,'eslam-to-invoicing'!A:B,2,0)</f>
        <v>MDF Factory</v>
      </c>
      <c r="Z643" s="2" t="str">
        <f t="shared" ref="Z643:Z706" si="32">Y643&amp;B643</f>
        <v>MDF Factory21</v>
      </c>
      <c r="AH643" s="2" t="str">
        <f t="shared" ref="AH643:AH706" si="33">A643&amp;B643</f>
        <v>MDF Factory - Equip.21</v>
      </c>
    </row>
    <row r="644" spans="1:34" x14ac:dyDescent="0.3">
      <c r="A644" s="6" t="s">
        <v>80</v>
      </c>
      <c r="B644" s="6">
        <v>22</v>
      </c>
      <c r="C644" s="1">
        <v>45382</v>
      </c>
      <c r="D644" s="1">
        <v>45382</v>
      </c>
      <c r="E644" s="1">
        <v>45382</v>
      </c>
      <c r="F644">
        <v>28</v>
      </c>
      <c r="G644" s="1">
        <v>45410</v>
      </c>
      <c r="K644" s="2">
        <f>SUMIF('collection only'!D:D,eslam.data!AH644,'collection only'!E:E)</f>
        <v>205199.38</v>
      </c>
      <c r="U644" s="2">
        <v>0</v>
      </c>
      <c r="V644" s="14">
        <f>SUMIF('consultant-gross'!D:D,eslam.data!AH644,'consultant-gross'!F:F)</f>
        <v>0</v>
      </c>
      <c r="W644" s="14">
        <f>SUMIF('consultant-gross'!D:D,eslam.data!AH644,'consultant-gross'!G:G)</f>
        <v>0</v>
      </c>
      <c r="X644" s="14">
        <f>SUMIF('consultant-net'!D:D,eslam.data!AH644,'consultant-net'!F:F)</f>
        <v>0</v>
      </c>
      <c r="Y644" s="2" t="str">
        <f>VLOOKUP(A644,'eslam-to-invoicing'!A:B,2,0)</f>
        <v>MDF Factory</v>
      </c>
      <c r="Z644" s="2" t="str">
        <f t="shared" si="32"/>
        <v>MDF Factory22</v>
      </c>
      <c r="AH644" s="2" t="str">
        <f t="shared" si="33"/>
        <v>MDF Factory - Equip.22</v>
      </c>
    </row>
    <row r="645" spans="1:34" x14ac:dyDescent="0.3">
      <c r="A645" s="6" t="s">
        <v>80</v>
      </c>
      <c r="B645" s="6">
        <v>23</v>
      </c>
      <c r="C645" s="1">
        <v>45412</v>
      </c>
      <c r="D645" s="1">
        <v>45397</v>
      </c>
      <c r="E645" s="1">
        <v>45414</v>
      </c>
      <c r="F645">
        <v>28</v>
      </c>
      <c r="G645" s="1">
        <v>45442</v>
      </c>
      <c r="H645" s="1">
        <v>45420</v>
      </c>
      <c r="I645" s="2">
        <v>539934.96000000089</v>
      </c>
      <c r="J645" s="2">
        <v>638068.17000000004</v>
      </c>
      <c r="K645" s="2">
        <f>SUMIF('collection only'!D:D,eslam.data!AH645,'collection only'!E:E)</f>
        <v>545334.31000000006</v>
      </c>
      <c r="L645" s="2">
        <v>23413265.890000001</v>
      </c>
      <c r="U645" s="2">
        <v>0</v>
      </c>
      <c r="V645" s="14">
        <f>SUMIF('consultant-gross'!D:D,eslam.data!AH645,'consultant-gross'!F:F)</f>
        <v>0</v>
      </c>
      <c r="W645" s="14">
        <f>SUMIF('consultant-gross'!D:D,eslam.data!AH645,'consultant-gross'!G:G)</f>
        <v>0</v>
      </c>
      <c r="X645" s="14">
        <f>SUMIF('consultant-net'!D:D,eslam.data!AH645,'consultant-net'!F:F)</f>
        <v>0</v>
      </c>
      <c r="Y645" s="2" t="str">
        <f>VLOOKUP(A645,'eslam-to-invoicing'!A:B,2,0)</f>
        <v>MDF Factory</v>
      </c>
      <c r="Z645" s="2" t="str">
        <f t="shared" si="32"/>
        <v>MDF Factory23</v>
      </c>
      <c r="AH645" s="2" t="str">
        <f t="shared" si="33"/>
        <v>MDF Factory - Equip.23</v>
      </c>
    </row>
    <row r="646" spans="1:34" x14ac:dyDescent="0.3">
      <c r="A646" s="6" t="s">
        <v>80</v>
      </c>
      <c r="B646" s="6">
        <v>24</v>
      </c>
      <c r="C646" s="1">
        <v>45412</v>
      </c>
      <c r="D646" s="1">
        <v>45397</v>
      </c>
      <c r="E646" s="1">
        <v>45420</v>
      </c>
      <c r="F646">
        <v>28</v>
      </c>
      <c r="G646" s="1">
        <v>45448</v>
      </c>
      <c r="H646" s="1">
        <v>45433</v>
      </c>
      <c r="I646" s="2">
        <v>250311</v>
      </c>
      <c r="J646" s="2">
        <v>252814.11</v>
      </c>
      <c r="K646" s="2">
        <f>SUMIF('collection only'!D:D,eslam.data!AH646,'collection only'!E:E)</f>
        <v>345289.58</v>
      </c>
      <c r="L646" s="2">
        <v>23663576.890000001</v>
      </c>
      <c r="U646" s="2">
        <v>0</v>
      </c>
      <c r="V646" s="14">
        <f>SUMIF('consultant-gross'!D:D,eslam.data!AH646,'consultant-gross'!F:F)</f>
        <v>0</v>
      </c>
      <c r="W646" s="14">
        <f>SUMIF('consultant-gross'!D:D,eslam.data!AH646,'consultant-gross'!G:G)</f>
        <v>0</v>
      </c>
      <c r="X646" s="14">
        <f>SUMIF('consultant-net'!D:D,eslam.data!AH646,'consultant-net'!F:F)</f>
        <v>0</v>
      </c>
      <c r="Y646" s="2" t="str">
        <f>VLOOKUP(A646,'eslam-to-invoicing'!A:B,2,0)</f>
        <v>MDF Factory</v>
      </c>
      <c r="Z646" s="2" t="str">
        <f t="shared" si="32"/>
        <v>MDF Factory24</v>
      </c>
      <c r="AH646" s="2" t="str">
        <f t="shared" si="33"/>
        <v>MDF Factory - Equip.24</v>
      </c>
    </row>
    <row r="647" spans="1:34" x14ac:dyDescent="0.3">
      <c r="A647" s="6" t="s">
        <v>80</v>
      </c>
      <c r="B647" s="6">
        <v>25</v>
      </c>
      <c r="C647" s="1">
        <v>45473</v>
      </c>
      <c r="D647" s="1">
        <v>45473</v>
      </c>
      <c r="E647" s="1">
        <v>45469</v>
      </c>
      <c r="F647">
        <v>28</v>
      </c>
      <c r="G647" s="1">
        <v>45497</v>
      </c>
      <c r="H647" s="1">
        <v>45474</v>
      </c>
      <c r="I647" s="2">
        <v>631287.82999999821</v>
      </c>
      <c r="J647" s="2">
        <v>637600.71</v>
      </c>
      <c r="K647" s="2">
        <f>SUMIF('collection only'!D:D,eslam.data!AH647,'collection only'!E:E)</f>
        <v>637190.72</v>
      </c>
      <c r="L647" s="2">
        <v>24294864.719999999</v>
      </c>
      <c r="U647" s="2">
        <v>0</v>
      </c>
      <c r="V647" s="14">
        <f>SUMIF('consultant-gross'!D:D,eslam.data!AH647,'consultant-gross'!F:F)</f>
        <v>0</v>
      </c>
      <c r="W647" s="14">
        <f>SUMIF('consultant-gross'!D:D,eslam.data!AH647,'consultant-gross'!G:G)</f>
        <v>0</v>
      </c>
      <c r="X647" s="14">
        <f>SUMIF('consultant-net'!D:D,eslam.data!AH647,'consultant-net'!F:F)</f>
        <v>0</v>
      </c>
      <c r="Y647" s="2" t="str">
        <f>VLOOKUP(A647,'eslam-to-invoicing'!A:B,2,0)</f>
        <v>MDF Factory</v>
      </c>
      <c r="Z647" s="2" t="str">
        <f t="shared" si="32"/>
        <v>MDF Factory25</v>
      </c>
      <c r="AH647" s="2" t="str">
        <f t="shared" si="33"/>
        <v>MDF Factory - Equip.25</v>
      </c>
    </row>
    <row r="648" spans="1:34" x14ac:dyDescent="0.3">
      <c r="A648" s="6" t="s">
        <v>80</v>
      </c>
      <c r="B648" s="6">
        <v>26</v>
      </c>
      <c r="C648" s="1">
        <v>45535</v>
      </c>
      <c r="D648" s="1">
        <v>45519</v>
      </c>
      <c r="E648" s="1">
        <v>45536</v>
      </c>
      <c r="F648">
        <v>28</v>
      </c>
      <c r="G648" s="1">
        <v>45564</v>
      </c>
      <c r="H648" s="1">
        <v>45567</v>
      </c>
      <c r="I648" s="2">
        <v>1237289.100000001</v>
      </c>
      <c r="J648" s="2">
        <v>1250071.98</v>
      </c>
      <c r="K648" s="2">
        <f>SUMIF('collection only'!D:D,eslam.data!AH648,'collection only'!E:E)</f>
        <v>0</v>
      </c>
      <c r="L648" s="2">
        <v>25532153.82</v>
      </c>
      <c r="U648" s="2">
        <v>0</v>
      </c>
      <c r="V648" s="14">
        <f>SUMIF('consultant-gross'!D:D,eslam.data!AH648,'consultant-gross'!F:F)</f>
        <v>0</v>
      </c>
      <c r="W648" s="14">
        <f>SUMIF('consultant-gross'!D:D,eslam.data!AH648,'consultant-gross'!G:G)</f>
        <v>0</v>
      </c>
      <c r="X648" s="14">
        <f>SUMIF('consultant-net'!D:D,eslam.data!AH648,'consultant-net'!F:F)</f>
        <v>0</v>
      </c>
      <c r="Y648" s="2" t="str">
        <f>VLOOKUP(A648,'eslam-to-invoicing'!A:B,2,0)</f>
        <v>MDF Factory</v>
      </c>
      <c r="Z648" s="2" t="str">
        <f t="shared" si="32"/>
        <v>MDF Factory26</v>
      </c>
      <c r="AH648" s="2" t="str">
        <f t="shared" si="33"/>
        <v>MDF Factory - Equip.26</v>
      </c>
    </row>
    <row r="649" spans="1:34" x14ac:dyDescent="0.3">
      <c r="A649" s="6" t="s">
        <v>80</v>
      </c>
      <c r="B649" s="6">
        <v>27</v>
      </c>
      <c r="C649" s="1">
        <v>45565</v>
      </c>
      <c r="D649" s="1">
        <v>45565</v>
      </c>
      <c r="E649" s="1">
        <v>45565</v>
      </c>
      <c r="F649">
        <v>28</v>
      </c>
      <c r="G649" s="1">
        <v>45593</v>
      </c>
      <c r="H649" s="1">
        <v>45582</v>
      </c>
      <c r="I649" s="2">
        <v>20666.660000000149</v>
      </c>
      <c r="J649" s="2">
        <v>2574782</v>
      </c>
      <c r="K649" s="2">
        <f>SUMIF('collection only'!D:D,eslam.data!AH649,'collection only'!E:E)</f>
        <v>0</v>
      </c>
      <c r="L649" s="2">
        <v>25552820.48</v>
      </c>
      <c r="U649" s="2">
        <v>0</v>
      </c>
      <c r="V649" s="14">
        <f>SUMIF('consultant-gross'!D:D,eslam.data!AH649,'consultant-gross'!F:F)</f>
        <v>0</v>
      </c>
      <c r="W649" s="14">
        <f>SUMIF('consultant-gross'!D:D,eslam.data!AH649,'consultant-gross'!G:G)</f>
        <v>0</v>
      </c>
      <c r="X649" s="14">
        <f>SUMIF('consultant-net'!D:D,eslam.data!AH649,'consultant-net'!F:F)</f>
        <v>0</v>
      </c>
      <c r="Y649" s="2" t="str">
        <f>VLOOKUP(A649,'eslam-to-invoicing'!A:B,2,0)</f>
        <v>MDF Factory</v>
      </c>
      <c r="Z649" s="2" t="str">
        <f t="shared" si="32"/>
        <v>MDF Factory27</v>
      </c>
      <c r="AH649" s="2" t="str">
        <f t="shared" si="33"/>
        <v>MDF Factory - Equip.27</v>
      </c>
    </row>
    <row r="650" spans="1:34" x14ac:dyDescent="0.3">
      <c r="A650" s="6" t="s">
        <v>88</v>
      </c>
      <c r="B650" s="6">
        <v>1</v>
      </c>
      <c r="C650" s="1">
        <v>44620</v>
      </c>
      <c r="D650" s="1">
        <v>44607</v>
      </c>
      <c r="E650" s="1">
        <v>44623</v>
      </c>
      <c r="F650">
        <v>28</v>
      </c>
      <c r="G650" s="1">
        <v>44651</v>
      </c>
      <c r="K650" s="2">
        <f>SUMIF('collection only'!D:D,eslam.data!AH650,'collection only'!E:E)</f>
        <v>920351.25</v>
      </c>
      <c r="U650" s="2">
        <v>0</v>
      </c>
      <c r="V650" s="14">
        <f>SUMIF('consultant-gross'!D:D,eslam.data!AH650,'consultant-gross'!F:F)</f>
        <v>0</v>
      </c>
      <c r="W650" s="14">
        <f>SUMIF('consultant-gross'!D:D,eslam.data!AH650,'consultant-gross'!G:G)</f>
        <v>0</v>
      </c>
      <c r="X650" s="14">
        <f>SUMIF('consultant-net'!D:D,eslam.data!AH650,'consultant-net'!F:F)</f>
        <v>0</v>
      </c>
      <c r="Y650" s="2" t="str">
        <f>VLOOKUP(A650,'eslam-to-invoicing'!A:B,2,0)</f>
        <v>MDF Factory</v>
      </c>
      <c r="Z650" s="2" t="str">
        <f t="shared" si="32"/>
        <v>MDF Factory1</v>
      </c>
      <c r="AH650" s="2" t="str">
        <f t="shared" si="33"/>
        <v>MDF Factory - Local Fabrication1</v>
      </c>
    </row>
    <row r="651" spans="1:34" x14ac:dyDescent="0.3">
      <c r="A651" s="6" t="s">
        <v>88</v>
      </c>
      <c r="B651" s="6">
        <v>2</v>
      </c>
      <c r="C651" s="1">
        <v>44651</v>
      </c>
      <c r="D651" s="1">
        <v>44635</v>
      </c>
      <c r="E651" s="1">
        <v>44641</v>
      </c>
      <c r="F651">
        <v>28</v>
      </c>
      <c r="G651" s="1">
        <v>44669</v>
      </c>
      <c r="K651" s="2">
        <f>SUMIF('collection only'!D:D,eslam.data!AH651,'collection only'!E:E)</f>
        <v>711105.4</v>
      </c>
      <c r="U651" s="2">
        <v>0</v>
      </c>
      <c r="V651" s="14">
        <f>SUMIF('consultant-gross'!D:D,eslam.data!AH651,'consultant-gross'!F:F)</f>
        <v>0</v>
      </c>
      <c r="W651" s="14">
        <f>SUMIF('consultant-gross'!D:D,eslam.data!AH651,'consultant-gross'!G:G)</f>
        <v>0</v>
      </c>
      <c r="X651" s="14">
        <f>SUMIF('consultant-net'!D:D,eslam.data!AH651,'consultant-net'!F:F)</f>
        <v>0</v>
      </c>
      <c r="Y651" s="2" t="str">
        <f>VLOOKUP(A651,'eslam-to-invoicing'!A:B,2,0)</f>
        <v>MDF Factory</v>
      </c>
      <c r="Z651" s="2" t="str">
        <f t="shared" si="32"/>
        <v>MDF Factory2</v>
      </c>
      <c r="AH651" s="2" t="str">
        <f t="shared" si="33"/>
        <v>MDF Factory - Local Fabrication2</v>
      </c>
    </row>
    <row r="652" spans="1:34" x14ac:dyDescent="0.3">
      <c r="A652" s="6" t="s">
        <v>88</v>
      </c>
      <c r="B652" s="6">
        <v>3</v>
      </c>
      <c r="C652" s="1">
        <v>44651</v>
      </c>
      <c r="D652" s="1">
        <v>44661</v>
      </c>
      <c r="E652" s="1">
        <v>44664</v>
      </c>
      <c r="F652">
        <v>28</v>
      </c>
      <c r="G652" s="1">
        <v>44692</v>
      </c>
      <c r="H652" s="1">
        <v>44691</v>
      </c>
      <c r="I652" s="2">
        <v>1275030.4099999999</v>
      </c>
      <c r="J652" s="2">
        <v>926763.57</v>
      </c>
      <c r="K652" s="2">
        <f>SUMIF('collection only'!D:D,eslam.data!AH652,'collection only'!E:E)</f>
        <v>897908</v>
      </c>
      <c r="L652" s="2">
        <v>7663208.0700000003</v>
      </c>
      <c r="S652" s="2">
        <v>330996.91499999998</v>
      </c>
      <c r="T652" s="2">
        <v>330996.91499999998</v>
      </c>
      <c r="U652" s="2">
        <v>0</v>
      </c>
      <c r="V652" s="14">
        <f>SUMIF('consultant-gross'!D:D,eslam.data!AH652,'consultant-gross'!F:F)</f>
        <v>0</v>
      </c>
      <c r="W652" s="14">
        <f>SUMIF('consultant-gross'!D:D,eslam.data!AH652,'consultant-gross'!G:G)</f>
        <v>0</v>
      </c>
      <c r="X652" s="14">
        <f>SUMIF('consultant-net'!D:D,eslam.data!AH652,'consultant-net'!F:F)</f>
        <v>0</v>
      </c>
      <c r="Y652" s="2" t="str">
        <f>VLOOKUP(A652,'eslam-to-invoicing'!A:B,2,0)</f>
        <v>MDF Factory</v>
      </c>
      <c r="Z652" s="2" t="str">
        <f t="shared" si="32"/>
        <v>MDF Factory3</v>
      </c>
      <c r="AH652" s="2" t="str">
        <f t="shared" si="33"/>
        <v>MDF Factory - Local Fabrication3</v>
      </c>
    </row>
    <row r="653" spans="1:34" x14ac:dyDescent="0.3">
      <c r="A653" s="6" t="s">
        <v>88</v>
      </c>
      <c r="B653" s="6">
        <v>4</v>
      </c>
      <c r="C653" s="1">
        <v>44712</v>
      </c>
      <c r="D653" s="1">
        <v>44696</v>
      </c>
      <c r="E653" s="1">
        <v>44707</v>
      </c>
      <c r="F653">
        <v>28</v>
      </c>
      <c r="G653" s="1">
        <v>44735</v>
      </c>
      <c r="K653" s="2">
        <f>SUMIF('collection only'!D:D,eslam.data!AH653,'collection only'!E:E)</f>
        <v>667444</v>
      </c>
      <c r="U653" s="2">
        <v>0</v>
      </c>
      <c r="V653" s="14">
        <f>SUMIF('consultant-gross'!D:D,eslam.data!AH653,'consultant-gross'!F:F)</f>
        <v>0</v>
      </c>
      <c r="W653" s="14">
        <f>SUMIF('consultant-gross'!D:D,eslam.data!AH653,'consultant-gross'!G:G)</f>
        <v>0</v>
      </c>
      <c r="X653" s="14">
        <f>SUMIF('consultant-net'!D:D,eslam.data!AH653,'consultant-net'!F:F)</f>
        <v>0</v>
      </c>
      <c r="Y653" s="2" t="str">
        <f>VLOOKUP(A653,'eslam-to-invoicing'!A:B,2,0)</f>
        <v>MDF Factory</v>
      </c>
      <c r="Z653" s="2" t="str">
        <f t="shared" si="32"/>
        <v>MDF Factory4</v>
      </c>
      <c r="AH653" s="2" t="str">
        <f t="shared" si="33"/>
        <v>MDF Factory - Local Fabrication4</v>
      </c>
    </row>
    <row r="654" spans="1:34" x14ac:dyDescent="0.3">
      <c r="A654" s="6" t="s">
        <v>88</v>
      </c>
      <c r="B654" s="6">
        <v>5</v>
      </c>
      <c r="C654" s="1">
        <v>44742</v>
      </c>
      <c r="D654" s="1">
        <v>44727</v>
      </c>
      <c r="E654" s="1">
        <v>44733</v>
      </c>
      <c r="F654">
        <v>28</v>
      </c>
      <c r="G654" s="1">
        <v>44761</v>
      </c>
      <c r="H654" s="1">
        <v>44732</v>
      </c>
      <c r="I654" s="2">
        <v>3437985.57</v>
      </c>
      <c r="J654" s="2">
        <v>2517906.9300000002</v>
      </c>
      <c r="K654" s="2">
        <f>SUMIF('collection only'!D:D,eslam.data!AH654,'collection only'!E:E)</f>
        <v>2517907.41</v>
      </c>
      <c r="L654" s="2">
        <v>11948651.83</v>
      </c>
      <c r="S654" s="2">
        <v>597432.59</v>
      </c>
      <c r="T654" s="2">
        <v>597432.59</v>
      </c>
      <c r="U654" s="2">
        <v>45737</v>
      </c>
      <c r="V654" s="14">
        <f>SUMIF('consultant-gross'!D:D,eslam.data!AH654,'consultant-gross'!F:F)</f>
        <v>0</v>
      </c>
      <c r="W654" s="14">
        <f>SUMIF('consultant-gross'!D:D,eslam.data!AH654,'consultant-gross'!G:G)</f>
        <v>0</v>
      </c>
      <c r="X654" s="14">
        <f>SUMIF('consultant-net'!D:D,eslam.data!AH654,'consultant-net'!F:F)</f>
        <v>0</v>
      </c>
      <c r="Y654" s="2" t="str">
        <f>VLOOKUP(A654,'eslam-to-invoicing'!A:B,2,0)</f>
        <v>MDF Factory</v>
      </c>
      <c r="Z654" s="2" t="str">
        <f t="shared" si="32"/>
        <v>MDF Factory5</v>
      </c>
      <c r="AH654" s="2" t="str">
        <f t="shared" si="33"/>
        <v>MDF Factory - Local Fabrication5</v>
      </c>
    </row>
    <row r="655" spans="1:34" x14ac:dyDescent="0.3">
      <c r="A655" s="6" t="s">
        <v>88</v>
      </c>
      <c r="B655" s="6">
        <v>6</v>
      </c>
      <c r="C655" s="1">
        <v>44773</v>
      </c>
      <c r="D655" s="1">
        <v>44757</v>
      </c>
      <c r="E655" s="1">
        <v>44784</v>
      </c>
      <c r="F655">
        <v>28</v>
      </c>
      <c r="G655" s="1">
        <v>44812</v>
      </c>
      <c r="H655" s="1">
        <v>44826</v>
      </c>
      <c r="I655" s="2">
        <v>1016613.323349649</v>
      </c>
      <c r="J655" s="2">
        <v>737044.17198644951</v>
      </c>
      <c r="K655" s="2">
        <f>SUMIF('collection only'!D:D,eslam.data!AH655,'collection only'!E:E)</f>
        <v>737043.71</v>
      </c>
      <c r="L655" s="2">
        <v>12965265.153349649</v>
      </c>
      <c r="U655" s="2">
        <v>0</v>
      </c>
      <c r="V655" s="14">
        <f>SUMIF('consultant-gross'!D:D,eslam.data!AH655,'consultant-gross'!F:F)</f>
        <v>0</v>
      </c>
      <c r="W655" s="14">
        <f>SUMIF('consultant-gross'!D:D,eslam.data!AH655,'consultant-gross'!G:G)</f>
        <v>0</v>
      </c>
      <c r="X655" s="14">
        <f>SUMIF('consultant-net'!D:D,eslam.data!AH655,'consultant-net'!F:F)</f>
        <v>0</v>
      </c>
      <c r="Y655" s="2" t="str">
        <f>VLOOKUP(A655,'eslam-to-invoicing'!A:B,2,0)</f>
        <v>MDF Factory</v>
      </c>
      <c r="Z655" s="2" t="str">
        <f t="shared" si="32"/>
        <v>MDF Factory6</v>
      </c>
      <c r="AH655" s="2" t="str">
        <f t="shared" si="33"/>
        <v>MDF Factory - Local Fabrication6</v>
      </c>
    </row>
    <row r="656" spans="1:34" x14ac:dyDescent="0.3">
      <c r="A656" s="6" t="s">
        <v>88</v>
      </c>
      <c r="B656" s="6">
        <v>7</v>
      </c>
      <c r="C656" s="1">
        <v>44804</v>
      </c>
      <c r="D656" s="1">
        <v>44788</v>
      </c>
      <c r="E656" s="1">
        <v>44803</v>
      </c>
      <c r="F656">
        <v>28</v>
      </c>
      <c r="G656" s="1">
        <v>44831</v>
      </c>
      <c r="H656" s="1">
        <v>44826</v>
      </c>
      <c r="I656" s="2">
        <v>2281868.7948662732</v>
      </c>
      <c r="J656" s="2">
        <v>785269.19063187391</v>
      </c>
      <c r="K656" s="2">
        <f>SUMIF('collection only'!D:D,eslam.data!AH656,'collection only'!E:E)</f>
        <v>785269</v>
      </c>
      <c r="L656" s="2">
        <v>15247133.94821592</v>
      </c>
      <c r="U656" s="2">
        <v>0</v>
      </c>
      <c r="V656" s="14">
        <f>SUMIF('consultant-gross'!D:D,eslam.data!AH656,'consultant-gross'!F:F)</f>
        <v>0</v>
      </c>
      <c r="W656" s="14">
        <f>SUMIF('consultant-gross'!D:D,eslam.data!AH656,'consultant-gross'!G:G)</f>
        <v>0</v>
      </c>
      <c r="X656" s="14">
        <f>SUMIF('consultant-net'!D:D,eslam.data!AH656,'consultant-net'!F:F)</f>
        <v>0</v>
      </c>
      <c r="Y656" s="2" t="str">
        <f>VLOOKUP(A656,'eslam-to-invoicing'!A:B,2,0)</f>
        <v>MDF Factory</v>
      </c>
      <c r="Z656" s="2" t="str">
        <f t="shared" si="32"/>
        <v>MDF Factory7</v>
      </c>
      <c r="AH656" s="2" t="str">
        <f t="shared" si="33"/>
        <v>MDF Factory - Local Fabrication7</v>
      </c>
    </row>
    <row r="657" spans="1:34" x14ac:dyDescent="0.3">
      <c r="A657" s="6" t="s">
        <v>88</v>
      </c>
      <c r="B657" s="6">
        <v>8</v>
      </c>
      <c r="C657" s="1">
        <v>44834</v>
      </c>
      <c r="D657" s="1">
        <v>44819</v>
      </c>
      <c r="E657" s="1">
        <v>44826</v>
      </c>
      <c r="F657">
        <v>28</v>
      </c>
      <c r="G657" s="1">
        <v>44854</v>
      </c>
      <c r="H657" s="1">
        <v>44826</v>
      </c>
      <c r="I657" s="2">
        <v>619278.61622453481</v>
      </c>
      <c r="J657" s="2">
        <v>1318063.6318110989</v>
      </c>
      <c r="K657" s="2">
        <f>SUMIF('collection only'!D:D,eslam.data!AH657,'collection only'!E:E)</f>
        <v>381060.37</v>
      </c>
      <c r="L657" s="2">
        <v>15866412.564440461</v>
      </c>
      <c r="U657" s="2">
        <v>0</v>
      </c>
      <c r="V657" s="14">
        <f>SUMIF('consultant-gross'!D:D,eslam.data!AH657,'consultant-gross'!F:F)</f>
        <v>0</v>
      </c>
      <c r="W657" s="14">
        <f>SUMIF('consultant-gross'!D:D,eslam.data!AH657,'consultant-gross'!G:G)</f>
        <v>0</v>
      </c>
      <c r="X657" s="14">
        <f>SUMIF('consultant-net'!D:D,eslam.data!AH657,'consultant-net'!F:F)</f>
        <v>0</v>
      </c>
      <c r="Y657" s="2" t="str">
        <f>VLOOKUP(A657,'eslam-to-invoicing'!A:B,2,0)</f>
        <v>MDF Factory</v>
      </c>
      <c r="Z657" s="2" t="str">
        <f t="shared" si="32"/>
        <v>MDF Factory8</v>
      </c>
      <c r="AH657" s="2" t="str">
        <f t="shared" si="33"/>
        <v>MDF Factory - Local Fabrication8</v>
      </c>
    </row>
    <row r="658" spans="1:34" x14ac:dyDescent="0.3">
      <c r="A658" s="6" t="s">
        <v>88</v>
      </c>
      <c r="B658" s="6">
        <v>9</v>
      </c>
      <c r="C658" s="1">
        <v>44865</v>
      </c>
      <c r="D658" s="1">
        <v>44880</v>
      </c>
      <c r="E658" s="1">
        <v>44881</v>
      </c>
      <c r="F658">
        <v>28</v>
      </c>
      <c r="G658" s="1">
        <v>44909</v>
      </c>
      <c r="K658" s="2">
        <f>SUMIF('collection only'!D:D,eslam.data!AH658,'collection only'!E:E)</f>
        <v>1752018.76</v>
      </c>
      <c r="U658" s="2">
        <v>0</v>
      </c>
      <c r="V658" s="14">
        <f>SUMIF('consultant-gross'!D:D,eslam.data!AH658,'consultant-gross'!F:F)</f>
        <v>0</v>
      </c>
      <c r="W658" s="14">
        <f>SUMIF('consultant-gross'!D:D,eslam.data!AH658,'consultant-gross'!G:G)</f>
        <v>0</v>
      </c>
      <c r="X658" s="14">
        <f>SUMIF('consultant-net'!D:D,eslam.data!AH658,'consultant-net'!F:F)</f>
        <v>0</v>
      </c>
      <c r="Y658" s="2" t="str">
        <f>VLOOKUP(A658,'eslam-to-invoicing'!A:B,2,0)</f>
        <v>MDF Factory</v>
      </c>
      <c r="Z658" s="2" t="str">
        <f t="shared" si="32"/>
        <v>MDF Factory9</v>
      </c>
      <c r="AH658" s="2" t="str">
        <f t="shared" si="33"/>
        <v>MDF Factory - Local Fabrication9</v>
      </c>
    </row>
    <row r="659" spans="1:34" x14ac:dyDescent="0.3">
      <c r="A659" s="6" t="s">
        <v>88</v>
      </c>
      <c r="B659" s="6">
        <v>10</v>
      </c>
      <c r="C659" s="1">
        <v>44895</v>
      </c>
      <c r="D659" s="1">
        <v>44910</v>
      </c>
      <c r="E659" s="1">
        <v>44921</v>
      </c>
      <c r="F659">
        <v>28</v>
      </c>
      <c r="G659" s="1">
        <v>44949</v>
      </c>
      <c r="K659" s="2">
        <f>SUMIF('collection only'!D:D,eslam.data!AH659,'collection only'!E:E)</f>
        <v>2881529.05</v>
      </c>
      <c r="U659" s="2">
        <v>0</v>
      </c>
      <c r="V659" s="14">
        <f>SUMIF('consultant-gross'!D:D,eslam.data!AH659,'consultant-gross'!F:F)</f>
        <v>0</v>
      </c>
      <c r="W659" s="14">
        <f>SUMIF('consultant-gross'!D:D,eslam.data!AH659,'consultant-gross'!G:G)</f>
        <v>0</v>
      </c>
      <c r="X659" s="14">
        <f>SUMIF('consultant-net'!D:D,eslam.data!AH659,'consultant-net'!F:F)</f>
        <v>0</v>
      </c>
      <c r="Y659" s="2" t="str">
        <f>VLOOKUP(A659,'eslam-to-invoicing'!A:B,2,0)</f>
        <v>MDF Factory</v>
      </c>
      <c r="Z659" s="2" t="str">
        <f t="shared" si="32"/>
        <v>MDF Factory10</v>
      </c>
      <c r="AH659" s="2" t="str">
        <f t="shared" si="33"/>
        <v>MDF Factory - Local Fabrication10</v>
      </c>
    </row>
    <row r="660" spans="1:34" x14ac:dyDescent="0.3">
      <c r="A660" s="6" t="s">
        <v>88</v>
      </c>
      <c r="B660" s="6">
        <v>11</v>
      </c>
      <c r="C660" s="1">
        <v>44957</v>
      </c>
      <c r="D660" s="1">
        <v>44941</v>
      </c>
      <c r="E660" s="1">
        <v>44975</v>
      </c>
      <c r="F660">
        <v>28</v>
      </c>
      <c r="G660" s="1">
        <v>45003</v>
      </c>
      <c r="K660" s="2">
        <f>SUMIF('collection only'!D:D,eslam.data!AH660,'collection only'!E:E)</f>
        <v>2412700.4300000002</v>
      </c>
      <c r="U660" s="2">
        <v>0</v>
      </c>
      <c r="V660" s="14">
        <f>SUMIF('consultant-gross'!D:D,eslam.data!AH660,'consultant-gross'!F:F)</f>
        <v>0</v>
      </c>
      <c r="W660" s="14">
        <f>SUMIF('consultant-gross'!D:D,eslam.data!AH660,'consultant-gross'!G:G)</f>
        <v>0</v>
      </c>
      <c r="X660" s="14">
        <f>SUMIF('consultant-net'!D:D,eslam.data!AH660,'consultant-net'!F:F)</f>
        <v>0</v>
      </c>
      <c r="Y660" s="2" t="str">
        <f>VLOOKUP(A660,'eslam-to-invoicing'!A:B,2,0)</f>
        <v>MDF Factory</v>
      </c>
      <c r="Z660" s="2" t="str">
        <f t="shared" si="32"/>
        <v>MDF Factory11</v>
      </c>
      <c r="AH660" s="2" t="str">
        <f t="shared" si="33"/>
        <v>MDF Factory - Local Fabrication11</v>
      </c>
    </row>
    <row r="661" spans="1:34" x14ac:dyDescent="0.3">
      <c r="A661" s="6" t="s">
        <v>88</v>
      </c>
      <c r="B661" s="6">
        <v>12</v>
      </c>
      <c r="C661" s="1">
        <v>45016</v>
      </c>
      <c r="D661" s="1">
        <v>45000</v>
      </c>
      <c r="E661" s="1">
        <v>45019</v>
      </c>
      <c r="F661">
        <v>28</v>
      </c>
      <c r="G661" s="1">
        <v>45047</v>
      </c>
      <c r="K661" s="2">
        <f>SUMIF('collection only'!D:D,eslam.data!AH661,'collection only'!E:E)</f>
        <v>0</v>
      </c>
      <c r="U661" s="2">
        <v>0</v>
      </c>
      <c r="V661" s="14">
        <f>SUMIF('consultant-gross'!D:D,eslam.data!AH661,'consultant-gross'!F:F)</f>
        <v>0</v>
      </c>
      <c r="W661" s="14">
        <f>SUMIF('consultant-gross'!D:D,eslam.data!AH661,'consultant-gross'!G:G)</f>
        <v>0</v>
      </c>
      <c r="X661" s="14">
        <f>SUMIF('consultant-net'!D:D,eslam.data!AH661,'consultant-net'!F:F)</f>
        <v>0</v>
      </c>
      <c r="Y661" s="2" t="str">
        <f>VLOOKUP(A661,'eslam-to-invoicing'!A:B,2,0)</f>
        <v>MDF Factory</v>
      </c>
      <c r="Z661" s="2" t="str">
        <f t="shared" si="32"/>
        <v>MDF Factory12</v>
      </c>
      <c r="AH661" s="2" t="str">
        <f t="shared" si="33"/>
        <v>MDF Factory - Local Fabrication12</v>
      </c>
    </row>
    <row r="662" spans="1:34" x14ac:dyDescent="0.3">
      <c r="A662" s="6" t="s">
        <v>88</v>
      </c>
      <c r="B662" s="6">
        <v>13</v>
      </c>
      <c r="C662" s="1">
        <v>45107</v>
      </c>
      <c r="D662" s="1">
        <v>45092</v>
      </c>
      <c r="E662" s="1">
        <v>45098</v>
      </c>
      <c r="F662">
        <v>28</v>
      </c>
      <c r="G662" s="1">
        <v>45126</v>
      </c>
      <c r="K662" s="2">
        <f>SUMIF('collection only'!D:D,eslam.data!AH662,'collection only'!E:E)</f>
        <v>0</v>
      </c>
      <c r="U662" s="2">
        <v>0</v>
      </c>
      <c r="V662" s="14">
        <f>SUMIF('consultant-gross'!D:D,eslam.data!AH662,'consultant-gross'!F:F)</f>
        <v>0</v>
      </c>
      <c r="W662" s="14">
        <f>SUMIF('consultant-gross'!D:D,eslam.data!AH662,'consultant-gross'!G:G)</f>
        <v>0</v>
      </c>
      <c r="X662" s="14">
        <f>SUMIF('consultant-net'!D:D,eslam.data!AH662,'consultant-net'!F:F)</f>
        <v>0</v>
      </c>
      <c r="Y662" s="2" t="str">
        <f>VLOOKUP(A662,'eslam-to-invoicing'!A:B,2,0)</f>
        <v>MDF Factory</v>
      </c>
      <c r="Z662" s="2" t="str">
        <f t="shared" si="32"/>
        <v>MDF Factory13</v>
      </c>
      <c r="AH662" s="2" t="str">
        <f t="shared" si="33"/>
        <v>MDF Factory - Local Fabrication13</v>
      </c>
    </row>
    <row r="663" spans="1:34" x14ac:dyDescent="0.3">
      <c r="A663" s="6" t="s">
        <v>88</v>
      </c>
      <c r="B663" s="6">
        <v>14</v>
      </c>
      <c r="C663" s="1">
        <v>45138</v>
      </c>
      <c r="D663" s="1">
        <v>45153</v>
      </c>
      <c r="E663" s="1">
        <v>45167</v>
      </c>
      <c r="F663">
        <v>28</v>
      </c>
      <c r="G663" s="1">
        <v>45195</v>
      </c>
      <c r="H663" s="1">
        <v>45201</v>
      </c>
      <c r="I663" s="2">
        <v>12083527.18</v>
      </c>
      <c r="J663" s="2">
        <v>11829412.85</v>
      </c>
      <c r="K663" s="2">
        <f>SUMIF('collection only'!D:D,eslam.data!AH663,'collection only'!E:E)</f>
        <v>10315795</v>
      </c>
      <c r="L663" s="2">
        <v>41889851.509999998</v>
      </c>
      <c r="P663" s="2">
        <v>24971308.609999999</v>
      </c>
      <c r="S663" s="2">
        <v>2094492.575</v>
      </c>
      <c r="T663" s="2">
        <v>2094492.575</v>
      </c>
      <c r="U663" s="2">
        <v>112541</v>
      </c>
      <c r="V663" s="14">
        <f>SUMIF('consultant-gross'!D:D,eslam.data!AH663,'consultant-gross'!F:F)</f>
        <v>0</v>
      </c>
      <c r="W663" s="14">
        <f>SUMIF('consultant-gross'!D:D,eslam.data!AH663,'consultant-gross'!G:G)</f>
        <v>0</v>
      </c>
      <c r="X663" s="14">
        <f>SUMIF('consultant-net'!D:D,eslam.data!AH663,'consultant-net'!F:F)</f>
        <v>0</v>
      </c>
      <c r="Y663" s="2" t="str">
        <f>VLOOKUP(A663,'eslam-to-invoicing'!A:B,2,0)</f>
        <v>MDF Factory</v>
      </c>
      <c r="Z663" s="2" t="str">
        <f t="shared" si="32"/>
        <v>MDF Factory14</v>
      </c>
      <c r="AH663" s="2" t="str">
        <f t="shared" si="33"/>
        <v>MDF Factory - Local Fabrication14</v>
      </c>
    </row>
    <row r="664" spans="1:34" x14ac:dyDescent="0.3">
      <c r="A664" s="6" t="s">
        <v>88</v>
      </c>
      <c r="B664" s="6">
        <v>15</v>
      </c>
      <c r="C664" s="1">
        <v>45169</v>
      </c>
      <c r="D664" s="1">
        <v>45214</v>
      </c>
      <c r="E664" s="1">
        <v>45238</v>
      </c>
      <c r="F664">
        <v>28</v>
      </c>
      <c r="G664" s="1">
        <v>45266</v>
      </c>
      <c r="H664" s="1">
        <v>45278</v>
      </c>
      <c r="I664" s="2">
        <v>5403242.4699999988</v>
      </c>
      <c r="J664" s="2">
        <v>5457274.9000000004</v>
      </c>
      <c r="K664" s="2">
        <f>SUMIF('collection only'!D:D,eslam.data!AH664,'collection only'!E:E)</f>
        <v>2970230</v>
      </c>
      <c r="L664" s="2">
        <v>47293093.979999997</v>
      </c>
      <c r="S664" s="2">
        <v>2364654.7000000002</v>
      </c>
      <c r="T664" s="2">
        <v>2364654.7000000002</v>
      </c>
      <c r="U664" s="2">
        <v>112541</v>
      </c>
      <c r="V664" s="14">
        <f>SUMIF('consultant-gross'!D:D,eslam.data!AH664,'consultant-gross'!F:F)</f>
        <v>5403242.4699999988</v>
      </c>
      <c r="W664" s="14">
        <f>SUMIF('consultant-gross'!D:D,eslam.data!AH664,'consultant-gross'!G:G)</f>
        <v>47293093.979999997</v>
      </c>
      <c r="X664" s="14">
        <f>SUMIF('consultant-net'!D:D,eslam.data!AH664,'consultant-net'!F:F)</f>
        <v>5457274.9000000004</v>
      </c>
      <c r="Y664" s="2" t="str">
        <f>VLOOKUP(A664,'eslam-to-invoicing'!A:B,2,0)</f>
        <v>MDF Factory</v>
      </c>
      <c r="Z664" s="2" t="str">
        <f t="shared" si="32"/>
        <v>MDF Factory15</v>
      </c>
      <c r="AH664" s="2" t="str">
        <f t="shared" si="33"/>
        <v>MDF Factory - Local Fabrication15</v>
      </c>
    </row>
    <row r="665" spans="1:34" x14ac:dyDescent="0.3">
      <c r="A665" s="6" t="s">
        <v>88</v>
      </c>
      <c r="B665" s="6">
        <v>16</v>
      </c>
      <c r="C665" s="1">
        <v>45260</v>
      </c>
      <c r="D665" s="1">
        <v>45245</v>
      </c>
      <c r="E665" s="1">
        <v>45263</v>
      </c>
      <c r="F665">
        <v>28</v>
      </c>
      <c r="G665" s="1">
        <v>45291</v>
      </c>
      <c r="H665" s="1">
        <v>45333</v>
      </c>
      <c r="I665" s="2">
        <v>1250000</v>
      </c>
      <c r="J665" s="2">
        <v>1262500</v>
      </c>
      <c r="K665" s="2">
        <f>SUMIF('collection only'!D:D,eslam.data!AH665,'collection only'!E:E)</f>
        <v>1262500</v>
      </c>
      <c r="L665" s="2">
        <v>48543093.979999997</v>
      </c>
      <c r="S665" s="2">
        <v>2427154.7000000002</v>
      </c>
      <c r="T665" s="2">
        <v>2427154.7000000002</v>
      </c>
      <c r="U665" s="2">
        <v>66804</v>
      </c>
      <c r="V665" s="14">
        <f>SUMIF('consultant-gross'!D:D,eslam.data!AH665,'consultant-gross'!F:F)</f>
        <v>0</v>
      </c>
      <c r="W665" s="14">
        <f>SUMIF('consultant-gross'!D:D,eslam.data!AH665,'consultant-gross'!G:G)</f>
        <v>0</v>
      </c>
      <c r="X665" s="14">
        <f>SUMIF('consultant-net'!D:D,eslam.data!AH665,'consultant-net'!F:F)</f>
        <v>0</v>
      </c>
      <c r="Y665" s="2" t="str">
        <f>VLOOKUP(A665,'eslam-to-invoicing'!A:B,2,0)</f>
        <v>MDF Factory</v>
      </c>
      <c r="Z665" s="2" t="str">
        <f t="shared" si="32"/>
        <v>MDF Factory16</v>
      </c>
      <c r="AH665" s="2" t="str">
        <f t="shared" si="33"/>
        <v>MDF Factory - Local Fabrication16</v>
      </c>
    </row>
    <row r="666" spans="1:34" x14ac:dyDescent="0.3">
      <c r="A666" s="6" t="s">
        <v>88</v>
      </c>
      <c r="B666" s="6">
        <v>17</v>
      </c>
      <c r="C666" s="1">
        <v>45291</v>
      </c>
      <c r="D666" s="1">
        <v>45285</v>
      </c>
      <c r="E666" s="1">
        <v>45285</v>
      </c>
      <c r="F666">
        <v>28</v>
      </c>
      <c r="G666" s="1">
        <v>45313</v>
      </c>
      <c r="H666" s="1">
        <v>45404</v>
      </c>
      <c r="I666" s="2">
        <v>-1E-3</v>
      </c>
      <c r="J666" s="2">
        <v>1E-4</v>
      </c>
      <c r="K666" s="2">
        <f>SUMIF('collection only'!D:D,eslam.data!AH666,'collection only'!E:E)</f>
        <v>0</v>
      </c>
      <c r="L666" s="2">
        <v>48543093.979999997</v>
      </c>
      <c r="S666" s="2">
        <v>2427154.7000000002</v>
      </c>
      <c r="T666" s="2">
        <v>2427154.7000000002</v>
      </c>
      <c r="U666" s="2">
        <v>112541</v>
      </c>
      <c r="V666" s="14">
        <f>SUMIF('consultant-gross'!D:D,eslam.data!AH666,'consultant-gross'!F:F)</f>
        <v>0</v>
      </c>
      <c r="W666" s="14">
        <f>SUMIF('consultant-gross'!D:D,eslam.data!AH666,'consultant-gross'!G:G)</f>
        <v>0</v>
      </c>
      <c r="X666" s="14">
        <f>SUMIF('consultant-net'!D:D,eslam.data!AH666,'consultant-net'!F:F)</f>
        <v>0</v>
      </c>
      <c r="Y666" s="2" t="str">
        <f>VLOOKUP(A666,'eslam-to-invoicing'!A:B,2,0)</f>
        <v>MDF Factory</v>
      </c>
      <c r="Z666" s="2" t="str">
        <f t="shared" si="32"/>
        <v>MDF Factory17</v>
      </c>
      <c r="AH666" s="2" t="str">
        <f t="shared" si="33"/>
        <v>MDF Factory - Local Fabrication17</v>
      </c>
    </row>
    <row r="667" spans="1:34" x14ac:dyDescent="0.3">
      <c r="A667" s="6" t="s">
        <v>88</v>
      </c>
      <c r="B667" s="6">
        <v>18</v>
      </c>
      <c r="C667" s="1">
        <v>45322</v>
      </c>
      <c r="D667" s="1">
        <v>45306</v>
      </c>
      <c r="E667" s="1">
        <v>45328</v>
      </c>
      <c r="F667">
        <v>28</v>
      </c>
      <c r="G667" s="1">
        <v>45356</v>
      </c>
      <c r="H667" s="1">
        <v>45344</v>
      </c>
      <c r="I667" s="2">
        <v>4414101.950000003</v>
      </c>
      <c r="J667" s="2">
        <v>4458904.8600000003</v>
      </c>
      <c r="K667" s="2">
        <f>SUMIF('collection only'!D:D,eslam.data!AH667,'collection only'!E:E)</f>
        <v>4265111</v>
      </c>
      <c r="L667" s="2">
        <v>52957195.93</v>
      </c>
      <c r="S667" s="2">
        <v>2647859.7949999999</v>
      </c>
      <c r="T667" s="2">
        <v>2647859.7949999999</v>
      </c>
      <c r="U667" s="2">
        <v>112541</v>
      </c>
      <c r="V667" s="14">
        <f>SUMIF('consultant-gross'!D:D,eslam.data!AH667,'consultant-gross'!F:F)</f>
        <v>0</v>
      </c>
      <c r="W667" s="14">
        <f>SUMIF('consultant-gross'!D:D,eslam.data!AH667,'consultant-gross'!G:G)</f>
        <v>0</v>
      </c>
      <c r="X667" s="14">
        <f>SUMIF('consultant-net'!D:D,eslam.data!AH667,'consultant-net'!F:F)</f>
        <v>0</v>
      </c>
      <c r="Y667" s="2" t="str">
        <f>VLOOKUP(A667,'eslam-to-invoicing'!A:B,2,0)</f>
        <v>MDF Factory</v>
      </c>
      <c r="Z667" s="2" t="str">
        <f t="shared" si="32"/>
        <v>MDF Factory18</v>
      </c>
      <c r="AH667" s="2" t="str">
        <f t="shared" si="33"/>
        <v>MDF Factory - Local Fabrication18</v>
      </c>
    </row>
    <row r="668" spans="1:34" x14ac:dyDescent="0.3">
      <c r="A668" s="6" t="s">
        <v>88</v>
      </c>
      <c r="B668" s="6">
        <v>19</v>
      </c>
      <c r="C668" s="1">
        <v>45351</v>
      </c>
      <c r="D668" s="1">
        <v>45366</v>
      </c>
      <c r="E668" s="1">
        <v>45371</v>
      </c>
      <c r="F668">
        <v>28</v>
      </c>
      <c r="G668" s="1">
        <v>45399</v>
      </c>
      <c r="H668" s="1">
        <v>45386</v>
      </c>
      <c r="I668" s="2">
        <v>4220898.9399999976</v>
      </c>
      <c r="J668" s="2">
        <v>4456901.8</v>
      </c>
      <c r="K668" s="2">
        <f>SUMIF('collection only'!D:D,eslam.data!AH668,'collection only'!E:E)</f>
        <v>3358613</v>
      </c>
      <c r="L668" s="2">
        <v>57178094.869999997</v>
      </c>
      <c r="S668" s="2">
        <v>2858904.5</v>
      </c>
      <c r="T668" s="2">
        <v>2858904.5</v>
      </c>
      <c r="U668" s="2">
        <v>882541</v>
      </c>
      <c r="V668" s="14">
        <f>SUMIF('consultant-gross'!D:D,eslam.data!AH668,'consultant-gross'!F:F)</f>
        <v>0</v>
      </c>
      <c r="W668" s="14">
        <f>SUMIF('consultant-gross'!D:D,eslam.data!AH668,'consultant-gross'!G:G)</f>
        <v>0</v>
      </c>
      <c r="X668" s="14">
        <f>SUMIF('consultant-net'!D:D,eslam.data!AH668,'consultant-net'!F:F)</f>
        <v>0</v>
      </c>
      <c r="Y668" s="2" t="str">
        <f>VLOOKUP(A668,'eslam-to-invoicing'!A:B,2,0)</f>
        <v>MDF Factory</v>
      </c>
      <c r="Z668" s="2" t="str">
        <f t="shared" si="32"/>
        <v>MDF Factory19</v>
      </c>
      <c r="AH668" s="2" t="str">
        <f t="shared" si="33"/>
        <v>MDF Factory - Local Fabrication19</v>
      </c>
    </row>
    <row r="669" spans="1:34" x14ac:dyDescent="0.3">
      <c r="A669" s="6" t="s">
        <v>88</v>
      </c>
      <c r="B669" s="6">
        <v>20</v>
      </c>
      <c r="C669" s="1">
        <v>45443</v>
      </c>
      <c r="D669" s="1">
        <v>45427</v>
      </c>
      <c r="E669" s="1">
        <v>45476</v>
      </c>
      <c r="F669">
        <v>28</v>
      </c>
      <c r="G669" s="1">
        <v>45504</v>
      </c>
      <c r="H669" s="1">
        <v>45502</v>
      </c>
      <c r="I669" s="2">
        <v>1196029.3800000029</v>
      </c>
      <c r="J669" s="2">
        <v>2286278.7200000002</v>
      </c>
      <c r="K669" s="2">
        <f>SUMIF('collection only'!D:D,eslam.data!AH669,'collection only'!E:E)</f>
        <v>0</v>
      </c>
      <c r="L669" s="2">
        <v>58374124.25</v>
      </c>
      <c r="S669" s="2">
        <v>2918706</v>
      </c>
      <c r="T669" s="2">
        <v>2918706</v>
      </c>
      <c r="U669" s="2">
        <v>66804</v>
      </c>
      <c r="V669" s="14">
        <f>SUMIF('consultant-gross'!D:D,eslam.data!AH669,'consultant-gross'!F:F)</f>
        <v>0</v>
      </c>
      <c r="W669" s="14">
        <f>SUMIF('consultant-gross'!D:D,eslam.data!AH669,'consultant-gross'!G:G)</f>
        <v>0</v>
      </c>
      <c r="X669" s="14">
        <f>SUMIF('consultant-net'!D:D,eslam.data!AH669,'consultant-net'!F:F)</f>
        <v>0</v>
      </c>
      <c r="Y669" s="2" t="str">
        <f>VLOOKUP(A669,'eslam-to-invoicing'!A:B,2,0)</f>
        <v>MDF Factory</v>
      </c>
      <c r="Z669" s="2" t="str">
        <f t="shared" si="32"/>
        <v>MDF Factory20</v>
      </c>
      <c r="AH669" s="2" t="str">
        <f t="shared" si="33"/>
        <v>MDF Factory - Local Fabrication20</v>
      </c>
    </row>
    <row r="670" spans="1:34" x14ac:dyDescent="0.3">
      <c r="A670" s="6" t="s">
        <v>141</v>
      </c>
      <c r="B670" s="6">
        <v>1</v>
      </c>
      <c r="C670" s="1">
        <v>45322</v>
      </c>
      <c r="D670" s="1">
        <v>45322</v>
      </c>
      <c r="E670" s="1">
        <v>45413</v>
      </c>
      <c r="F670">
        <v>42</v>
      </c>
      <c r="G670" s="1">
        <v>45455</v>
      </c>
      <c r="H670" s="1">
        <v>45414</v>
      </c>
      <c r="I670" s="2">
        <v>96641266.359999999</v>
      </c>
      <c r="J670" s="2">
        <v>2845427.8</v>
      </c>
      <c r="K670" s="2">
        <f>SUMIF('collection only'!D:D,eslam.data!AH670,'collection only'!E:E)</f>
        <v>15000000</v>
      </c>
      <c r="L670" s="2">
        <v>96641266.359999999</v>
      </c>
      <c r="M670" s="2">
        <v>15000000</v>
      </c>
      <c r="U670" s="2">
        <v>0</v>
      </c>
      <c r="V670" s="14">
        <f>SUMIF('consultant-gross'!D:D,eslam.data!AH670,'consultant-gross'!F:F)</f>
        <v>0</v>
      </c>
      <c r="W670" s="14">
        <f>SUMIF('consultant-gross'!D:D,eslam.data!AH670,'consultant-gross'!G:G)</f>
        <v>0</v>
      </c>
      <c r="X670" s="14">
        <f>SUMIF('consultant-net'!D:D,eslam.data!AH670,'consultant-net'!F:F)</f>
        <v>0</v>
      </c>
      <c r="Y670" s="2" t="str">
        <f>VLOOKUP(A670,'eslam-to-invoicing'!A:B,2,0)</f>
        <v>EGAT Mechanical Installations</v>
      </c>
      <c r="Z670" s="2" t="str">
        <f t="shared" si="32"/>
        <v>EGAT Mechanical Installations1</v>
      </c>
      <c r="AH670" s="2" t="str">
        <f t="shared" si="33"/>
        <v>Mechanical Installation1</v>
      </c>
    </row>
    <row r="671" spans="1:34" x14ac:dyDescent="0.3">
      <c r="A671" s="6" t="s">
        <v>141</v>
      </c>
      <c r="B671" s="6">
        <v>9</v>
      </c>
      <c r="C671" s="1">
        <v>45443</v>
      </c>
      <c r="D671" s="1">
        <v>45443</v>
      </c>
      <c r="E671" s="1">
        <v>45444</v>
      </c>
      <c r="F671">
        <v>42</v>
      </c>
      <c r="G671" s="1">
        <v>45486</v>
      </c>
      <c r="K671" s="2">
        <f>SUMIF('collection only'!D:D,eslam.data!AH671,'collection only'!E:E)</f>
        <v>0</v>
      </c>
      <c r="U671" s="2">
        <v>0</v>
      </c>
      <c r="V671" s="14">
        <f>SUMIF('consultant-gross'!D:D,eslam.data!AH671,'consultant-gross'!F:F)</f>
        <v>0</v>
      </c>
      <c r="W671" s="14">
        <f>SUMIF('consultant-gross'!D:D,eslam.data!AH671,'consultant-gross'!G:G)</f>
        <v>0</v>
      </c>
      <c r="X671" s="14">
        <f>SUMIF('consultant-net'!D:D,eslam.data!AH671,'consultant-net'!F:F)</f>
        <v>0</v>
      </c>
      <c r="Y671" s="2" t="str">
        <f>VLOOKUP(A671,'eslam-to-invoicing'!A:B,2,0)</f>
        <v>EGAT Mechanical Installations</v>
      </c>
      <c r="Z671" s="2" t="str">
        <f t="shared" si="32"/>
        <v>EGAT Mechanical Installations9</v>
      </c>
      <c r="AH671" s="2" t="str">
        <f t="shared" si="33"/>
        <v>Mechanical Installation9</v>
      </c>
    </row>
    <row r="672" spans="1:34" x14ac:dyDescent="0.3">
      <c r="A672" s="6" t="s">
        <v>18</v>
      </c>
      <c r="B672" s="6">
        <v>1</v>
      </c>
      <c r="C672" s="1">
        <v>43251</v>
      </c>
      <c r="D672" s="1">
        <v>43249</v>
      </c>
      <c r="E672" s="1">
        <v>43290</v>
      </c>
      <c r="F672">
        <v>15</v>
      </c>
      <c r="G672" s="1">
        <v>43305</v>
      </c>
      <c r="H672" s="1">
        <v>43361</v>
      </c>
      <c r="I672" s="2">
        <v>26487256.440000001</v>
      </c>
      <c r="J672" s="2">
        <v>2860852.09</v>
      </c>
      <c r="K672" s="2">
        <f>SUMIF('collection only'!D:D,eslam.data!AH672,'collection only'!E:E)</f>
        <v>15500000</v>
      </c>
      <c r="L672" s="2">
        <v>26487256.440000001</v>
      </c>
      <c r="M672" s="2">
        <v>10000000</v>
      </c>
      <c r="O672" s="2">
        <v>0</v>
      </c>
      <c r="U672" s="2">
        <v>17226261.897999998</v>
      </c>
      <c r="V672" s="14">
        <f>SUMIF('consultant-gross'!D:D,eslam.data!AH672,'consultant-gross'!F:F)</f>
        <v>26487256.440000001</v>
      </c>
      <c r="W672" s="14">
        <f>SUMIF('consultant-gross'!D:D,eslam.data!AH672,'consultant-gross'!G:G)</f>
        <v>26487256.440000001</v>
      </c>
      <c r="X672" s="14">
        <f>SUMIF('consultant-net'!D:D,eslam.data!AH672,'consultant-net'!F:F)</f>
        <v>2860852.09</v>
      </c>
      <c r="Y672" s="2">
        <f>VLOOKUP(A672,'eslam-to-invoicing'!A:B,2,0)</f>
        <v>0</v>
      </c>
      <c r="Z672" s="2" t="str">
        <f t="shared" si="32"/>
        <v>01</v>
      </c>
      <c r="AH672" s="2" t="str">
        <f t="shared" si="33"/>
        <v>Mintra1</v>
      </c>
    </row>
    <row r="673" spans="1:34" x14ac:dyDescent="0.3">
      <c r="A673" s="6" t="s">
        <v>18</v>
      </c>
      <c r="B673" s="6">
        <v>2</v>
      </c>
      <c r="C673" s="1">
        <v>43312</v>
      </c>
      <c r="D673" s="1">
        <v>43302</v>
      </c>
      <c r="E673" s="1">
        <v>43306</v>
      </c>
      <c r="F673">
        <v>15</v>
      </c>
      <c r="G673" s="1">
        <v>43321</v>
      </c>
      <c r="H673" s="1">
        <v>43366</v>
      </c>
      <c r="I673" s="2">
        <v>16295714.9</v>
      </c>
      <c r="J673" s="2">
        <v>1791407.73</v>
      </c>
      <c r="K673" s="2">
        <f>SUMIF('collection only'!D:D,eslam.data!AH673,'collection only'!E:E)</f>
        <v>3000000</v>
      </c>
      <c r="L673" s="2">
        <v>42782971.340000004</v>
      </c>
      <c r="O673" s="2">
        <v>3426213</v>
      </c>
      <c r="U673" s="2">
        <v>31002926.91</v>
      </c>
      <c r="V673" s="14">
        <f>SUMIF('consultant-gross'!D:D,eslam.data!AH673,'consultant-gross'!F:F)</f>
        <v>16295714.900000002</v>
      </c>
      <c r="W673" s="14">
        <f>SUMIF('consultant-gross'!D:D,eslam.data!AH673,'consultant-gross'!G:G)</f>
        <v>42782971.340000004</v>
      </c>
      <c r="X673" s="14">
        <f>SUMIF('consultant-net'!D:D,eslam.data!AH673,'consultant-net'!F:F)</f>
        <v>1791407.73</v>
      </c>
      <c r="Y673" s="2">
        <f>VLOOKUP(A673,'eslam-to-invoicing'!A:B,2,0)</f>
        <v>0</v>
      </c>
      <c r="Z673" s="2" t="str">
        <f t="shared" si="32"/>
        <v>02</v>
      </c>
      <c r="AH673" s="2" t="str">
        <f t="shared" si="33"/>
        <v>Mintra2</v>
      </c>
    </row>
    <row r="674" spans="1:34" x14ac:dyDescent="0.3">
      <c r="A674" s="6" t="s">
        <v>18</v>
      </c>
      <c r="B674" s="6">
        <v>3</v>
      </c>
      <c r="C674" s="1">
        <v>43343</v>
      </c>
      <c r="D674" s="1">
        <v>43358</v>
      </c>
      <c r="E674" s="1">
        <v>43366</v>
      </c>
      <c r="F674">
        <v>15</v>
      </c>
      <c r="G674" s="1">
        <v>43381</v>
      </c>
      <c r="H674" s="1">
        <v>43388</v>
      </c>
      <c r="I674" s="2">
        <v>19469085.789999999</v>
      </c>
      <c r="J674" s="2">
        <v>2220782.14</v>
      </c>
      <c r="K674" s="2">
        <f>SUMIF('collection only'!D:D,eslam.data!AH674,'collection only'!E:E)</f>
        <v>2220782.14</v>
      </c>
      <c r="L674" s="2">
        <v>62252057.130000003</v>
      </c>
      <c r="O674" s="2">
        <v>0</v>
      </c>
      <c r="U674" s="2">
        <v>41220014.700000003</v>
      </c>
      <c r="V674" s="14">
        <f>SUMIF('consultant-gross'!D:D,eslam.data!AH674,'consultant-gross'!F:F)</f>
        <v>19469085.789999999</v>
      </c>
      <c r="W674" s="14">
        <f>SUMIF('consultant-gross'!D:D,eslam.data!AH674,'consultant-gross'!G:G)</f>
        <v>62252057.130000003</v>
      </c>
      <c r="X674" s="14">
        <f>SUMIF('consultant-net'!D:D,eslam.data!AH674,'consultant-net'!F:F)</f>
        <v>2220782.14</v>
      </c>
      <c r="Y674" s="2">
        <f>VLOOKUP(A674,'eslam-to-invoicing'!A:B,2,0)</f>
        <v>0</v>
      </c>
      <c r="Z674" s="2" t="str">
        <f t="shared" si="32"/>
        <v>03</v>
      </c>
      <c r="AH674" s="2" t="str">
        <f t="shared" si="33"/>
        <v>Mintra3</v>
      </c>
    </row>
    <row r="675" spans="1:34" x14ac:dyDescent="0.3">
      <c r="A675" s="6" t="s">
        <v>18</v>
      </c>
      <c r="B675" s="6">
        <v>4</v>
      </c>
      <c r="C675" s="1">
        <v>43373</v>
      </c>
      <c r="D675" s="1">
        <v>43383</v>
      </c>
      <c r="E675" s="1">
        <v>43402</v>
      </c>
      <c r="F675">
        <v>15</v>
      </c>
      <c r="G675" s="1">
        <v>43417</v>
      </c>
      <c r="H675" s="1">
        <v>43422</v>
      </c>
      <c r="I675" s="2">
        <v>9723925.4203725234</v>
      </c>
      <c r="J675" s="2">
        <v>2907075.5801251451</v>
      </c>
      <c r="K675" s="2">
        <f>SUMIF('collection only'!D:D,eslam.data!AH675,'collection only'!E:E)</f>
        <v>3500000</v>
      </c>
      <c r="L675" s="2">
        <v>71975982.550372526</v>
      </c>
      <c r="U675" s="2">
        <v>47988244.922022</v>
      </c>
      <c r="V675" s="14">
        <f>SUMIF('consultant-gross'!D:D,eslam.data!AH675,'consultant-gross'!F:F)</f>
        <v>9723925.4203725234</v>
      </c>
      <c r="W675" s="14">
        <f>SUMIF('consultant-gross'!D:D,eslam.data!AH675,'consultant-gross'!G:G)</f>
        <v>71975982.550372526</v>
      </c>
      <c r="X675" s="14">
        <f>SUMIF('consultant-net'!D:D,eslam.data!AH675,'consultant-net'!F:F)</f>
        <v>2907075.5801251451</v>
      </c>
      <c r="Y675" s="2">
        <f>VLOOKUP(A675,'eslam-to-invoicing'!A:B,2,0)</f>
        <v>0</v>
      </c>
      <c r="Z675" s="2" t="str">
        <f t="shared" si="32"/>
        <v>04</v>
      </c>
      <c r="AH675" s="2" t="str">
        <f t="shared" si="33"/>
        <v>Mintra4</v>
      </c>
    </row>
    <row r="676" spans="1:34" x14ac:dyDescent="0.3">
      <c r="A676" s="6" t="s">
        <v>18</v>
      </c>
      <c r="B676" s="6">
        <v>5</v>
      </c>
      <c r="C676" s="1">
        <v>43434</v>
      </c>
      <c r="D676" s="1">
        <v>43444</v>
      </c>
      <c r="E676" s="1">
        <v>43452</v>
      </c>
      <c r="F676">
        <v>15</v>
      </c>
      <c r="G676" s="1">
        <v>43467</v>
      </c>
      <c r="K676" s="2">
        <f>SUMIF('collection only'!D:D,eslam.data!AH676,'collection only'!E:E)</f>
        <v>8000000</v>
      </c>
      <c r="U676" s="2">
        <v>0</v>
      </c>
      <c r="V676" s="14">
        <f>SUMIF('consultant-gross'!D:D,eslam.data!AH676,'consultant-gross'!F:F)</f>
        <v>0</v>
      </c>
      <c r="W676" s="14">
        <f>SUMIF('consultant-gross'!D:D,eslam.data!AH676,'consultant-gross'!G:G)</f>
        <v>0</v>
      </c>
      <c r="X676" s="14">
        <f>SUMIF('consultant-net'!D:D,eslam.data!AH676,'consultant-net'!F:F)</f>
        <v>0</v>
      </c>
      <c r="Y676" s="2">
        <f>VLOOKUP(A676,'eslam-to-invoicing'!A:B,2,0)</f>
        <v>0</v>
      </c>
      <c r="Z676" s="2" t="str">
        <f t="shared" si="32"/>
        <v>05</v>
      </c>
      <c r="AH676" s="2" t="str">
        <f t="shared" si="33"/>
        <v>Mintra5</v>
      </c>
    </row>
    <row r="677" spans="1:34" x14ac:dyDescent="0.3">
      <c r="A677" s="6" t="s">
        <v>18</v>
      </c>
      <c r="B677" s="6">
        <v>6</v>
      </c>
      <c r="C677" s="1">
        <v>43555</v>
      </c>
      <c r="D677" s="1">
        <v>43552</v>
      </c>
      <c r="E677" s="1">
        <v>43570</v>
      </c>
      <c r="F677">
        <v>15</v>
      </c>
      <c r="G677" s="1">
        <v>43585</v>
      </c>
      <c r="K677" s="2">
        <f>SUMIF('collection only'!D:D,eslam.data!AH677,'collection only'!E:E)</f>
        <v>6000000</v>
      </c>
      <c r="U677" s="2">
        <v>0</v>
      </c>
      <c r="V677" s="14">
        <f>SUMIF('consultant-gross'!D:D,eslam.data!AH677,'consultant-gross'!F:F)</f>
        <v>0</v>
      </c>
      <c r="W677" s="14">
        <f>SUMIF('consultant-gross'!D:D,eslam.data!AH677,'consultant-gross'!G:G)</f>
        <v>0</v>
      </c>
      <c r="X677" s="14">
        <f>SUMIF('consultant-net'!D:D,eslam.data!AH677,'consultant-net'!F:F)</f>
        <v>0</v>
      </c>
      <c r="Y677" s="2">
        <f>VLOOKUP(A677,'eslam-to-invoicing'!A:B,2,0)</f>
        <v>0</v>
      </c>
      <c r="Z677" s="2" t="str">
        <f t="shared" si="32"/>
        <v>06</v>
      </c>
      <c r="AH677" s="2" t="str">
        <f t="shared" si="33"/>
        <v>Mintra6</v>
      </c>
    </row>
    <row r="678" spans="1:34" x14ac:dyDescent="0.3">
      <c r="A678" s="6" t="s">
        <v>18</v>
      </c>
      <c r="B678" s="6">
        <v>7</v>
      </c>
      <c r="C678" s="1">
        <v>43738</v>
      </c>
      <c r="D678" s="1">
        <v>43786</v>
      </c>
      <c r="E678" s="1">
        <v>44230</v>
      </c>
      <c r="F678">
        <v>15</v>
      </c>
      <c r="G678" s="1">
        <v>44245</v>
      </c>
      <c r="K678" s="2">
        <f>SUMIF('collection only'!D:D,eslam.data!AH678,'collection only'!E:E)</f>
        <v>2005948.91</v>
      </c>
      <c r="V678" s="14">
        <f>SUMIF('consultant-gross'!D:D,eslam.data!AH678,'consultant-gross'!F:F)</f>
        <v>0</v>
      </c>
      <c r="W678" s="14">
        <f>SUMIF('consultant-gross'!D:D,eslam.data!AH678,'consultant-gross'!G:G)</f>
        <v>0</v>
      </c>
      <c r="X678" s="14">
        <f>SUMIF('consultant-net'!D:D,eslam.data!AH678,'consultant-net'!F:F)</f>
        <v>0</v>
      </c>
      <c r="Y678" s="2">
        <f>VLOOKUP(A678,'eslam-to-invoicing'!A:B,2,0)</f>
        <v>0</v>
      </c>
      <c r="Z678" s="2" t="str">
        <f t="shared" si="32"/>
        <v>07</v>
      </c>
      <c r="AH678" s="2" t="str">
        <f t="shared" si="33"/>
        <v>Mintra7</v>
      </c>
    </row>
    <row r="679" spans="1:34" x14ac:dyDescent="0.3">
      <c r="A679" s="6" t="s">
        <v>25</v>
      </c>
      <c r="B679" s="6">
        <v>1</v>
      </c>
      <c r="C679" s="1">
        <v>43404</v>
      </c>
      <c r="D679" s="1">
        <v>43391</v>
      </c>
      <c r="E679" s="1">
        <v>43394</v>
      </c>
      <c r="F679">
        <v>15</v>
      </c>
      <c r="G679" s="1">
        <v>43409</v>
      </c>
      <c r="H679" s="1">
        <v>43402</v>
      </c>
      <c r="I679" s="2">
        <v>1411985.3420880761</v>
      </c>
      <c r="J679" s="2">
        <v>531998.67208807613</v>
      </c>
      <c r="K679" s="2">
        <f>SUMIF('collection only'!D:D,eslam.data!AH679,'collection only'!E:E)</f>
        <v>531998.67000000004</v>
      </c>
      <c r="L679" s="2">
        <v>1411985.3420880761</v>
      </c>
      <c r="U679" s="2">
        <v>879986.67</v>
      </c>
      <c r="V679" s="14">
        <f>SUMIF('consultant-gross'!D:D,eslam.data!AH679,'consultant-gross'!F:F)</f>
        <v>1411985.3420880763</v>
      </c>
      <c r="W679" s="14">
        <f>SUMIF('consultant-gross'!D:D,eslam.data!AH679,'consultant-gross'!G:G)</f>
        <v>1411985.3420880763</v>
      </c>
      <c r="X679" s="14">
        <f>SUMIF('consultant-net'!D:D,eslam.data!AH679,'consultant-net'!F:F)</f>
        <v>531998.67208807613</v>
      </c>
      <c r="Y679" s="2">
        <f>VLOOKUP(A679,'eslam-to-invoicing'!A:B,2,0)</f>
        <v>0</v>
      </c>
      <c r="Z679" s="2" t="str">
        <f t="shared" si="32"/>
        <v>01</v>
      </c>
      <c r="AH679" s="2" t="str">
        <f t="shared" si="33"/>
        <v>Mintra-Hanger 1200m21</v>
      </c>
    </row>
    <row r="680" spans="1:34" x14ac:dyDescent="0.3">
      <c r="A680" s="6" t="s">
        <v>25</v>
      </c>
      <c r="B680" s="6">
        <v>2</v>
      </c>
      <c r="C680" s="1">
        <v>43738</v>
      </c>
      <c r="D680" s="1">
        <v>43738</v>
      </c>
      <c r="E680" s="1">
        <v>44230</v>
      </c>
      <c r="F680">
        <v>15</v>
      </c>
      <c r="G680" s="1">
        <v>44245</v>
      </c>
      <c r="K680" s="2">
        <f>SUMIF('collection only'!D:D,eslam.data!AH680,'collection only'!E:E)</f>
        <v>-6217.18</v>
      </c>
      <c r="U680" s="2">
        <v>0</v>
      </c>
      <c r="V680" s="14">
        <f>SUMIF('consultant-gross'!D:D,eslam.data!AH680,'consultant-gross'!F:F)</f>
        <v>0</v>
      </c>
      <c r="W680" s="14">
        <f>SUMIF('consultant-gross'!D:D,eslam.data!AH680,'consultant-gross'!G:G)</f>
        <v>0</v>
      </c>
      <c r="X680" s="14">
        <f>SUMIF('consultant-net'!D:D,eslam.data!AH680,'consultant-net'!F:F)</f>
        <v>0</v>
      </c>
      <c r="Y680" s="2">
        <f>VLOOKUP(A680,'eslam-to-invoicing'!A:B,2,0)</f>
        <v>0</v>
      </c>
      <c r="Z680" s="2" t="str">
        <f t="shared" si="32"/>
        <v>02</v>
      </c>
      <c r="AH680" s="2" t="str">
        <f t="shared" si="33"/>
        <v>Mintra-Hanger 1200m22</v>
      </c>
    </row>
    <row r="681" spans="1:34" x14ac:dyDescent="0.3">
      <c r="A681" s="6" t="s">
        <v>37</v>
      </c>
      <c r="B681" s="6">
        <v>1</v>
      </c>
      <c r="C681" s="1">
        <v>43616</v>
      </c>
      <c r="D681" s="1">
        <v>43616</v>
      </c>
      <c r="E681" s="1">
        <v>43626</v>
      </c>
      <c r="F681">
        <v>40</v>
      </c>
      <c r="G681" s="1">
        <v>43666</v>
      </c>
      <c r="H681" s="1">
        <v>43643</v>
      </c>
      <c r="I681" s="2">
        <v>4797449.5194000006</v>
      </c>
      <c r="J681" s="2">
        <v>2533668.025478669</v>
      </c>
      <c r="K681" s="2">
        <f>SUMIF('collection only'!D:D,eslam.data!AH681,'collection only'!E:E)</f>
        <v>18101272.325478669</v>
      </c>
      <c r="L681" s="2">
        <v>4797449.5194000006</v>
      </c>
      <c r="M681" s="2">
        <v>15567604.300000001</v>
      </c>
      <c r="O681" s="2">
        <v>0</v>
      </c>
      <c r="U681" s="2">
        <v>45335.897958330002</v>
      </c>
      <c r="V681" s="14">
        <f>SUMIF('consultant-gross'!D:D,eslam.data!AH681,'consultant-gross'!F:F)</f>
        <v>4797449.5194000006</v>
      </c>
      <c r="W681" s="14">
        <f>SUMIF('consultant-gross'!D:D,eslam.data!AH681,'consultant-gross'!G:G)</f>
        <v>4797449.5194000006</v>
      </c>
      <c r="X681" s="14">
        <f>SUMIF('consultant-net'!D:D,eslam.data!AH681,'consultant-net'!F:F)</f>
        <v>2533668.0254786685</v>
      </c>
      <c r="Y681" s="2" t="str">
        <f>VLOOKUP(A681,'eslam-to-invoicing'!A:B,2,0)</f>
        <v>EMAAR- Pkg 140-ITP-Mivida</v>
      </c>
      <c r="Z681" s="2" t="str">
        <f t="shared" si="32"/>
        <v>EMAAR- Pkg 140-ITP-Mivida1</v>
      </c>
      <c r="AH681" s="2" t="str">
        <f t="shared" si="33"/>
        <v>Mivida-PK#1401</v>
      </c>
    </row>
    <row r="682" spans="1:34" x14ac:dyDescent="0.3">
      <c r="A682" s="6" t="s">
        <v>37</v>
      </c>
      <c r="B682" s="6">
        <v>2</v>
      </c>
      <c r="C682" s="1">
        <v>43646</v>
      </c>
      <c r="D682" s="1">
        <v>43646</v>
      </c>
      <c r="E682" s="1">
        <v>43650</v>
      </c>
      <c r="F682">
        <v>40</v>
      </c>
      <c r="G682" s="1">
        <v>43690</v>
      </c>
      <c r="H682" s="1">
        <v>43667</v>
      </c>
      <c r="I682" s="2">
        <v>4911239.0805999991</v>
      </c>
      <c r="J682" s="2">
        <v>2620895.13</v>
      </c>
      <c r="K682" s="2">
        <f>SUMIF('collection only'!D:D,eslam.data!AH682,'collection only'!E:E)</f>
        <v>9934857.7300000004</v>
      </c>
      <c r="L682" s="2">
        <v>9708688.5999999996</v>
      </c>
      <c r="M682" s="2">
        <v>7313962.5999999996</v>
      </c>
      <c r="U682" s="2">
        <v>91747.11</v>
      </c>
      <c r="V682" s="14">
        <f>SUMIF('consultant-gross'!D:D,eslam.data!AH682,'consultant-gross'!F:F)</f>
        <v>4911239.0805999991</v>
      </c>
      <c r="W682" s="14">
        <f>SUMIF('consultant-gross'!D:D,eslam.data!AH682,'consultant-gross'!G:G)</f>
        <v>9708688.5999999996</v>
      </c>
      <c r="X682" s="14">
        <f>SUMIF('consultant-net'!D:D,eslam.data!AH682,'consultant-net'!F:F)</f>
        <v>2620895.13</v>
      </c>
      <c r="Y682" s="2" t="str">
        <f>VLOOKUP(A682,'eslam-to-invoicing'!A:B,2,0)</f>
        <v>EMAAR- Pkg 140-ITP-Mivida</v>
      </c>
      <c r="Z682" s="2" t="str">
        <f t="shared" si="32"/>
        <v>EMAAR- Pkg 140-ITP-Mivida2</v>
      </c>
      <c r="AH682" s="2" t="str">
        <f t="shared" si="33"/>
        <v>Mivida-PK#1402</v>
      </c>
    </row>
    <row r="683" spans="1:34" x14ac:dyDescent="0.3">
      <c r="A683" s="6" t="s">
        <v>37</v>
      </c>
      <c r="B683" s="6">
        <v>3</v>
      </c>
      <c r="C683" s="1">
        <v>43677</v>
      </c>
      <c r="D683" s="1">
        <v>43677</v>
      </c>
      <c r="E683" s="1">
        <v>43681</v>
      </c>
      <c r="F683">
        <v>40</v>
      </c>
      <c r="G683" s="1">
        <v>43721</v>
      </c>
      <c r="H683" s="1">
        <v>43697</v>
      </c>
      <c r="I683" s="2">
        <v>6244069.8628576444</v>
      </c>
      <c r="J683" s="2">
        <v>4070832.3884527981</v>
      </c>
      <c r="K683" s="2">
        <f>SUMIF('collection only'!D:D,eslam.data!AH683,'collection only'!E:E)</f>
        <v>4070832.3884527981</v>
      </c>
      <c r="L683" s="2">
        <v>15952758.462857639</v>
      </c>
      <c r="O683" s="2">
        <v>207615.63149999999</v>
      </c>
      <c r="U683" s="2">
        <v>152651.92637460309</v>
      </c>
      <c r="V683" s="14">
        <f>SUMIF('consultant-gross'!D:D,eslam.data!AH683,'consultant-gross'!F:F)</f>
        <v>6244069.8628576435</v>
      </c>
      <c r="W683" s="14">
        <f>SUMIF('consultant-gross'!D:D,eslam.data!AH683,'consultant-gross'!G:G)</f>
        <v>15952758.462857643</v>
      </c>
      <c r="X683" s="14">
        <f>SUMIF('consultant-net'!D:D,eslam.data!AH683,'consultant-net'!F:F)</f>
        <v>4070832.3884527981</v>
      </c>
      <c r="Y683" s="2" t="str">
        <f>VLOOKUP(A683,'eslam-to-invoicing'!A:B,2,0)</f>
        <v>EMAAR- Pkg 140-ITP-Mivida</v>
      </c>
      <c r="Z683" s="2" t="str">
        <f t="shared" si="32"/>
        <v>EMAAR- Pkg 140-ITP-Mivida3</v>
      </c>
      <c r="AH683" s="2" t="str">
        <f t="shared" si="33"/>
        <v>Mivida-PK#1403</v>
      </c>
    </row>
    <row r="684" spans="1:34" x14ac:dyDescent="0.3">
      <c r="A684" s="6" t="s">
        <v>37</v>
      </c>
      <c r="B684" s="6">
        <v>4</v>
      </c>
      <c r="C684" s="1">
        <v>43708</v>
      </c>
      <c r="D684" s="1">
        <v>43708</v>
      </c>
      <c r="E684" s="1">
        <v>43709</v>
      </c>
      <c r="F684">
        <v>40</v>
      </c>
      <c r="G684" s="1">
        <v>43749</v>
      </c>
      <c r="H684" s="1">
        <v>43725</v>
      </c>
      <c r="I684" s="2">
        <v>2442385.768854735</v>
      </c>
      <c r="J684" s="2">
        <v>999645.43982655928</v>
      </c>
      <c r="K684" s="2">
        <f>SUMIF('collection only'!D:D,eslam.data!AH684,'collection only'!E:E)</f>
        <v>999645.43982655928</v>
      </c>
      <c r="L684" s="2">
        <v>18395144.231712379</v>
      </c>
      <c r="O684" s="2">
        <v>207615.63149999999</v>
      </c>
      <c r="U684" s="2">
        <v>175732.4718902747</v>
      </c>
      <c r="V684" s="14">
        <f>SUMIF('consultant-gross'!D:D,eslam.data!AH684,'consultant-gross'!F:F)</f>
        <v>2442385.7688547354</v>
      </c>
      <c r="W684" s="14">
        <f>SUMIF('consultant-gross'!D:D,eslam.data!AH684,'consultant-gross'!G:G)</f>
        <v>18395144.231712379</v>
      </c>
      <c r="X684" s="14">
        <f>SUMIF('consultant-net'!D:D,eslam.data!AH684,'consultant-net'!F:F)</f>
        <v>999645.43982655928</v>
      </c>
      <c r="Y684" s="2" t="str">
        <f>VLOOKUP(A684,'eslam-to-invoicing'!A:B,2,0)</f>
        <v>EMAAR- Pkg 140-ITP-Mivida</v>
      </c>
      <c r="Z684" s="2" t="str">
        <f t="shared" si="32"/>
        <v>EMAAR- Pkg 140-ITP-Mivida4</v>
      </c>
      <c r="AH684" s="2" t="str">
        <f t="shared" si="33"/>
        <v>Mivida-PK#1404</v>
      </c>
    </row>
    <row r="685" spans="1:34" x14ac:dyDescent="0.3">
      <c r="A685" s="6" t="s">
        <v>37</v>
      </c>
      <c r="B685" s="6">
        <v>5</v>
      </c>
      <c r="C685" s="1">
        <v>43738</v>
      </c>
      <c r="D685" s="1">
        <v>43738</v>
      </c>
      <c r="E685" s="1">
        <v>43740</v>
      </c>
      <c r="F685">
        <v>40</v>
      </c>
      <c r="G685" s="1">
        <v>43780</v>
      </c>
      <c r="H685" s="1">
        <v>43761</v>
      </c>
      <c r="I685" s="2">
        <v>1994559.838287618</v>
      </c>
      <c r="J685" s="2">
        <v>1337507.07</v>
      </c>
      <c r="K685" s="2">
        <f>SUMIF('collection only'!D:D,eslam.data!AH685,'collection only'!E:E)</f>
        <v>1337507.07</v>
      </c>
      <c r="L685" s="2">
        <v>20389704.07</v>
      </c>
      <c r="O685" s="2">
        <v>207615.63</v>
      </c>
      <c r="U685" s="2">
        <v>194581.06</v>
      </c>
      <c r="V685" s="14">
        <f>SUMIF('consultant-gross'!D:D,eslam.data!AH685,'consultant-gross'!F:F)</f>
        <v>1994559.838287618</v>
      </c>
      <c r="W685" s="14">
        <f>SUMIF('consultant-gross'!D:D,eslam.data!AH685,'consultant-gross'!G:G)</f>
        <v>20389704.069999997</v>
      </c>
      <c r="X685" s="14">
        <f>SUMIF('consultant-net'!D:D,eslam.data!AH685,'consultant-net'!F:F)</f>
        <v>1337507.07</v>
      </c>
      <c r="Y685" s="2" t="str">
        <f>VLOOKUP(A685,'eslam-to-invoicing'!A:B,2,0)</f>
        <v>EMAAR- Pkg 140-ITP-Mivida</v>
      </c>
      <c r="Z685" s="2" t="str">
        <f t="shared" si="32"/>
        <v>EMAAR- Pkg 140-ITP-Mivida5</v>
      </c>
      <c r="AH685" s="2" t="str">
        <f t="shared" si="33"/>
        <v>Mivida-PK#1405</v>
      </c>
    </row>
    <row r="686" spans="1:34" x14ac:dyDescent="0.3">
      <c r="A686" s="6" t="s">
        <v>37</v>
      </c>
      <c r="B686" s="6">
        <v>6</v>
      </c>
      <c r="C686" s="1">
        <v>43769</v>
      </c>
      <c r="D686" s="1">
        <v>43775</v>
      </c>
      <c r="E686" s="1">
        <v>43775</v>
      </c>
      <c r="F686">
        <v>40</v>
      </c>
      <c r="G686" s="1">
        <v>43815</v>
      </c>
      <c r="H686" s="1">
        <v>43809</v>
      </c>
      <c r="I686" s="2">
        <v>12232780.54000001</v>
      </c>
      <c r="J686" s="2">
        <v>10719905.239065539</v>
      </c>
      <c r="K686" s="2">
        <f>SUMIF('collection only'!D:D,eslam.data!AH686,'collection only'!E:E)</f>
        <v>10719905.220000001</v>
      </c>
      <c r="L686" s="2">
        <v>32622484.609999999</v>
      </c>
      <c r="O686" s="2">
        <v>1084016.352882205</v>
      </c>
      <c r="U686" s="2">
        <v>318038.62677538203</v>
      </c>
      <c r="V686" s="14">
        <f>SUMIF('consultant-gross'!D:D,eslam.data!AH686,'consultant-gross'!F:F)</f>
        <v>12232780.543697618</v>
      </c>
      <c r="W686" s="14">
        <f>SUMIF('consultant-gross'!D:D,eslam.data!AH686,'consultant-gross'!G:G)</f>
        <v>32622484.613697615</v>
      </c>
      <c r="X686" s="14">
        <f>SUMIF('consultant-net'!D:D,eslam.data!AH686,'consultant-net'!F:F)</f>
        <v>10719905.239065535</v>
      </c>
      <c r="Y686" s="2" t="str">
        <f>VLOOKUP(A686,'eslam-to-invoicing'!A:B,2,0)</f>
        <v>EMAAR- Pkg 140-ITP-Mivida</v>
      </c>
      <c r="Z686" s="2" t="str">
        <f t="shared" si="32"/>
        <v>EMAAR- Pkg 140-ITP-Mivida6</v>
      </c>
      <c r="AH686" s="2" t="str">
        <f t="shared" si="33"/>
        <v>Mivida-PK#1406</v>
      </c>
    </row>
    <row r="687" spans="1:34" x14ac:dyDescent="0.3">
      <c r="A687" s="6" t="s">
        <v>37</v>
      </c>
      <c r="B687" s="6">
        <v>7</v>
      </c>
      <c r="C687" s="1">
        <v>43799</v>
      </c>
      <c r="D687" s="1">
        <v>43804</v>
      </c>
      <c r="E687" s="1">
        <v>43804</v>
      </c>
      <c r="F687">
        <v>40</v>
      </c>
      <c r="G687" s="1">
        <v>43844</v>
      </c>
      <c r="H687" s="1">
        <v>43818</v>
      </c>
      <c r="I687" s="2">
        <v>7170532.1164471544</v>
      </c>
      <c r="J687" s="2">
        <v>6547225.8222684124</v>
      </c>
      <c r="K687" s="2">
        <f>SUMIF('collection only'!D:D,eslam.data!AH687,'collection only'!E:E)</f>
        <v>6547225.8200000003</v>
      </c>
      <c r="L687" s="2">
        <v>39793016.726447158</v>
      </c>
      <c r="O687" s="2">
        <v>1960077.2047612499</v>
      </c>
      <c r="U687" s="2">
        <v>414859.70290777698</v>
      </c>
      <c r="V687" s="14">
        <f>SUMIF('consultant-gross'!D:D,eslam.data!AH687,'consultant-gross'!F:F)</f>
        <v>7170532.1164471544</v>
      </c>
      <c r="W687" s="14">
        <f>SUMIF('consultant-gross'!D:D,eslam.data!AH687,'consultant-gross'!G:G)</f>
        <v>39793016.726447158</v>
      </c>
      <c r="X687" s="14">
        <f>SUMIF('consultant-net'!D:D,eslam.data!AH687,'consultant-net'!F:F)</f>
        <v>6547225.8222684115</v>
      </c>
      <c r="Y687" s="2" t="str">
        <f>VLOOKUP(A687,'eslam-to-invoicing'!A:B,2,0)</f>
        <v>EMAAR- Pkg 140-ITP-Mivida</v>
      </c>
      <c r="Z687" s="2" t="str">
        <f t="shared" si="32"/>
        <v>EMAAR- Pkg 140-ITP-Mivida7</v>
      </c>
      <c r="AH687" s="2" t="str">
        <f t="shared" si="33"/>
        <v>Mivida-PK#1407</v>
      </c>
    </row>
    <row r="688" spans="1:34" x14ac:dyDescent="0.3">
      <c r="A688" s="6" t="s">
        <v>37</v>
      </c>
      <c r="B688" s="6">
        <v>8</v>
      </c>
      <c r="C688" s="1">
        <v>43830</v>
      </c>
      <c r="D688" s="1">
        <v>43836</v>
      </c>
      <c r="E688" s="1">
        <v>43836</v>
      </c>
      <c r="F688">
        <v>40</v>
      </c>
      <c r="G688" s="1">
        <v>43876</v>
      </c>
      <c r="H688" s="1">
        <v>43874</v>
      </c>
      <c r="I688" s="2">
        <v>6113446.7535528392</v>
      </c>
      <c r="J688" s="2">
        <v>4740517.5525118411</v>
      </c>
      <c r="K688" s="2">
        <f>SUMIF('collection only'!D:D,eslam.data!AH688,'collection only'!E:E)</f>
        <v>4740517.5525118411</v>
      </c>
      <c r="L688" s="2">
        <v>45906463.479999997</v>
      </c>
      <c r="O688" s="2">
        <v>1612694.671467131</v>
      </c>
      <c r="U688" s="2">
        <v>473905.33190203301</v>
      </c>
      <c r="V688" s="14">
        <f>SUMIF('consultant-gross'!D:D,eslam.data!AH688,'consultant-gross'!F:F)</f>
        <v>6113446.7506776005</v>
      </c>
      <c r="W688" s="14">
        <f>SUMIF('consultant-gross'!D:D,eslam.data!AH688,'consultant-gross'!G:G)</f>
        <v>45906463.477124758</v>
      </c>
      <c r="X688" s="14">
        <f>SUMIF('consultant-net'!D:D,eslam.data!AH688,'consultant-net'!F:F)</f>
        <v>4740517.5525118411</v>
      </c>
      <c r="Y688" s="2" t="str">
        <f>VLOOKUP(A688,'eslam-to-invoicing'!A:B,2,0)</f>
        <v>EMAAR- Pkg 140-ITP-Mivida</v>
      </c>
      <c r="Z688" s="2" t="str">
        <f t="shared" si="32"/>
        <v>EMAAR- Pkg 140-ITP-Mivida8</v>
      </c>
      <c r="AH688" s="2" t="str">
        <f t="shared" si="33"/>
        <v>Mivida-PK#1408</v>
      </c>
    </row>
    <row r="689" spans="1:34" x14ac:dyDescent="0.3">
      <c r="A689" s="6" t="s">
        <v>37</v>
      </c>
      <c r="B689" s="6">
        <v>9</v>
      </c>
      <c r="C689" s="1">
        <v>43861</v>
      </c>
      <c r="D689" s="1">
        <v>43866</v>
      </c>
      <c r="E689" s="1">
        <v>43867</v>
      </c>
      <c r="F689">
        <v>40</v>
      </c>
      <c r="G689" s="1">
        <v>43907</v>
      </c>
      <c r="H689" s="1">
        <v>43908</v>
      </c>
      <c r="I689" s="2">
        <v>4233335.7568048686</v>
      </c>
      <c r="J689" s="2">
        <v>4559999.0725691086</v>
      </c>
      <c r="K689" s="2">
        <f>SUMIF('collection only'!D:D,eslam.data!AH689,'collection only'!E:E)</f>
        <v>4559999.09</v>
      </c>
      <c r="L689" s="2">
        <v>50139799.236804873</v>
      </c>
      <c r="O689" s="2">
        <v>3026730.605550088</v>
      </c>
      <c r="U689" s="2">
        <v>545336.67823775706</v>
      </c>
      <c r="V689" s="14">
        <f>SUMIF('consultant-gross'!D:D,eslam.data!AH689,'consultant-gross'!F:F)</f>
        <v>4233335.7568048686</v>
      </c>
      <c r="W689" s="14">
        <f>SUMIF('consultant-gross'!D:D,eslam.data!AH689,'consultant-gross'!G:G)</f>
        <v>50139799.236804865</v>
      </c>
      <c r="X689" s="14">
        <f>SUMIF('consultant-net'!D:D,eslam.data!AH689,'consultant-net'!F:F)</f>
        <v>4559999.0725691095</v>
      </c>
      <c r="Y689" s="2" t="str">
        <f>VLOOKUP(A689,'eslam-to-invoicing'!A:B,2,0)</f>
        <v>EMAAR- Pkg 140-ITP-Mivida</v>
      </c>
      <c r="Z689" s="2" t="str">
        <f t="shared" si="32"/>
        <v>EMAAR- Pkg 140-ITP-Mivida9</v>
      </c>
      <c r="AH689" s="2" t="str">
        <f t="shared" si="33"/>
        <v>Mivida-PK#1409</v>
      </c>
    </row>
    <row r="690" spans="1:34" x14ac:dyDescent="0.3">
      <c r="A690" s="6" t="s">
        <v>37</v>
      </c>
      <c r="B690" s="6">
        <v>10</v>
      </c>
      <c r="C690" s="1">
        <v>43890</v>
      </c>
      <c r="D690" s="1">
        <v>43895</v>
      </c>
      <c r="E690" s="1">
        <v>43895</v>
      </c>
      <c r="F690">
        <v>40</v>
      </c>
      <c r="G690" s="1">
        <v>43935</v>
      </c>
      <c r="H690" s="1">
        <v>43950</v>
      </c>
      <c r="I690" s="2">
        <v>6612227.7834342495</v>
      </c>
      <c r="J690" s="2">
        <v>5679423.0613567904</v>
      </c>
      <c r="K690" s="2">
        <f>SUMIF('collection only'!D:D,eslam.data!AH690,'collection only'!E:E)</f>
        <v>5679423.0613567904</v>
      </c>
      <c r="L690" s="2">
        <v>56752027.020239107</v>
      </c>
      <c r="O690" s="2">
        <v>3351448.8205800341</v>
      </c>
      <c r="U690" s="2">
        <v>610744.69472647994</v>
      </c>
      <c r="V690" s="14">
        <f>SUMIF('consultant-gross'!D:D,eslam.data!AH690,'consultant-gross'!F:F)</f>
        <v>6612227.7834342495</v>
      </c>
      <c r="W690" s="14">
        <f>SUMIF('consultant-gross'!D:D,eslam.data!AH690,'consultant-gross'!G:G)</f>
        <v>56752027.020239115</v>
      </c>
      <c r="X690" s="14">
        <f>SUMIF('consultant-net'!D:D,eslam.data!AH690,'consultant-net'!F:F)</f>
        <v>5679423.0613567904</v>
      </c>
      <c r="Y690" s="2" t="str">
        <f>VLOOKUP(A690,'eslam-to-invoicing'!A:B,2,0)</f>
        <v>EMAAR- Pkg 140-ITP-Mivida</v>
      </c>
      <c r="Z690" s="2" t="str">
        <f t="shared" si="32"/>
        <v>EMAAR- Pkg 140-ITP-Mivida10</v>
      </c>
      <c r="AH690" s="2" t="str">
        <f t="shared" si="33"/>
        <v>Mivida-PK#14010</v>
      </c>
    </row>
    <row r="691" spans="1:34" x14ac:dyDescent="0.3">
      <c r="A691" s="6" t="s">
        <v>37</v>
      </c>
      <c r="B691" s="6">
        <v>11</v>
      </c>
      <c r="C691" s="1">
        <v>43921</v>
      </c>
      <c r="D691" s="1">
        <v>43923</v>
      </c>
      <c r="E691" s="1">
        <v>43923</v>
      </c>
      <c r="F691">
        <v>40</v>
      </c>
      <c r="G691" s="1">
        <v>43963</v>
      </c>
      <c r="H691" s="1">
        <v>43950</v>
      </c>
      <c r="I691" s="2">
        <v>3124627.5927554742</v>
      </c>
      <c r="J691" s="2">
        <v>2647674.179867744</v>
      </c>
      <c r="K691" s="2">
        <f>SUMIF('collection only'!D:D,eslam.data!AH691,'collection only'!E:E)</f>
        <v>2647674.17</v>
      </c>
      <c r="L691" s="2">
        <v>59876654.612994589</v>
      </c>
      <c r="O691" s="2">
        <v>3468836.9249781221</v>
      </c>
      <c r="U691" s="2">
        <v>649303.91841760196</v>
      </c>
      <c r="V691" s="14">
        <f>SUMIF('consultant-gross'!D:D,eslam.data!AH691,'consultant-gross'!F:F)</f>
        <v>3124627.5927554742</v>
      </c>
      <c r="W691" s="14">
        <f>SUMIF('consultant-gross'!D:D,eslam.data!AH691,'consultant-gross'!G:G)</f>
        <v>59876654.612994589</v>
      </c>
      <c r="X691" s="14">
        <f>SUMIF('consultant-net'!D:D,eslam.data!AH691,'consultant-net'!F:F)</f>
        <v>2647674.1798677444</v>
      </c>
      <c r="Y691" s="2" t="str">
        <f>VLOOKUP(A691,'eslam-to-invoicing'!A:B,2,0)</f>
        <v>EMAAR- Pkg 140-ITP-Mivida</v>
      </c>
      <c r="Z691" s="2" t="str">
        <f t="shared" si="32"/>
        <v>EMAAR- Pkg 140-ITP-Mivida11</v>
      </c>
      <c r="AH691" s="2" t="str">
        <f t="shared" si="33"/>
        <v>Mivida-PK#14011</v>
      </c>
    </row>
    <row r="692" spans="1:34" x14ac:dyDescent="0.3">
      <c r="A692" s="6" t="s">
        <v>37</v>
      </c>
      <c r="B692" s="6">
        <v>12</v>
      </c>
      <c r="C692" s="1">
        <v>43951</v>
      </c>
      <c r="D692" s="1">
        <v>43953</v>
      </c>
      <c r="E692" s="1">
        <v>43954</v>
      </c>
      <c r="F692">
        <v>40</v>
      </c>
      <c r="G692" s="1">
        <v>43994</v>
      </c>
      <c r="H692" s="1">
        <v>43972</v>
      </c>
      <c r="I692" s="2">
        <v>1875813.0480084571</v>
      </c>
      <c r="J692" s="2">
        <v>4687303.4253211915</v>
      </c>
      <c r="K692" s="2">
        <f>SUMIF('collection only'!D:D,eslam.data!AH692,'collection only'!E:E)</f>
        <v>4687303.4400000004</v>
      </c>
      <c r="L692" s="2">
        <v>61752467.661003053</v>
      </c>
      <c r="O692" s="2">
        <v>7497245.0417494765</v>
      </c>
      <c r="U692" s="2">
        <v>703286.02477222402</v>
      </c>
      <c r="V692" s="14">
        <f>SUMIF('consultant-gross'!D:D,eslam.data!AH692,'consultant-gross'!F:F)</f>
        <v>1875813.0480084568</v>
      </c>
      <c r="W692" s="14">
        <f>SUMIF('consultant-gross'!D:D,eslam.data!AH692,'consultant-gross'!G:G)</f>
        <v>61752467.661003046</v>
      </c>
      <c r="X692" s="14">
        <f>SUMIF('consultant-net'!D:D,eslam.data!AH692,'consultant-net'!F:F)</f>
        <v>4687303.4253211915</v>
      </c>
      <c r="Y692" s="2" t="str">
        <f>VLOOKUP(A692,'eslam-to-invoicing'!A:B,2,0)</f>
        <v>EMAAR- Pkg 140-ITP-Mivida</v>
      </c>
      <c r="Z692" s="2" t="str">
        <f t="shared" si="32"/>
        <v>EMAAR- Pkg 140-ITP-Mivida12</v>
      </c>
      <c r="AH692" s="2" t="str">
        <f t="shared" si="33"/>
        <v>Mivida-PK#14012</v>
      </c>
    </row>
    <row r="693" spans="1:34" x14ac:dyDescent="0.3">
      <c r="A693" s="6" t="s">
        <v>37</v>
      </c>
      <c r="B693" s="6">
        <v>13</v>
      </c>
      <c r="C693" s="1">
        <v>43982</v>
      </c>
      <c r="D693" s="1">
        <v>43983</v>
      </c>
      <c r="E693" s="1">
        <v>43983</v>
      </c>
      <c r="F693">
        <v>40</v>
      </c>
      <c r="G693" s="1">
        <v>44023</v>
      </c>
      <c r="H693" s="1">
        <v>44003</v>
      </c>
      <c r="I693" s="2">
        <v>1425866.3089969531</v>
      </c>
      <c r="J693" s="2">
        <v>1169770.6499999999</v>
      </c>
      <c r="K693" s="2">
        <f>SUMIF('collection only'!D:D,eslam.data!AH693,'collection only'!E:E)</f>
        <v>1169770.6499999999</v>
      </c>
      <c r="L693" s="2">
        <v>63178333.969999999</v>
      </c>
      <c r="O693" s="2">
        <v>7496958.4699999997</v>
      </c>
      <c r="U693" s="2">
        <v>52250</v>
      </c>
      <c r="V693" s="14">
        <f>SUMIF('consultant-gross'!D:D,eslam.data!AH693,'consultant-gross'!F:F)</f>
        <v>0</v>
      </c>
      <c r="W693" s="14">
        <f>SUMIF('consultant-gross'!D:D,eslam.data!AH693,'consultant-gross'!G:G)</f>
        <v>0</v>
      </c>
      <c r="X693" s="14">
        <f>SUMIF('consultant-net'!D:D,eslam.data!AH693,'consultant-net'!F:F)</f>
        <v>0</v>
      </c>
      <c r="Y693" s="2" t="str">
        <f>VLOOKUP(A693,'eslam-to-invoicing'!A:B,2,0)</f>
        <v>EMAAR- Pkg 140-ITP-Mivida</v>
      </c>
      <c r="Z693" s="2" t="str">
        <f t="shared" si="32"/>
        <v>EMAAR- Pkg 140-ITP-Mivida13</v>
      </c>
      <c r="AH693" s="2" t="str">
        <f t="shared" si="33"/>
        <v>Mivida-PK#14013</v>
      </c>
    </row>
    <row r="694" spans="1:34" x14ac:dyDescent="0.3">
      <c r="A694" s="6" t="s">
        <v>37</v>
      </c>
      <c r="B694" s="6">
        <v>14</v>
      </c>
      <c r="C694" s="1">
        <v>44012</v>
      </c>
      <c r="D694" s="1">
        <v>44013</v>
      </c>
      <c r="E694" s="1">
        <v>44018</v>
      </c>
      <c r="F694">
        <v>40</v>
      </c>
      <c r="G694" s="1">
        <v>44058</v>
      </c>
      <c r="H694" s="1">
        <v>44033</v>
      </c>
      <c r="I694" s="2">
        <v>2429362.3735546018</v>
      </c>
      <c r="J694" s="2">
        <v>7336701.0996783227</v>
      </c>
      <c r="K694" s="2">
        <f>SUMIF('collection only'!D:D,eslam.data!AH694,'collection only'!E:E)</f>
        <v>7336701.0999999996</v>
      </c>
      <c r="L694" s="2">
        <v>65607696.343554601</v>
      </c>
      <c r="O694" s="2">
        <v>14334387.263642861</v>
      </c>
      <c r="U694" s="2">
        <v>52250</v>
      </c>
      <c r="V694" s="14">
        <f>SUMIF('consultant-gross'!D:D,eslam.data!AH694,'consultant-gross'!F:F)</f>
        <v>2429362.3735546023</v>
      </c>
      <c r="W694" s="14">
        <f>SUMIF('consultant-gross'!D:D,eslam.data!AH694,'consultant-gross'!G:G)</f>
        <v>65607696.343554601</v>
      </c>
      <c r="X694" s="14">
        <f>SUMIF('consultant-net'!D:D,eslam.data!AH694,'consultant-net'!F:F)</f>
        <v>7336701.0996783227</v>
      </c>
      <c r="Y694" s="2" t="str">
        <f>VLOOKUP(A694,'eslam-to-invoicing'!A:B,2,0)</f>
        <v>EMAAR- Pkg 140-ITP-Mivida</v>
      </c>
      <c r="Z694" s="2" t="str">
        <f t="shared" si="32"/>
        <v>EMAAR- Pkg 140-ITP-Mivida14</v>
      </c>
      <c r="AH694" s="2" t="str">
        <f t="shared" si="33"/>
        <v>Mivida-PK#14014</v>
      </c>
    </row>
    <row r="695" spans="1:34" x14ac:dyDescent="0.3">
      <c r="A695" s="6" t="s">
        <v>37</v>
      </c>
      <c r="B695" s="6">
        <v>15</v>
      </c>
      <c r="C695" s="1">
        <v>44043</v>
      </c>
      <c r="D695" s="1">
        <v>44040</v>
      </c>
      <c r="E695" s="1">
        <v>44049</v>
      </c>
      <c r="F695">
        <v>40</v>
      </c>
      <c r="G695" s="1">
        <v>44089</v>
      </c>
      <c r="H695" s="1">
        <v>44067</v>
      </c>
      <c r="I695" s="2">
        <v>16266667.67135912</v>
      </c>
      <c r="J695" s="2">
        <v>10305723.52443767</v>
      </c>
      <c r="K695" s="2">
        <f>SUMIF('collection only'!D:D,eslam.data!AH695,'collection only'!E:E)</f>
        <v>10305723.52</v>
      </c>
      <c r="L695" s="2">
        <v>81874364.014913723</v>
      </c>
      <c r="O695" s="2">
        <v>10470685.886565439</v>
      </c>
      <c r="U695" s="2">
        <v>74750</v>
      </c>
      <c r="V695" s="14">
        <f>SUMIF('consultant-gross'!D:D,eslam.data!AH695,'consultant-gross'!F:F)</f>
        <v>16266667.671359122</v>
      </c>
      <c r="W695" s="14">
        <f>SUMIF('consultant-gross'!D:D,eslam.data!AH695,'consultant-gross'!G:G)</f>
        <v>81874364.014913723</v>
      </c>
      <c r="X695" s="14">
        <f>SUMIF('consultant-net'!D:D,eslam.data!AH695,'consultant-net'!F:F)</f>
        <v>10305723.524437666</v>
      </c>
      <c r="Y695" s="2" t="str">
        <f>VLOOKUP(A695,'eslam-to-invoicing'!A:B,2,0)</f>
        <v>EMAAR- Pkg 140-ITP-Mivida</v>
      </c>
      <c r="Z695" s="2" t="str">
        <f t="shared" si="32"/>
        <v>EMAAR- Pkg 140-ITP-Mivida15</v>
      </c>
      <c r="AH695" s="2" t="str">
        <f t="shared" si="33"/>
        <v>Mivida-PK#14015</v>
      </c>
    </row>
    <row r="696" spans="1:34" x14ac:dyDescent="0.3">
      <c r="A696" s="6" t="s">
        <v>37</v>
      </c>
      <c r="B696" s="6">
        <v>16</v>
      </c>
      <c r="C696" s="1">
        <v>44074</v>
      </c>
      <c r="D696" s="1">
        <v>44075</v>
      </c>
      <c r="E696" s="1">
        <v>44075</v>
      </c>
      <c r="F696">
        <v>40</v>
      </c>
      <c r="G696" s="1">
        <v>44115</v>
      </c>
      <c r="H696" s="1">
        <v>44089</v>
      </c>
      <c r="I696" s="2">
        <v>19380294.5983507</v>
      </c>
      <c r="J696" s="2">
        <v>10553431.239390019</v>
      </c>
      <c r="K696" s="2">
        <f>SUMIF('collection only'!D:D,eslam.data!AH696,'collection only'!E:E)</f>
        <v>10553431.24</v>
      </c>
      <c r="L696" s="2">
        <v>101254658.6132644</v>
      </c>
      <c r="O696" s="2">
        <v>3625858.675608194</v>
      </c>
      <c r="U696" s="2">
        <v>74750</v>
      </c>
      <c r="V696" s="14">
        <f>SUMIF('consultant-gross'!D:D,eslam.data!AH696,'consultant-gross'!F:F)</f>
        <v>19380294.598350704</v>
      </c>
      <c r="W696" s="14">
        <f>SUMIF('consultant-gross'!D:D,eslam.data!AH696,'consultant-gross'!G:G)</f>
        <v>101254658.61326443</v>
      </c>
      <c r="X696" s="14">
        <f>SUMIF('consultant-net'!D:D,eslam.data!AH696,'consultant-net'!F:F)</f>
        <v>10553431.239390016</v>
      </c>
      <c r="Y696" s="2" t="str">
        <f>VLOOKUP(A696,'eslam-to-invoicing'!A:B,2,0)</f>
        <v>EMAAR- Pkg 140-ITP-Mivida</v>
      </c>
      <c r="Z696" s="2" t="str">
        <f t="shared" si="32"/>
        <v>EMAAR- Pkg 140-ITP-Mivida16</v>
      </c>
      <c r="AH696" s="2" t="str">
        <f t="shared" si="33"/>
        <v>Mivida-PK#14016</v>
      </c>
    </row>
    <row r="697" spans="1:34" x14ac:dyDescent="0.3">
      <c r="A697" s="6" t="s">
        <v>37</v>
      </c>
      <c r="B697" s="6">
        <v>17</v>
      </c>
      <c r="C697" s="1">
        <v>44104</v>
      </c>
      <c r="D697" s="1">
        <v>44105</v>
      </c>
      <c r="E697" s="1">
        <v>44108</v>
      </c>
      <c r="F697">
        <v>40</v>
      </c>
      <c r="G697" s="1">
        <v>44148</v>
      </c>
      <c r="H697" s="1">
        <v>44123</v>
      </c>
      <c r="I697" s="2">
        <v>16610857.33276418</v>
      </c>
      <c r="J697" s="2">
        <v>11726998.42658535</v>
      </c>
      <c r="K697" s="2">
        <f>SUMIF('collection only'!D:D,eslam.data!AH697,'collection only'!E:E)</f>
        <v>11726998.43</v>
      </c>
      <c r="L697" s="2">
        <v>117865515.94602861</v>
      </c>
      <c r="O697" s="2">
        <v>808207.31956038659</v>
      </c>
      <c r="U697" s="2">
        <v>74750</v>
      </c>
      <c r="V697" s="14">
        <f>SUMIF('consultant-gross'!D:D,eslam.data!AH697,'consultant-gross'!F:F)</f>
        <v>16610857.332764179</v>
      </c>
      <c r="W697" s="14">
        <f>SUMIF('consultant-gross'!D:D,eslam.data!AH697,'consultant-gross'!G:G)</f>
        <v>117865515.94602861</v>
      </c>
      <c r="X697" s="14">
        <f>SUMIF('consultant-net'!D:D,eslam.data!AH697,'consultant-net'!F:F)</f>
        <v>11726998.426585346</v>
      </c>
      <c r="Y697" s="2" t="str">
        <f>VLOOKUP(A697,'eslam-to-invoicing'!A:B,2,0)</f>
        <v>EMAAR- Pkg 140-ITP-Mivida</v>
      </c>
      <c r="Z697" s="2" t="str">
        <f t="shared" si="32"/>
        <v>EMAAR- Pkg 140-ITP-Mivida17</v>
      </c>
      <c r="AH697" s="2" t="str">
        <f t="shared" si="33"/>
        <v>Mivida-PK#14017</v>
      </c>
    </row>
    <row r="698" spans="1:34" x14ac:dyDescent="0.3">
      <c r="A698" s="6" t="s">
        <v>37</v>
      </c>
      <c r="B698" s="6">
        <v>18</v>
      </c>
      <c r="C698" s="1">
        <v>44135</v>
      </c>
      <c r="D698" s="1">
        <v>44139</v>
      </c>
      <c r="E698" s="1">
        <v>44144</v>
      </c>
      <c r="F698">
        <v>40</v>
      </c>
      <c r="G698" s="1">
        <v>44184</v>
      </c>
      <c r="H698" s="1">
        <v>44164</v>
      </c>
      <c r="I698" s="2">
        <v>4603925.7609414915</v>
      </c>
      <c r="J698" s="2">
        <v>3831058.9300426389</v>
      </c>
      <c r="K698" s="2">
        <f>SUMIF('collection only'!D:D,eslam.data!AH698,'collection only'!E:E)</f>
        <v>3831058.93</v>
      </c>
      <c r="L698" s="2">
        <v>122469441.7069701</v>
      </c>
      <c r="O698" s="2">
        <v>876421.35800683463</v>
      </c>
      <c r="U698" s="2">
        <v>74750</v>
      </c>
      <c r="V698" s="14">
        <f>SUMIF('consultant-gross'!D:D,eslam.data!AH698,'consultant-gross'!F:F)</f>
        <v>4603925.7609414905</v>
      </c>
      <c r="W698" s="14">
        <f>SUMIF('consultant-gross'!D:D,eslam.data!AH698,'consultant-gross'!G:G)</f>
        <v>122469441.7069701</v>
      </c>
      <c r="X698" s="14">
        <f>SUMIF('consultant-net'!D:D,eslam.data!AH698,'consultant-net'!F:F)</f>
        <v>3831058.9300426394</v>
      </c>
      <c r="Y698" s="2" t="str">
        <f>VLOOKUP(A698,'eslam-to-invoicing'!A:B,2,0)</f>
        <v>EMAAR- Pkg 140-ITP-Mivida</v>
      </c>
      <c r="Z698" s="2" t="str">
        <f t="shared" si="32"/>
        <v>EMAAR- Pkg 140-ITP-Mivida18</v>
      </c>
      <c r="AH698" s="2" t="str">
        <f t="shared" si="33"/>
        <v>Mivida-PK#14018</v>
      </c>
    </row>
    <row r="699" spans="1:34" x14ac:dyDescent="0.3">
      <c r="A699" s="6" t="s">
        <v>37</v>
      </c>
      <c r="B699" s="6">
        <v>19</v>
      </c>
      <c r="C699" s="1">
        <v>44165</v>
      </c>
      <c r="D699" s="1">
        <v>44168</v>
      </c>
      <c r="E699" s="1">
        <v>44171</v>
      </c>
      <c r="F699">
        <v>40</v>
      </c>
      <c r="G699" s="1">
        <v>44211</v>
      </c>
      <c r="H699" s="1">
        <v>44186</v>
      </c>
      <c r="I699" s="2">
        <v>11459315.86360215</v>
      </c>
      <c r="J699" s="2">
        <v>8885358.6191255152</v>
      </c>
      <c r="K699" s="2">
        <f>SUMIF('collection only'!D:D,eslam.data!AH699,'collection only'!E:E)</f>
        <v>8885358.6199999992</v>
      </c>
      <c r="L699" s="2">
        <v>133928757.5705722</v>
      </c>
      <c r="O699" s="2">
        <v>214106.85750000001</v>
      </c>
      <c r="U699" s="2">
        <v>74750</v>
      </c>
      <c r="V699" s="14">
        <f>SUMIF('consultant-gross'!D:D,eslam.data!AH699,'consultant-gross'!F:F)</f>
        <v>11459315.863602147</v>
      </c>
      <c r="W699" s="14">
        <f>SUMIF('consultant-gross'!D:D,eslam.data!AH699,'consultant-gross'!G:G)</f>
        <v>133928757.57057224</v>
      </c>
      <c r="X699" s="14">
        <f>SUMIF('consultant-net'!D:D,eslam.data!AH699,'consultant-net'!F:F)</f>
        <v>8885358.6191255152</v>
      </c>
      <c r="Y699" s="2" t="str">
        <f>VLOOKUP(A699,'eslam-to-invoicing'!A:B,2,0)</f>
        <v>EMAAR- Pkg 140-ITP-Mivida</v>
      </c>
      <c r="Z699" s="2" t="str">
        <f t="shared" si="32"/>
        <v>EMAAR- Pkg 140-ITP-Mivida19</v>
      </c>
      <c r="AH699" s="2" t="str">
        <f t="shared" si="33"/>
        <v>Mivida-PK#14019</v>
      </c>
    </row>
    <row r="700" spans="1:34" x14ac:dyDescent="0.3">
      <c r="A700" s="6" t="s">
        <v>37</v>
      </c>
      <c r="B700" s="6">
        <v>20</v>
      </c>
      <c r="C700" s="1">
        <v>44196</v>
      </c>
      <c r="D700" s="1">
        <v>44196</v>
      </c>
      <c r="E700" s="1">
        <v>44201</v>
      </c>
      <c r="F700">
        <v>40</v>
      </c>
      <c r="G700" s="1">
        <v>44241</v>
      </c>
      <c r="H700" s="1">
        <v>44231</v>
      </c>
      <c r="I700" s="2">
        <v>5957491.0722286552</v>
      </c>
      <c r="J700" s="2">
        <v>5084359.8247633427</v>
      </c>
      <c r="K700" s="2">
        <f>SUMIF('collection only'!D:D,eslam.data!AH700,'collection only'!E:E)</f>
        <v>5084359.83</v>
      </c>
      <c r="L700" s="2">
        <v>139886248.6428009</v>
      </c>
      <c r="O700" s="2">
        <v>17194.8</v>
      </c>
      <c r="U700" s="2">
        <v>85700</v>
      </c>
      <c r="V700" s="14">
        <f>SUMIF('consultant-gross'!D:D,eslam.data!AH700,'consultant-gross'!F:F)</f>
        <v>5957491.0722286552</v>
      </c>
      <c r="W700" s="14">
        <f>SUMIF('consultant-gross'!D:D,eslam.data!AH700,'consultant-gross'!G:G)</f>
        <v>139886248.6428009</v>
      </c>
      <c r="X700" s="14">
        <f>SUMIF('consultant-net'!D:D,eslam.data!AH700,'consultant-net'!F:F)</f>
        <v>5084359.8247633427</v>
      </c>
      <c r="Y700" s="2" t="str">
        <f>VLOOKUP(A700,'eslam-to-invoicing'!A:B,2,0)</f>
        <v>EMAAR- Pkg 140-ITP-Mivida</v>
      </c>
      <c r="Z700" s="2" t="str">
        <f t="shared" si="32"/>
        <v>EMAAR- Pkg 140-ITP-Mivida20</v>
      </c>
      <c r="AH700" s="2" t="str">
        <f t="shared" si="33"/>
        <v>Mivida-PK#14020</v>
      </c>
    </row>
    <row r="701" spans="1:34" x14ac:dyDescent="0.3">
      <c r="A701" s="6" t="s">
        <v>37</v>
      </c>
      <c r="B701" s="6">
        <v>21</v>
      </c>
      <c r="C701" s="1">
        <v>44227</v>
      </c>
      <c r="D701" s="1">
        <v>44231</v>
      </c>
      <c r="E701" s="1">
        <v>44234</v>
      </c>
      <c r="F701">
        <v>40</v>
      </c>
      <c r="G701" s="1">
        <v>44274</v>
      </c>
      <c r="H701" s="1">
        <v>44245</v>
      </c>
      <c r="I701" s="2">
        <v>9991628.9771991074</v>
      </c>
      <c r="J701" s="2">
        <v>8185193.8343963921</v>
      </c>
      <c r="K701" s="2">
        <f>SUMIF('collection only'!D:D,eslam.data!AH701,'collection only'!E:E)</f>
        <v>8185193.8300000001</v>
      </c>
      <c r="L701" s="2">
        <v>149877877.62</v>
      </c>
      <c r="U701" s="2">
        <v>85700</v>
      </c>
      <c r="V701" s="14">
        <f>SUMIF('consultant-gross'!D:D,eslam.data!AH701,'consultant-gross'!F:F)</f>
        <v>9991628.9774986804</v>
      </c>
      <c r="W701" s="14">
        <f>SUMIF('consultant-gross'!D:D,eslam.data!AH701,'consultant-gross'!G:G)</f>
        <v>149877877.62029958</v>
      </c>
      <c r="X701" s="14">
        <f>SUMIF('consultant-net'!D:D,eslam.data!AH701,'consultant-net'!F:F)</f>
        <v>8185193.8343963921</v>
      </c>
      <c r="Y701" s="2" t="str">
        <f>VLOOKUP(A701,'eslam-to-invoicing'!A:B,2,0)</f>
        <v>EMAAR- Pkg 140-ITP-Mivida</v>
      </c>
      <c r="Z701" s="2" t="str">
        <f t="shared" si="32"/>
        <v>EMAAR- Pkg 140-ITP-Mivida21</v>
      </c>
      <c r="AH701" s="2" t="str">
        <f t="shared" si="33"/>
        <v>Mivida-PK#14021</v>
      </c>
    </row>
    <row r="702" spans="1:34" x14ac:dyDescent="0.3">
      <c r="A702" s="6" t="s">
        <v>37</v>
      </c>
      <c r="B702" s="6">
        <v>22</v>
      </c>
      <c r="C702" s="1">
        <v>44255</v>
      </c>
      <c r="D702" s="1">
        <v>44259</v>
      </c>
      <c r="E702" s="1">
        <v>44270</v>
      </c>
      <c r="F702">
        <v>40</v>
      </c>
      <c r="G702" s="1">
        <v>44310</v>
      </c>
      <c r="H702" s="1">
        <v>44287</v>
      </c>
      <c r="I702" s="2">
        <v>5467007.0699999928</v>
      </c>
      <c r="J702" s="2">
        <v>4603109.16</v>
      </c>
      <c r="K702" s="2">
        <f>SUMIF('collection only'!D:D,eslam.data!AH702,'collection only'!E:E)</f>
        <v>4603109.1399999997</v>
      </c>
      <c r="L702" s="2">
        <v>155344884.69</v>
      </c>
      <c r="U702" s="2">
        <v>85700</v>
      </c>
      <c r="V702" s="14">
        <f>SUMIF('consultant-gross'!D:D,eslam.data!AH702,'consultant-gross'!F:F)</f>
        <v>0</v>
      </c>
      <c r="W702" s="14">
        <f>SUMIF('consultant-gross'!D:D,eslam.data!AH702,'consultant-gross'!G:G)</f>
        <v>0</v>
      </c>
      <c r="X702" s="14">
        <f>SUMIF('consultant-net'!D:D,eslam.data!AH702,'consultant-net'!F:F)</f>
        <v>0</v>
      </c>
      <c r="Y702" s="2" t="str">
        <f>VLOOKUP(A702,'eslam-to-invoicing'!A:B,2,0)</f>
        <v>EMAAR- Pkg 140-ITP-Mivida</v>
      </c>
      <c r="Z702" s="2" t="str">
        <f t="shared" si="32"/>
        <v>EMAAR- Pkg 140-ITP-Mivida22</v>
      </c>
      <c r="AH702" s="2" t="str">
        <f t="shared" si="33"/>
        <v>Mivida-PK#14022</v>
      </c>
    </row>
    <row r="703" spans="1:34" x14ac:dyDescent="0.3">
      <c r="A703" s="6" t="s">
        <v>37</v>
      </c>
      <c r="B703" s="6">
        <v>23</v>
      </c>
      <c r="C703" s="1">
        <v>44286</v>
      </c>
      <c r="D703" s="1">
        <v>44290</v>
      </c>
      <c r="E703" s="1">
        <v>44311</v>
      </c>
      <c r="F703">
        <v>40</v>
      </c>
      <c r="G703" s="1">
        <v>44351</v>
      </c>
      <c r="H703" s="1">
        <v>44342</v>
      </c>
      <c r="I703" s="2">
        <v>4716911.4399999976</v>
      </c>
      <c r="J703" s="2">
        <v>3870461.69</v>
      </c>
      <c r="K703" s="2">
        <f>SUMIF('collection only'!D:D,eslam.data!AH703,'collection only'!E:E)</f>
        <v>3870461.7</v>
      </c>
      <c r="L703" s="2">
        <v>160061796.13</v>
      </c>
      <c r="U703" s="2">
        <v>85700</v>
      </c>
      <c r="V703" s="14">
        <f>SUMIF('consultant-gross'!D:D,eslam.data!AH703,'consultant-gross'!F:F)</f>
        <v>1777689.2862962484</v>
      </c>
      <c r="W703" s="14">
        <f>SUMIF('consultant-gross'!D:D,eslam.data!AH703,'consultant-gross'!G:G)</f>
        <v>157122573.97629625</v>
      </c>
      <c r="X703" s="14">
        <f>SUMIF('consultant-net'!D:D,eslam.data!AH703,'consultant-net'!F:F)</f>
        <v>1458682.9493849874</v>
      </c>
      <c r="Y703" s="2" t="str">
        <f>VLOOKUP(A703,'eslam-to-invoicing'!A:B,2,0)</f>
        <v>EMAAR- Pkg 140-ITP-Mivida</v>
      </c>
      <c r="Z703" s="2" t="str">
        <f t="shared" si="32"/>
        <v>EMAAR- Pkg 140-ITP-Mivida23</v>
      </c>
      <c r="AH703" s="2" t="str">
        <f t="shared" si="33"/>
        <v>Mivida-PK#14023</v>
      </c>
    </row>
    <row r="704" spans="1:34" x14ac:dyDescent="0.3">
      <c r="A704" s="6" t="s">
        <v>37</v>
      </c>
      <c r="B704" s="6">
        <v>24</v>
      </c>
      <c r="C704" s="1">
        <v>44347</v>
      </c>
      <c r="D704" s="1">
        <v>44351</v>
      </c>
      <c r="E704" s="1">
        <v>44377</v>
      </c>
      <c r="F704">
        <v>40</v>
      </c>
      <c r="G704" s="1">
        <v>44417</v>
      </c>
      <c r="H704" s="1">
        <v>44392</v>
      </c>
      <c r="I704" s="2">
        <v>4573435.8657481372</v>
      </c>
      <c r="J704" s="2">
        <v>3732732.7980726361</v>
      </c>
      <c r="K704" s="2">
        <f>SUMIF('collection only'!D:D,eslam.data!AH704,'collection only'!E:E)</f>
        <v>3732732.7980726361</v>
      </c>
      <c r="L704" s="2">
        <v>164635231.9957481</v>
      </c>
      <c r="U704" s="2">
        <v>105700</v>
      </c>
      <c r="V704" s="14">
        <f>SUMIF('consultant-gross'!D:D,eslam.data!AH704,'consultant-gross'!F:F)</f>
        <v>0</v>
      </c>
      <c r="W704" s="14">
        <f>SUMIF('consultant-gross'!D:D,eslam.data!AH704,'consultant-gross'!G:G)</f>
        <v>0</v>
      </c>
      <c r="X704" s="14">
        <f>SUMIF('consultant-net'!D:D,eslam.data!AH704,'consultant-net'!F:F)</f>
        <v>0</v>
      </c>
      <c r="Y704" s="2" t="str">
        <f>VLOOKUP(A704,'eslam-to-invoicing'!A:B,2,0)</f>
        <v>EMAAR- Pkg 140-ITP-Mivida</v>
      </c>
      <c r="Z704" s="2" t="str">
        <f t="shared" si="32"/>
        <v>EMAAR- Pkg 140-ITP-Mivida24</v>
      </c>
      <c r="AH704" s="2" t="str">
        <f t="shared" si="33"/>
        <v>Mivida-PK#14024</v>
      </c>
    </row>
    <row r="705" spans="1:34" x14ac:dyDescent="0.3">
      <c r="A705" s="6" t="s">
        <v>37</v>
      </c>
      <c r="B705" s="6">
        <v>25</v>
      </c>
      <c r="C705" s="1">
        <v>44377</v>
      </c>
      <c r="D705" s="1">
        <v>44376</v>
      </c>
      <c r="E705" s="1">
        <v>44426</v>
      </c>
      <c r="F705">
        <v>40</v>
      </c>
      <c r="G705" s="1">
        <v>44466</v>
      </c>
      <c r="H705" s="1">
        <v>44439</v>
      </c>
      <c r="I705" s="2">
        <v>5220299.9542518854</v>
      </c>
      <c r="J705" s="2">
        <v>9016182.2400000002</v>
      </c>
      <c r="K705" s="2">
        <f>SUMIF('collection only'!D:D,eslam.data!AH705,'collection only'!E:E)</f>
        <v>9016182.2400000002</v>
      </c>
      <c r="L705" s="2">
        <v>169855531.94999999</v>
      </c>
      <c r="U705" s="2">
        <v>623487.51</v>
      </c>
      <c r="V705" s="14">
        <f>SUMIF('consultant-gross'!D:D,eslam.data!AH705,'consultant-gross'!F:F)</f>
        <v>0</v>
      </c>
      <c r="W705" s="14">
        <f>SUMIF('consultant-gross'!D:D,eslam.data!AH705,'consultant-gross'!G:G)</f>
        <v>0</v>
      </c>
      <c r="X705" s="14">
        <f>SUMIF('consultant-net'!D:D,eslam.data!AH705,'consultant-net'!F:F)</f>
        <v>0</v>
      </c>
      <c r="Y705" s="2" t="str">
        <f>VLOOKUP(A705,'eslam-to-invoicing'!A:B,2,0)</f>
        <v>EMAAR- Pkg 140-ITP-Mivida</v>
      </c>
      <c r="Z705" s="2" t="str">
        <f t="shared" si="32"/>
        <v>EMAAR- Pkg 140-ITP-Mivida25</v>
      </c>
      <c r="AH705" s="2" t="str">
        <f t="shared" si="33"/>
        <v>Mivida-PK#14025</v>
      </c>
    </row>
    <row r="706" spans="1:34" x14ac:dyDescent="0.3">
      <c r="A706" s="6" t="s">
        <v>37</v>
      </c>
      <c r="B706" s="6">
        <v>26</v>
      </c>
      <c r="C706" s="1">
        <v>44500</v>
      </c>
      <c r="D706" s="1">
        <v>44500</v>
      </c>
      <c r="E706" s="1">
        <v>44502</v>
      </c>
      <c r="F706">
        <v>40</v>
      </c>
      <c r="G706" s="1">
        <v>44542</v>
      </c>
      <c r="H706" s="1">
        <v>44521</v>
      </c>
      <c r="I706" s="2">
        <v>3380977.6200000048</v>
      </c>
      <c r="J706" s="2">
        <v>3143991.79</v>
      </c>
      <c r="K706" s="2">
        <f>SUMIF('collection only'!D:D,eslam.data!AH706,'collection only'!E:E)</f>
        <v>3143991.8</v>
      </c>
      <c r="L706" s="2">
        <v>173236509.56999999</v>
      </c>
      <c r="U706" s="2">
        <v>623487.51</v>
      </c>
      <c r="V706" s="14">
        <f>SUMIF('consultant-gross'!D:D,eslam.data!AH706,'consultant-gross'!F:F)</f>
        <v>0</v>
      </c>
      <c r="W706" s="14">
        <f>SUMIF('consultant-gross'!D:D,eslam.data!AH706,'consultant-gross'!G:G)</f>
        <v>0</v>
      </c>
      <c r="X706" s="14">
        <f>SUMIF('consultant-net'!D:D,eslam.data!AH706,'consultant-net'!F:F)</f>
        <v>0</v>
      </c>
      <c r="Y706" s="2" t="str">
        <f>VLOOKUP(A706,'eslam-to-invoicing'!A:B,2,0)</f>
        <v>EMAAR- Pkg 140-ITP-Mivida</v>
      </c>
      <c r="Z706" s="2" t="str">
        <f t="shared" si="32"/>
        <v>EMAAR- Pkg 140-ITP-Mivida26</v>
      </c>
      <c r="AH706" s="2" t="str">
        <f t="shared" si="33"/>
        <v>Mivida-PK#14026</v>
      </c>
    </row>
    <row r="707" spans="1:34" x14ac:dyDescent="0.3">
      <c r="A707" s="6" t="s">
        <v>37</v>
      </c>
      <c r="B707" s="6">
        <v>27</v>
      </c>
      <c r="C707" s="1">
        <v>44592</v>
      </c>
      <c r="D707" s="1">
        <v>44576</v>
      </c>
      <c r="E707" s="1">
        <v>44586</v>
      </c>
      <c r="F707">
        <v>40</v>
      </c>
      <c r="G707" s="1">
        <v>44626</v>
      </c>
      <c r="H707" s="1">
        <v>44621</v>
      </c>
      <c r="I707" s="2">
        <v>825139.18957984447</v>
      </c>
      <c r="J707" s="2">
        <v>5157960.0561609864</v>
      </c>
      <c r="K707" s="2">
        <f>SUMIF('collection only'!D:D,eslam.data!AH707,'collection only'!E:E)</f>
        <v>5157960.04</v>
      </c>
      <c r="L707" s="2">
        <v>174061648.7595799</v>
      </c>
      <c r="S707" s="2">
        <v>4569118.28</v>
      </c>
      <c r="T707" s="2">
        <v>4569118.28</v>
      </c>
      <c r="U707" s="2">
        <v>0</v>
      </c>
      <c r="V707" s="14">
        <f>SUMIF('consultant-gross'!D:D,eslam.data!AH707,'consultant-gross'!F:F)</f>
        <v>0</v>
      </c>
      <c r="W707" s="14">
        <f>SUMIF('consultant-gross'!D:D,eslam.data!AH707,'consultant-gross'!G:G)</f>
        <v>0</v>
      </c>
      <c r="X707" s="14">
        <f>SUMIF('consultant-net'!D:D,eslam.data!AH707,'consultant-net'!F:F)</f>
        <v>0</v>
      </c>
      <c r="Y707" s="2" t="str">
        <f>VLOOKUP(A707,'eslam-to-invoicing'!A:B,2,0)</f>
        <v>EMAAR- Pkg 140-ITP-Mivida</v>
      </c>
      <c r="Z707" s="2" t="str">
        <f t="shared" ref="Z707:Z770" si="34">Y707&amp;B707</f>
        <v>EMAAR- Pkg 140-ITP-Mivida27</v>
      </c>
      <c r="AH707" s="2" t="str">
        <f t="shared" ref="AH707:AH770" si="35">A707&amp;B707</f>
        <v>Mivida-PK#14027</v>
      </c>
    </row>
    <row r="708" spans="1:34" x14ac:dyDescent="0.3">
      <c r="A708" s="6" t="s">
        <v>37</v>
      </c>
      <c r="B708" s="6">
        <v>28</v>
      </c>
      <c r="C708" s="1">
        <v>45077</v>
      </c>
      <c r="D708" s="1">
        <v>45077</v>
      </c>
      <c r="E708" s="1">
        <v>45085</v>
      </c>
      <c r="F708">
        <v>40</v>
      </c>
      <c r="G708" s="1">
        <v>45125</v>
      </c>
      <c r="H708" s="1">
        <v>45482</v>
      </c>
      <c r="I708" s="2">
        <v>924592.0104201436</v>
      </c>
      <c r="J708" s="2">
        <v>1576397.44</v>
      </c>
      <c r="K708" s="2">
        <f>SUMIF('collection only'!D:D,eslam.data!AH708,'collection only'!E:E)</f>
        <v>0</v>
      </c>
      <c r="L708" s="2">
        <v>174986240.77000001</v>
      </c>
      <c r="S708" s="2">
        <v>4593388.82</v>
      </c>
      <c r="T708" s="2">
        <v>4593388.82</v>
      </c>
      <c r="U708" s="2">
        <v>909436.51</v>
      </c>
      <c r="V708" s="14">
        <f>SUMIF('consultant-gross'!D:D,eslam.data!AH708,'consultant-gross'!F:F)</f>
        <v>924591.97042015195</v>
      </c>
      <c r="W708" s="14">
        <f>SUMIF('consultant-gross'!D:D,eslam.data!AH708,'consultant-gross'!G:G)</f>
        <v>174986240.73000002</v>
      </c>
      <c r="X708" s="14">
        <f>SUMIF('consultant-net'!D:D,eslam.data!AH708,'consultant-net'!F:F)</f>
        <v>1577397.44</v>
      </c>
      <c r="Y708" s="2" t="str">
        <f>VLOOKUP(A708,'eslam-to-invoicing'!A:B,2,0)</f>
        <v>EMAAR- Pkg 140-ITP-Mivida</v>
      </c>
      <c r="Z708" s="2" t="str">
        <f t="shared" si="34"/>
        <v>EMAAR- Pkg 140-ITP-Mivida28</v>
      </c>
      <c r="AH708" s="2" t="str">
        <f t="shared" si="35"/>
        <v>Mivida-PK#14028</v>
      </c>
    </row>
    <row r="709" spans="1:34" x14ac:dyDescent="0.3">
      <c r="A709" s="6" t="s">
        <v>94</v>
      </c>
      <c r="B709" s="6">
        <v>1</v>
      </c>
      <c r="C709" s="1">
        <v>44712</v>
      </c>
      <c r="D709" s="1">
        <v>44706</v>
      </c>
      <c r="E709" s="1">
        <v>44707</v>
      </c>
      <c r="F709">
        <v>40</v>
      </c>
      <c r="G709" s="1">
        <v>44747</v>
      </c>
      <c r="H709" s="1">
        <v>44728</v>
      </c>
      <c r="I709" s="2">
        <v>15323108.533333329</v>
      </c>
      <c r="J709" s="2">
        <v>18095262.890000001</v>
      </c>
      <c r="K709" s="2">
        <f>SUMIF('collection only'!D:D,eslam.data!AH709,'collection only'!E:E)</f>
        <v>117695262.89</v>
      </c>
      <c r="L709" s="2">
        <v>15323108.533333329</v>
      </c>
      <c r="M709" s="2">
        <v>99600000</v>
      </c>
      <c r="O709" s="2">
        <v>5493727.6399999997</v>
      </c>
      <c r="S709" s="2">
        <v>559686.37</v>
      </c>
      <c r="T709" s="2">
        <v>559686.37</v>
      </c>
      <c r="U709" s="2">
        <v>100000</v>
      </c>
      <c r="V709" s="14">
        <f>SUMIF('consultant-gross'!D:D,eslam.data!AH709,'consultant-gross'!F:F)</f>
        <v>15323108.533333333</v>
      </c>
      <c r="W709" s="14">
        <f>SUMIF('consultant-gross'!D:D,eslam.data!AH709,'consultant-gross'!G:G)</f>
        <v>15323108.533333333</v>
      </c>
      <c r="X709" s="14">
        <f>SUMIF('consultant-net'!D:D,eslam.data!AH709,'consultant-net'!F:F)</f>
        <v>18095262.890000001</v>
      </c>
      <c r="Y709" s="2" t="str">
        <f>VLOOKUP(A709,'eslam-to-invoicing'!A:B,2,0)</f>
        <v>Mivida BP#189</v>
      </c>
      <c r="Z709" s="2" t="str">
        <f t="shared" si="34"/>
        <v>Mivida BP#1891</v>
      </c>
      <c r="AH709" s="2" t="str">
        <f t="shared" si="35"/>
        <v>Mivida-PK#1891</v>
      </c>
    </row>
    <row r="710" spans="1:34" x14ac:dyDescent="0.3">
      <c r="A710" s="6" t="s">
        <v>94</v>
      </c>
      <c r="B710" s="6">
        <v>2</v>
      </c>
      <c r="C710" s="1">
        <v>44742</v>
      </c>
      <c r="D710" s="1">
        <v>44742</v>
      </c>
      <c r="E710" s="1">
        <v>44747</v>
      </c>
      <c r="F710">
        <v>40</v>
      </c>
      <c r="G710" s="1">
        <v>44787</v>
      </c>
      <c r="H710" s="1">
        <v>44779</v>
      </c>
      <c r="I710" s="2">
        <v>28497042.495238099</v>
      </c>
      <c r="J710" s="2">
        <v>22529255.87640867</v>
      </c>
      <c r="K710" s="2">
        <f>SUMIF('collection only'!D:D,eslam.data!AH710,'collection only'!E:E)</f>
        <v>22529255.879999999</v>
      </c>
      <c r="L710" s="2">
        <v>43820151.028571427</v>
      </c>
      <c r="O710" s="2">
        <v>5215901.1900000004</v>
      </c>
      <c r="R710" s="2">
        <v>1210923</v>
      </c>
      <c r="S710" s="2">
        <v>1280676.4950000001</v>
      </c>
      <c r="T710" s="2">
        <v>1280676.4950000001</v>
      </c>
      <c r="U710" s="2">
        <v>108208.75</v>
      </c>
      <c r="V710" s="14">
        <f>SUMIF('consultant-gross'!D:D,eslam.data!AH710,'consultant-gross'!F:F)</f>
        <v>28497042.495238096</v>
      </c>
      <c r="W710" s="14">
        <f>SUMIF('consultant-gross'!D:D,eslam.data!AH710,'consultant-gross'!G:G)</f>
        <v>43820151.028571427</v>
      </c>
      <c r="X710" s="14">
        <f>SUMIF('consultant-net'!D:D,eslam.data!AH710,'consultant-net'!F:F)</f>
        <v>22529255.876408666</v>
      </c>
      <c r="Y710" s="2" t="str">
        <f>VLOOKUP(A710,'eslam-to-invoicing'!A:B,2,0)</f>
        <v>Mivida BP#189</v>
      </c>
      <c r="Z710" s="2" t="str">
        <f t="shared" si="34"/>
        <v>Mivida BP#1892</v>
      </c>
      <c r="AH710" s="2" t="str">
        <f t="shared" si="35"/>
        <v>Mivida-PK#1892</v>
      </c>
    </row>
    <row r="711" spans="1:34" x14ac:dyDescent="0.3">
      <c r="A711" s="6" t="s">
        <v>94</v>
      </c>
      <c r="B711" s="6">
        <v>3</v>
      </c>
      <c r="C711" s="1">
        <v>44773</v>
      </c>
      <c r="D711" s="1">
        <v>44779</v>
      </c>
      <c r="E711" s="1">
        <v>44779</v>
      </c>
      <c r="F711">
        <v>40</v>
      </c>
      <c r="G711" s="1">
        <v>44819</v>
      </c>
      <c r="H711" s="1">
        <v>44808</v>
      </c>
      <c r="I711" s="2">
        <v>24279069.676190469</v>
      </c>
      <c r="J711" s="2">
        <v>19800407.879999999</v>
      </c>
      <c r="K711" s="2">
        <f>SUMIF('collection only'!D:D,eslam.data!AH711,'collection only'!E:E)</f>
        <v>19800407.879999999</v>
      </c>
      <c r="L711" s="2">
        <v>68099220.704761893</v>
      </c>
      <c r="O711" s="2">
        <v>5069769.75</v>
      </c>
      <c r="R711" s="2">
        <v>4205865.5199999996</v>
      </c>
      <c r="S711" s="2">
        <v>1914348.7849999999</v>
      </c>
      <c r="T711" s="2">
        <v>1914348.7849999999</v>
      </c>
      <c r="U711" s="2">
        <v>115793.25</v>
      </c>
      <c r="V711" s="14">
        <f>SUMIF('consultant-gross'!D:D,eslam.data!AH711,'consultant-gross'!F:F)</f>
        <v>24279069.676190466</v>
      </c>
      <c r="W711" s="14">
        <f>SUMIF('consultant-gross'!D:D,eslam.data!AH711,'consultant-gross'!G:G)</f>
        <v>68099220.704761893</v>
      </c>
      <c r="X711" s="14">
        <f>SUMIF('consultant-net'!D:D,eslam.data!AH711,'consultant-net'!F:F)</f>
        <v>19800407.879999999</v>
      </c>
      <c r="Y711" s="2" t="str">
        <f>VLOOKUP(A711,'eslam-to-invoicing'!A:B,2,0)</f>
        <v>Mivida BP#189</v>
      </c>
      <c r="Z711" s="2" t="str">
        <f t="shared" si="34"/>
        <v>Mivida BP#1893</v>
      </c>
      <c r="AH711" s="2" t="str">
        <f t="shared" si="35"/>
        <v>Mivida-PK#1893</v>
      </c>
    </row>
    <row r="712" spans="1:34" x14ac:dyDescent="0.3">
      <c r="A712" s="6" t="s">
        <v>94</v>
      </c>
      <c r="B712" s="6">
        <v>4</v>
      </c>
      <c r="C712" s="1">
        <v>44804</v>
      </c>
      <c r="D712" s="1">
        <v>44809</v>
      </c>
      <c r="E712" s="1">
        <v>44810</v>
      </c>
      <c r="F712">
        <v>40</v>
      </c>
      <c r="G712" s="1">
        <v>44850</v>
      </c>
      <c r="H712" s="1">
        <v>44843</v>
      </c>
      <c r="I712" s="2">
        <v>28546026.84761906</v>
      </c>
      <c r="J712" s="2">
        <v>27644756.829999998</v>
      </c>
      <c r="K712" s="2">
        <f>SUMIF('collection only'!D:D,eslam.data!AH712,'collection only'!E:E)</f>
        <v>27644756.829999998</v>
      </c>
      <c r="L712" s="2">
        <v>96645247.552380949</v>
      </c>
      <c r="O712" s="2">
        <v>10542311</v>
      </c>
      <c r="R712" s="2">
        <v>4205865.5199999996</v>
      </c>
      <c r="S712" s="2">
        <v>2800495.5350000001</v>
      </c>
      <c r="T712" s="2">
        <v>2800495.5350000001</v>
      </c>
      <c r="U712" s="2">
        <v>171139</v>
      </c>
      <c r="V712" s="14">
        <f>SUMIF('consultant-gross'!D:D,eslam.data!AH712,'consultant-gross'!F:F)</f>
        <v>28546026.847619057</v>
      </c>
      <c r="W712" s="14">
        <f>SUMIF('consultant-gross'!D:D,eslam.data!AH712,'consultant-gross'!G:G)</f>
        <v>96645247.552380949</v>
      </c>
      <c r="X712" s="14">
        <f>SUMIF('consultant-net'!D:D,eslam.data!AH712,'consultant-net'!F:F)</f>
        <v>27644756.829999998</v>
      </c>
      <c r="Y712" s="2" t="str">
        <f>VLOOKUP(A712,'eslam-to-invoicing'!A:B,2,0)</f>
        <v>Mivida BP#189</v>
      </c>
      <c r="Z712" s="2" t="str">
        <f t="shared" si="34"/>
        <v>Mivida BP#1894</v>
      </c>
      <c r="AH712" s="2" t="str">
        <f t="shared" si="35"/>
        <v>Mivida-PK#1894</v>
      </c>
    </row>
    <row r="713" spans="1:34" x14ac:dyDescent="0.3">
      <c r="A713" s="6" t="s">
        <v>94</v>
      </c>
      <c r="B713" s="6">
        <v>5</v>
      </c>
      <c r="C713" s="1">
        <v>44834</v>
      </c>
      <c r="D713" s="1">
        <v>44846</v>
      </c>
      <c r="E713" s="1">
        <v>44846</v>
      </c>
      <c r="F713">
        <v>40</v>
      </c>
      <c r="G713" s="1">
        <v>44886</v>
      </c>
      <c r="H713" s="1">
        <v>44870</v>
      </c>
      <c r="I713" s="2">
        <v>57245166.787619047</v>
      </c>
      <c r="J713" s="2">
        <v>46638711.450000003</v>
      </c>
      <c r="K713" s="2">
        <f>SUMIF('collection only'!D:D,eslam.data!AH713,'collection only'!E:E)</f>
        <v>46638711.450000003</v>
      </c>
      <c r="L713" s="2">
        <v>153890414.34</v>
      </c>
      <c r="O713" s="2">
        <v>10264387.5</v>
      </c>
      <c r="R713" s="2">
        <v>12041167.310000001</v>
      </c>
      <c r="S713" s="2">
        <v>4296233.0650000004</v>
      </c>
      <c r="T713" s="2">
        <v>4296233.0650000004</v>
      </c>
      <c r="U713" s="2">
        <v>287759</v>
      </c>
      <c r="V713" s="14">
        <f>SUMIF('consultant-gross'!D:D,eslam.data!AH713,'consultant-gross'!F:F)</f>
        <v>57245166.787619054</v>
      </c>
      <c r="W713" s="14">
        <f>SUMIF('consultant-gross'!D:D,eslam.data!AH713,'consultant-gross'!G:G)</f>
        <v>153890414.34</v>
      </c>
      <c r="X713" s="14">
        <f>SUMIF('consultant-net'!D:D,eslam.data!AH713,'consultant-net'!F:F)</f>
        <v>46638711.450000003</v>
      </c>
      <c r="Y713" s="2" t="str">
        <f>VLOOKUP(A713,'eslam-to-invoicing'!A:B,2,0)</f>
        <v>Mivida BP#189</v>
      </c>
      <c r="Z713" s="2" t="str">
        <f t="shared" si="34"/>
        <v>Mivida BP#1895</v>
      </c>
      <c r="AH713" s="2" t="str">
        <f t="shared" si="35"/>
        <v>Mivida-PK#1895</v>
      </c>
    </row>
    <row r="714" spans="1:34" x14ac:dyDescent="0.3">
      <c r="A714" s="6" t="s">
        <v>94</v>
      </c>
      <c r="B714" s="6">
        <v>6</v>
      </c>
      <c r="C714" s="1">
        <v>44865</v>
      </c>
      <c r="D714" s="1">
        <v>44875</v>
      </c>
      <c r="E714" s="1">
        <v>44875</v>
      </c>
      <c r="F714">
        <v>40</v>
      </c>
      <c r="G714" s="1">
        <v>44915</v>
      </c>
      <c r="H714" s="1">
        <v>44900</v>
      </c>
      <c r="I714" s="2">
        <v>-1E-4</v>
      </c>
      <c r="J714" s="2">
        <v>70000000</v>
      </c>
      <c r="K714" s="2">
        <f>SUMIF('collection only'!D:D,eslam.data!AH714,'collection only'!E:E)</f>
        <v>70000000</v>
      </c>
      <c r="L714" s="2">
        <v>153890414.34</v>
      </c>
      <c r="O714" s="2">
        <v>10264387.5</v>
      </c>
      <c r="R714" s="2">
        <v>12041167.310000001</v>
      </c>
      <c r="S714" s="2">
        <v>4296233.0650000004</v>
      </c>
      <c r="T714" s="2">
        <v>4296233.0650000004</v>
      </c>
      <c r="U714" s="2">
        <v>287759</v>
      </c>
      <c r="V714" s="14">
        <f>SUMIF('consultant-gross'!D:D,eslam.data!AH714,'consultant-gross'!F:F)</f>
        <v>-1E-4</v>
      </c>
      <c r="W714" s="14">
        <f>SUMIF('consultant-gross'!D:D,eslam.data!AH714,'consultant-gross'!G:G)</f>
        <v>153890414.34</v>
      </c>
      <c r="X714" s="14">
        <f>SUMIF('consultant-net'!D:D,eslam.data!AH714,'consultant-net'!F:F)</f>
        <v>70000000</v>
      </c>
      <c r="Y714" s="2" t="str">
        <f>VLOOKUP(A714,'eslam-to-invoicing'!A:B,2,0)</f>
        <v>Mivida BP#189</v>
      </c>
      <c r="Z714" s="2" t="str">
        <f t="shared" si="34"/>
        <v>Mivida BP#1896</v>
      </c>
      <c r="AH714" s="2" t="str">
        <f t="shared" si="35"/>
        <v>Mivida-PK#1896</v>
      </c>
    </row>
    <row r="715" spans="1:34" x14ac:dyDescent="0.3">
      <c r="A715" s="6" t="s">
        <v>94</v>
      </c>
      <c r="B715" s="6">
        <v>7</v>
      </c>
      <c r="C715" s="1">
        <v>44865</v>
      </c>
      <c r="D715" s="1">
        <v>44875</v>
      </c>
      <c r="E715" s="1">
        <v>44875</v>
      </c>
      <c r="F715">
        <v>40</v>
      </c>
      <c r="G715" s="1">
        <v>44915</v>
      </c>
      <c r="H715" s="1">
        <v>44900</v>
      </c>
      <c r="I715" s="2">
        <v>39773865.307619072</v>
      </c>
      <c r="J715" s="2">
        <v>38664242.899999999</v>
      </c>
      <c r="K715" s="2">
        <f>SUMIF('collection only'!D:D,eslam.data!AH715,'collection only'!E:E)</f>
        <v>38664242.890000001</v>
      </c>
      <c r="L715" s="2">
        <v>193664279.6476191</v>
      </c>
      <c r="O715" s="2">
        <v>7682397</v>
      </c>
      <c r="R715" s="2">
        <v>14543436.550000001</v>
      </c>
      <c r="S715" s="2">
        <v>5529931.6500000004</v>
      </c>
      <c r="T715" s="2">
        <v>5529931.6500000004</v>
      </c>
      <c r="U715" s="2">
        <v>187759</v>
      </c>
      <c r="V715" s="14">
        <f>SUMIF('consultant-gross'!D:D,eslam.data!AH715,'consultant-gross'!F:F)</f>
        <v>39773865.307619065</v>
      </c>
      <c r="W715" s="14">
        <f>SUMIF('consultant-gross'!D:D,eslam.data!AH715,'consultant-gross'!G:G)</f>
        <v>193664279.64761907</v>
      </c>
      <c r="X715" s="14">
        <f>SUMIF('consultant-net'!D:D,eslam.data!AH715,'consultant-net'!F:F)</f>
        <v>38664242.899999999</v>
      </c>
      <c r="Y715" s="2" t="str">
        <f>VLOOKUP(A715,'eslam-to-invoicing'!A:B,2,0)</f>
        <v>Mivida BP#189</v>
      </c>
      <c r="Z715" s="2" t="str">
        <f t="shared" si="34"/>
        <v>Mivida BP#1897</v>
      </c>
      <c r="AH715" s="2" t="str">
        <f t="shared" si="35"/>
        <v>Mivida-PK#1897</v>
      </c>
    </row>
    <row r="716" spans="1:34" x14ac:dyDescent="0.3">
      <c r="A716" s="6" t="s">
        <v>94</v>
      </c>
      <c r="B716" s="6">
        <v>8</v>
      </c>
      <c r="C716" s="1">
        <v>44895</v>
      </c>
      <c r="D716" s="1">
        <v>44907</v>
      </c>
      <c r="E716" s="1">
        <v>44909</v>
      </c>
      <c r="F716">
        <v>40</v>
      </c>
      <c r="G716" s="1">
        <v>44949</v>
      </c>
      <c r="H716" s="1">
        <v>44927</v>
      </c>
      <c r="I716" s="2">
        <v>90047890.802380979</v>
      </c>
      <c r="J716" s="2">
        <v>62566272.810000002</v>
      </c>
      <c r="K716" s="2">
        <f>SUMIF('collection only'!D:D,eslam.data!AH716,'collection only'!E:E)</f>
        <v>62566272.799999997</v>
      </c>
      <c r="L716" s="2">
        <v>283712170.44999999</v>
      </c>
      <c r="O716" s="2">
        <v>3898975.5</v>
      </c>
      <c r="R716" s="2">
        <v>19923003.68</v>
      </c>
      <c r="S716" s="2">
        <v>7544918.8600000003</v>
      </c>
      <c r="T716" s="2">
        <v>7544918.8600000003</v>
      </c>
      <c r="U716" s="2">
        <v>608067.35</v>
      </c>
      <c r="V716" s="14">
        <f>SUMIF('consultant-gross'!D:D,eslam.data!AH716,'consultant-gross'!F:F)</f>
        <v>90047890.802380979</v>
      </c>
      <c r="W716" s="14">
        <f>SUMIF('consultant-gross'!D:D,eslam.data!AH716,'consultant-gross'!G:G)</f>
        <v>283712170.45000005</v>
      </c>
      <c r="X716" s="14">
        <f>SUMIF('consultant-net'!D:D,eslam.data!AH716,'consultant-net'!F:F)</f>
        <v>62566272.810000002</v>
      </c>
      <c r="Y716" s="2" t="str">
        <f>VLOOKUP(A716,'eslam-to-invoicing'!A:B,2,0)</f>
        <v>Mivida BP#189</v>
      </c>
      <c r="Z716" s="2" t="str">
        <f t="shared" si="34"/>
        <v>Mivida BP#1898</v>
      </c>
      <c r="AH716" s="2" t="str">
        <f t="shared" si="35"/>
        <v>Mivida-PK#1898</v>
      </c>
    </row>
    <row r="717" spans="1:34" x14ac:dyDescent="0.3">
      <c r="A717" s="6" t="s">
        <v>94</v>
      </c>
      <c r="B717" s="6">
        <v>9</v>
      </c>
      <c r="C717" s="1">
        <v>44926</v>
      </c>
      <c r="D717" s="1">
        <v>44931</v>
      </c>
      <c r="E717" s="1">
        <v>44935</v>
      </c>
      <c r="F717">
        <v>40</v>
      </c>
      <c r="G717" s="1">
        <v>44975</v>
      </c>
      <c r="H717" s="1">
        <v>44950</v>
      </c>
      <c r="I717" s="2">
        <v>42271935.089999966</v>
      </c>
      <c r="J717" s="2">
        <v>37089197.560000002</v>
      </c>
      <c r="K717" s="2">
        <f>SUMIF('collection only'!D:D,eslam.data!AH717,'collection only'!E:E)</f>
        <v>37089198</v>
      </c>
      <c r="L717" s="2">
        <v>325984105.54000002</v>
      </c>
      <c r="O717" s="2">
        <v>7037273.25</v>
      </c>
      <c r="R717" s="2">
        <v>24970230.920000002</v>
      </c>
      <c r="S717" s="2">
        <v>8733014.5999999996</v>
      </c>
      <c r="T717" s="2">
        <v>8733014.5999999996</v>
      </c>
      <c r="U717" s="2">
        <v>657611</v>
      </c>
      <c r="V717" s="14">
        <f>SUMIF('consultant-gross'!D:D,eslam.data!AH717,'consultant-gross'!F:F)</f>
        <v>42271935.089999974</v>
      </c>
      <c r="W717" s="14">
        <f>SUMIF('consultant-gross'!D:D,eslam.data!AH717,'consultant-gross'!G:G)</f>
        <v>325984105.54000002</v>
      </c>
      <c r="X717" s="14">
        <f>SUMIF('consultant-net'!D:D,eslam.data!AH717,'consultant-net'!F:F)</f>
        <v>37089197.560000002</v>
      </c>
      <c r="Y717" s="2" t="str">
        <f>VLOOKUP(A717,'eslam-to-invoicing'!A:B,2,0)</f>
        <v>Mivida BP#189</v>
      </c>
      <c r="Z717" s="2" t="str">
        <f t="shared" si="34"/>
        <v>Mivida BP#1899</v>
      </c>
      <c r="AH717" s="2" t="str">
        <f t="shared" si="35"/>
        <v>Mivida-PK#1899</v>
      </c>
    </row>
    <row r="718" spans="1:34" x14ac:dyDescent="0.3">
      <c r="A718" s="6" t="s">
        <v>94</v>
      </c>
      <c r="B718" s="6">
        <v>10</v>
      </c>
      <c r="C718" s="1">
        <v>44957</v>
      </c>
      <c r="D718" s="1">
        <v>44958</v>
      </c>
      <c r="E718" s="1">
        <v>44958</v>
      </c>
      <c r="F718">
        <v>40</v>
      </c>
      <c r="G718" s="1">
        <v>44998</v>
      </c>
      <c r="H718" s="1">
        <v>44983</v>
      </c>
      <c r="I718" s="2">
        <v>29038558.459999979</v>
      </c>
      <c r="J718" s="2">
        <v>22123110.41</v>
      </c>
      <c r="K718" s="2">
        <f>SUMIF('collection only'!D:D,eslam.data!AH718,'collection only'!E:E)</f>
        <v>22123110.41</v>
      </c>
      <c r="L718" s="2">
        <v>355022664</v>
      </c>
      <c r="O718" s="2">
        <v>7032573.8300000001</v>
      </c>
      <c r="Q718" s="2">
        <v>285000</v>
      </c>
      <c r="R718" s="2">
        <v>27238935.449999999</v>
      </c>
      <c r="S718" s="2">
        <v>9495159.2750000004</v>
      </c>
      <c r="T718" s="2">
        <v>9495159.2750000004</v>
      </c>
      <c r="U718" s="2">
        <v>573417.35</v>
      </c>
      <c r="V718" s="14">
        <f>SUMIF('consultant-gross'!D:D,eslam.data!AH718,'consultant-gross'!F:F)</f>
        <v>29038558.459999979</v>
      </c>
      <c r="W718" s="14">
        <f>SUMIF('consultant-gross'!D:D,eslam.data!AH718,'consultant-gross'!G:G)</f>
        <v>355022664</v>
      </c>
      <c r="X718" s="14">
        <f>SUMIF('consultant-net'!D:D,eslam.data!AH718,'consultant-net'!F:F)</f>
        <v>22123110.41</v>
      </c>
      <c r="Y718" s="2" t="str">
        <f>VLOOKUP(A718,'eslam-to-invoicing'!A:B,2,0)</f>
        <v>Mivida BP#189</v>
      </c>
      <c r="Z718" s="2" t="str">
        <f t="shared" si="34"/>
        <v>Mivida BP#18910</v>
      </c>
      <c r="AH718" s="2" t="str">
        <f t="shared" si="35"/>
        <v>Mivida-PK#18910</v>
      </c>
    </row>
    <row r="719" spans="1:34" x14ac:dyDescent="0.3">
      <c r="A719" s="6" t="s">
        <v>94</v>
      </c>
      <c r="B719" s="6">
        <v>11</v>
      </c>
      <c r="C719" s="1">
        <v>44985</v>
      </c>
      <c r="D719" s="1">
        <v>44986</v>
      </c>
      <c r="E719" s="1">
        <v>44993</v>
      </c>
      <c r="F719">
        <v>40</v>
      </c>
      <c r="G719" s="1">
        <v>45033</v>
      </c>
      <c r="H719" s="1">
        <v>45026</v>
      </c>
      <c r="I719" s="2">
        <v>23000800.559999999</v>
      </c>
      <c r="J719" s="2">
        <v>18794302.379999999</v>
      </c>
      <c r="K719" s="2">
        <f>SUMIF('collection only'!D:D,eslam.data!AH719,'collection only'!E:E)</f>
        <v>18794302.390000001</v>
      </c>
      <c r="L719" s="2">
        <v>378023464.56</v>
      </c>
      <c r="O719" s="2">
        <v>6675607.4000000004</v>
      </c>
      <c r="Q719" s="2">
        <v>55000</v>
      </c>
      <c r="R719" s="2">
        <v>34635720.710000001</v>
      </c>
      <c r="S719" s="2">
        <v>10090006.130000001</v>
      </c>
      <c r="T719" s="2">
        <v>10090006.130000001</v>
      </c>
      <c r="U719" s="2">
        <v>603461</v>
      </c>
      <c r="V719" s="14">
        <f>SUMIF('consultant-gross'!D:D,eslam.data!AH719,'consultant-gross'!F:F)</f>
        <v>23000800.560000002</v>
      </c>
      <c r="W719" s="14">
        <f>SUMIF('consultant-gross'!D:D,eslam.data!AH719,'consultant-gross'!G:G)</f>
        <v>378023464.56</v>
      </c>
      <c r="X719" s="14">
        <f>SUMIF('consultant-net'!D:D,eslam.data!AH719,'consultant-net'!F:F)</f>
        <v>18794302.379999999</v>
      </c>
      <c r="Y719" s="2" t="str">
        <f>VLOOKUP(A719,'eslam-to-invoicing'!A:B,2,0)</f>
        <v>Mivida BP#189</v>
      </c>
      <c r="Z719" s="2" t="str">
        <f t="shared" si="34"/>
        <v>Mivida BP#18911</v>
      </c>
      <c r="AH719" s="2" t="str">
        <f t="shared" si="35"/>
        <v>Mivida-PK#18911</v>
      </c>
    </row>
    <row r="720" spans="1:34" x14ac:dyDescent="0.3">
      <c r="A720" s="6" t="s">
        <v>94</v>
      </c>
      <c r="B720" s="6">
        <v>12</v>
      </c>
      <c r="C720" s="1">
        <v>45016</v>
      </c>
      <c r="D720" s="1">
        <v>45017</v>
      </c>
      <c r="E720" s="1">
        <v>45025</v>
      </c>
      <c r="F720">
        <v>40</v>
      </c>
      <c r="G720" s="1">
        <v>45065</v>
      </c>
      <c r="H720" s="1">
        <v>45054</v>
      </c>
      <c r="I720" s="2">
        <v>15682494.859999949</v>
      </c>
      <c r="J720" s="2">
        <v>16890748.07</v>
      </c>
      <c r="K720" s="2">
        <f>SUMIF('collection only'!D:D,eslam.data!AH720,'collection only'!E:E)</f>
        <v>16890748.059999999</v>
      </c>
      <c r="L720" s="2">
        <v>393705959.42000002</v>
      </c>
      <c r="O720" s="2">
        <v>11930576.4</v>
      </c>
      <c r="Q720" s="2">
        <v>90000</v>
      </c>
      <c r="R720" s="2">
        <v>36499853.399999999</v>
      </c>
      <c r="S720" s="2">
        <v>10633045.845000001</v>
      </c>
      <c r="T720" s="2">
        <v>10633045.845000001</v>
      </c>
      <c r="U720" s="2">
        <v>652617.35</v>
      </c>
      <c r="V720" s="14">
        <f>SUMIF('consultant-gross'!D:D,eslam.data!AH720,'consultant-gross'!F:F)</f>
        <v>15682494.859999955</v>
      </c>
      <c r="W720" s="14">
        <f>SUMIF('consultant-gross'!D:D,eslam.data!AH720,'consultant-gross'!G:G)</f>
        <v>393705959.41999996</v>
      </c>
      <c r="X720" s="14">
        <f>SUMIF('consultant-net'!D:D,eslam.data!AH720,'consultant-net'!F:F)</f>
        <v>16890748.07</v>
      </c>
      <c r="Y720" s="2" t="str">
        <f>VLOOKUP(A720,'eslam-to-invoicing'!A:B,2,0)</f>
        <v>Mivida BP#189</v>
      </c>
      <c r="Z720" s="2" t="str">
        <f t="shared" si="34"/>
        <v>Mivida BP#18912</v>
      </c>
      <c r="AH720" s="2" t="str">
        <f t="shared" si="35"/>
        <v>Mivida-PK#18912</v>
      </c>
    </row>
    <row r="721" spans="1:34" x14ac:dyDescent="0.3">
      <c r="A721" s="6" t="s">
        <v>94</v>
      </c>
      <c r="B721" s="6">
        <v>13</v>
      </c>
      <c r="C721" s="1">
        <v>45046</v>
      </c>
      <c r="D721" s="1">
        <v>45051</v>
      </c>
      <c r="E721" s="1">
        <v>45055</v>
      </c>
      <c r="F721">
        <v>40</v>
      </c>
      <c r="G721" s="1">
        <v>45095</v>
      </c>
      <c r="H721" s="1">
        <v>45083</v>
      </c>
      <c r="I721" s="2">
        <v>16636045.76000005</v>
      </c>
      <c r="J721" s="2">
        <v>50032149.100000001</v>
      </c>
      <c r="K721" s="2">
        <f>SUMIF('collection only'!D:D,eslam.data!AH721,'collection only'!E:E)</f>
        <v>50032149.109999999</v>
      </c>
      <c r="L721" s="2">
        <v>410342005.18000001</v>
      </c>
      <c r="O721" s="2">
        <v>58593047.950000003</v>
      </c>
      <c r="P721" s="2">
        <v>1714555.5</v>
      </c>
      <c r="Q721" s="2">
        <v>140000</v>
      </c>
      <c r="R721" s="2">
        <v>38456764.670000002</v>
      </c>
      <c r="S721" s="2">
        <v>12236303.835000001</v>
      </c>
      <c r="T721" s="2">
        <v>12236303.835000001</v>
      </c>
      <c r="U721" s="2">
        <v>686786.1</v>
      </c>
      <c r="V721" s="14">
        <f>SUMIF('consultant-gross'!D:D,eslam.data!AH721,'consultant-gross'!F:F)</f>
        <v>16636045.76000005</v>
      </c>
      <c r="W721" s="14">
        <f>SUMIF('consultant-gross'!D:D,eslam.data!AH721,'consultant-gross'!G:G)</f>
        <v>410342005.18000001</v>
      </c>
      <c r="X721" s="14">
        <f>SUMIF('consultant-net'!D:D,eslam.data!AH721,'consultant-net'!F:F)</f>
        <v>50032149.100000001</v>
      </c>
      <c r="Y721" s="2" t="str">
        <f>VLOOKUP(A721,'eslam-to-invoicing'!A:B,2,0)</f>
        <v>Mivida BP#189</v>
      </c>
      <c r="Z721" s="2" t="str">
        <f t="shared" si="34"/>
        <v>Mivida BP#18913</v>
      </c>
      <c r="AH721" s="2" t="str">
        <f t="shared" si="35"/>
        <v>Mivida-PK#18913</v>
      </c>
    </row>
    <row r="722" spans="1:34" x14ac:dyDescent="0.3">
      <c r="A722" s="6" t="s">
        <v>94</v>
      </c>
      <c r="B722" s="6">
        <v>14</v>
      </c>
      <c r="C722" s="1">
        <v>45077</v>
      </c>
      <c r="D722" s="1">
        <v>45082</v>
      </c>
      <c r="E722" s="1">
        <v>45082</v>
      </c>
      <c r="F722">
        <v>40</v>
      </c>
      <c r="G722" s="1">
        <v>45122</v>
      </c>
      <c r="H722" s="1">
        <v>45122</v>
      </c>
      <c r="I722" s="2">
        <v>22729528.92000002</v>
      </c>
      <c r="J722" s="2">
        <v>22045664.399999999</v>
      </c>
      <c r="K722" s="2">
        <f>SUMIF('collection only'!D:D,eslam.data!AH722,'collection only'!E:E)</f>
        <v>22045664.399999999</v>
      </c>
      <c r="L722" s="2">
        <v>433071534.10000002</v>
      </c>
      <c r="O722" s="2">
        <v>63146488.899999999</v>
      </c>
      <c r="P722" s="2">
        <v>3995594.72</v>
      </c>
      <c r="Q722" s="2">
        <v>240000</v>
      </c>
      <c r="R722" s="2">
        <v>42393533.939999998</v>
      </c>
      <c r="S722" s="2">
        <v>12946789.994999999</v>
      </c>
      <c r="T722" s="2">
        <v>12946789.994999999</v>
      </c>
      <c r="U722" s="2">
        <v>750242.35</v>
      </c>
      <c r="V722" s="14">
        <f>SUMIF('consultant-gross'!D:D,eslam.data!AH722,'consultant-gross'!F:F)</f>
        <v>22729528.920000017</v>
      </c>
      <c r="W722" s="14">
        <f>SUMIF('consultant-gross'!D:D,eslam.data!AH722,'consultant-gross'!G:G)</f>
        <v>433071534.10000002</v>
      </c>
      <c r="X722" s="14">
        <f>SUMIF('consultant-net'!D:D,eslam.data!AH722,'consultant-net'!F:F)</f>
        <v>22045664.399999999</v>
      </c>
      <c r="Y722" s="2" t="str">
        <f>VLOOKUP(A722,'eslam-to-invoicing'!A:B,2,0)</f>
        <v>Mivida BP#189</v>
      </c>
      <c r="Z722" s="2" t="str">
        <f t="shared" si="34"/>
        <v>Mivida BP#18914</v>
      </c>
      <c r="AH722" s="2" t="str">
        <f t="shared" si="35"/>
        <v>Mivida-PK#18914</v>
      </c>
    </row>
    <row r="723" spans="1:34" x14ac:dyDescent="0.3">
      <c r="A723" s="6" t="s">
        <v>94</v>
      </c>
      <c r="B723" s="6">
        <v>15</v>
      </c>
      <c r="C723" s="1">
        <v>45107</v>
      </c>
      <c r="D723" s="1">
        <v>45120</v>
      </c>
      <c r="E723" s="1">
        <v>45125</v>
      </c>
      <c r="F723">
        <v>40</v>
      </c>
      <c r="G723" s="1">
        <v>45165</v>
      </c>
      <c r="H723" s="1">
        <v>45145</v>
      </c>
      <c r="I723" s="2">
        <v>18379426.48999995</v>
      </c>
      <c r="J723" s="2">
        <v>20013901.030000001</v>
      </c>
      <c r="K723" s="2">
        <f>SUMIF('collection only'!D:D,eslam.data!AH723,'collection only'!E:E)</f>
        <v>20013901.02</v>
      </c>
      <c r="L723" s="2">
        <v>451450960.58999997</v>
      </c>
      <c r="O723" s="2">
        <v>71534780.439999998</v>
      </c>
      <c r="P723" s="2">
        <v>7645358.0300000003</v>
      </c>
      <c r="Q723" s="2">
        <v>330000</v>
      </c>
      <c r="R723" s="2">
        <v>45605336.829999998</v>
      </c>
      <c r="S723" s="2">
        <v>13638957.225</v>
      </c>
      <c r="T723" s="2">
        <v>13638957.225</v>
      </c>
      <c r="U723" s="2">
        <v>782829.85</v>
      </c>
      <c r="V723" s="14">
        <f>SUMIF('consultant-gross'!D:D,eslam.data!AH723,'consultant-gross'!F:F)</f>
        <v>18379426.48999995</v>
      </c>
      <c r="W723" s="14">
        <f>SUMIF('consultant-gross'!D:D,eslam.data!AH723,'consultant-gross'!G:G)</f>
        <v>451450960.58999997</v>
      </c>
      <c r="X723" s="14">
        <f>SUMIF('consultant-net'!D:D,eslam.data!AH723,'consultant-net'!F:F)</f>
        <v>20013901.030000001</v>
      </c>
      <c r="Y723" s="2" t="str">
        <f>VLOOKUP(A723,'eslam-to-invoicing'!A:B,2,0)</f>
        <v>Mivida BP#189</v>
      </c>
      <c r="Z723" s="2" t="str">
        <f t="shared" si="34"/>
        <v>Mivida BP#18915</v>
      </c>
      <c r="AH723" s="2" t="str">
        <f t="shared" si="35"/>
        <v>Mivida-PK#18915</v>
      </c>
    </row>
    <row r="724" spans="1:34" x14ac:dyDescent="0.3">
      <c r="A724" s="6" t="s">
        <v>94</v>
      </c>
      <c r="B724" s="6">
        <v>16</v>
      </c>
      <c r="C724" s="1">
        <v>45138</v>
      </c>
      <c r="D724" s="1">
        <v>45153</v>
      </c>
      <c r="E724" s="1">
        <v>45155</v>
      </c>
      <c r="F724">
        <v>40</v>
      </c>
      <c r="G724" s="1">
        <v>45195</v>
      </c>
      <c r="H724" s="1">
        <v>45189</v>
      </c>
      <c r="I724" s="2">
        <v>24459783.776241958</v>
      </c>
      <c r="J724" s="2">
        <v>22512171.87279642</v>
      </c>
      <c r="K724" s="2">
        <f>SUMIF('collection only'!D:D,eslam.data!AH724,'collection only'!E:E)</f>
        <v>22512171.879999999</v>
      </c>
      <c r="L724" s="2">
        <v>475910744.36624187</v>
      </c>
      <c r="O724" s="2">
        <v>78434225.187611565</v>
      </c>
      <c r="P724" s="2">
        <v>8773118.97066666</v>
      </c>
      <c r="Q724" s="2">
        <v>230000</v>
      </c>
      <c r="R724" s="2">
        <v>50069955.091729634</v>
      </c>
      <c r="S724" s="2">
        <v>14453512.664999999</v>
      </c>
      <c r="T724" s="2">
        <v>14453512.664999999</v>
      </c>
      <c r="U724" s="2">
        <v>832885.35</v>
      </c>
      <c r="V724" s="14">
        <f>SUMIF('consultant-gross'!D:D,eslam.data!AH724,'consultant-gross'!F:F)</f>
        <v>24459783.776241958</v>
      </c>
      <c r="W724" s="14">
        <f>SUMIF('consultant-gross'!D:D,eslam.data!AH724,'consultant-gross'!G:G)</f>
        <v>475910744.36624193</v>
      </c>
      <c r="X724" s="14">
        <f>SUMIF('consultant-net'!D:D,eslam.data!AH724,'consultant-net'!F:F)</f>
        <v>22512171.872796416</v>
      </c>
      <c r="Y724" s="2" t="str">
        <f>VLOOKUP(A724,'eslam-to-invoicing'!A:B,2,0)</f>
        <v>Mivida BP#189</v>
      </c>
      <c r="Z724" s="2" t="str">
        <f t="shared" si="34"/>
        <v>Mivida BP#18916</v>
      </c>
      <c r="AH724" s="2" t="str">
        <f t="shared" si="35"/>
        <v>Mivida-PK#18916</v>
      </c>
    </row>
    <row r="725" spans="1:34" x14ac:dyDescent="0.3">
      <c r="A725" s="6" t="s">
        <v>94</v>
      </c>
      <c r="B725" s="6">
        <v>17</v>
      </c>
      <c r="C725" s="1">
        <v>45199</v>
      </c>
      <c r="D725" s="1">
        <v>45194</v>
      </c>
      <c r="E725" s="1">
        <v>45196</v>
      </c>
      <c r="F725">
        <v>40</v>
      </c>
      <c r="G725" s="1">
        <v>45236</v>
      </c>
      <c r="H725" s="1">
        <v>45216</v>
      </c>
      <c r="I725" s="2">
        <v>30434807.733758029</v>
      </c>
      <c r="J725" s="2">
        <v>47104890.060000002</v>
      </c>
      <c r="K725" s="2">
        <f>SUMIF('collection only'!D:D,eslam.data!AH725,'collection only'!E:E)</f>
        <v>47104890.056280002</v>
      </c>
      <c r="L725" s="2">
        <v>506345552.10000002</v>
      </c>
      <c r="O725" s="2">
        <v>73723080.150000006</v>
      </c>
      <c r="P725" s="2">
        <v>9982715.5500000007</v>
      </c>
      <c r="Q725" s="2">
        <v>390000</v>
      </c>
      <c r="R725" s="2">
        <v>53354142.270000003</v>
      </c>
      <c r="S725" s="2">
        <v>15134647.744999999</v>
      </c>
      <c r="T725" s="2">
        <v>15134647.744999999</v>
      </c>
      <c r="U725" s="2">
        <v>859629.1</v>
      </c>
      <c r="V725" s="14">
        <f>SUMIF('consultant-gross'!D:D,eslam.data!AH725,'consultant-gross'!F:F)</f>
        <v>30434807.733758032</v>
      </c>
      <c r="W725" s="14">
        <f>SUMIF('consultant-gross'!D:D,eslam.data!AH725,'consultant-gross'!G:G)</f>
        <v>506345552.09999996</v>
      </c>
      <c r="X725" s="14">
        <f>SUMIF('consultant-net'!D:D,eslam.data!AH725,'consultant-net'!F:F)</f>
        <v>47104890.060000002</v>
      </c>
      <c r="Y725" s="2" t="str">
        <f>VLOOKUP(A725,'eslam-to-invoicing'!A:B,2,0)</f>
        <v>Mivida BP#189</v>
      </c>
      <c r="Z725" s="2" t="str">
        <f t="shared" si="34"/>
        <v>Mivida BP#18917</v>
      </c>
      <c r="AH725" s="2" t="str">
        <f t="shared" si="35"/>
        <v>Mivida-PK#18917</v>
      </c>
    </row>
    <row r="726" spans="1:34" x14ac:dyDescent="0.3">
      <c r="A726" s="6" t="s">
        <v>94</v>
      </c>
      <c r="B726" s="6">
        <v>18</v>
      </c>
      <c r="C726" s="1">
        <v>45230</v>
      </c>
      <c r="D726" s="1">
        <v>45230</v>
      </c>
      <c r="E726" s="1">
        <v>45230</v>
      </c>
      <c r="F726">
        <v>40</v>
      </c>
      <c r="G726" s="1">
        <v>45270</v>
      </c>
      <c r="H726" s="1">
        <v>45262</v>
      </c>
      <c r="I726" s="2">
        <v>18563752.60000008</v>
      </c>
      <c r="J726" s="2">
        <v>20024965.620000001</v>
      </c>
      <c r="K726" s="2">
        <f>SUMIF('collection only'!D:D,eslam.data!AH726,'collection only'!E:E)</f>
        <v>20024965.620000001</v>
      </c>
      <c r="L726" s="2">
        <v>524909304.69999999</v>
      </c>
      <c r="O726" s="2">
        <v>79805243.599999994</v>
      </c>
      <c r="P726" s="2">
        <v>11738051.380000001</v>
      </c>
      <c r="Q726" s="2">
        <v>340000</v>
      </c>
      <c r="R726" s="2">
        <v>54783582.600000001</v>
      </c>
      <c r="S726" s="2">
        <v>15774000.34</v>
      </c>
      <c r="T726" s="2">
        <v>15774000.34</v>
      </c>
      <c r="U726" s="2">
        <v>870216.6</v>
      </c>
      <c r="V726" s="14">
        <f>SUMIF('consultant-gross'!D:D,eslam.data!AH726,'consultant-gross'!F:F)</f>
        <v>18563752.600000083</v>
      </c>
      <c r="W726" s="14">
        <f>SUMIF('consultant-gross'!D:D,eslam.data!AH726,'consultant-gross'!G:G)</f>
        <v>524909304.70000005</v>
      </c>
      <c r="X726" s="14">
        <f>SUMIF('consultant-net'!D:D,eslam.data!AH726,'consultant-net'!F:F)</f>
        <v>20024965.620000001</v>
      </c>
      <c r="Y726" s="2" t="str">
        <f>VLOOKUP(A726,'eslam-to-invoicing'!A:B,2,0)</f>
        <v>Mivida BP#189</v>
      </c>
      <c r="Z726" s="2" t="str">
        <f t="shared" si="34"/>
        <v>Mivida BP#18918</v>
      </c>
      <c r="AH726" s="2" t="str">
        <f t="shared" si="35"/>
        <v>Mivida-PK#18918</v>
      </c>
    </row>
    <row r="727" spans="1:34" x14ac:dyDescent="0.3">
      <c r="A727" s="6" t="s">
        <v>94</v>
      </c>
      <c r="B727" s="6">
        <v>19</v>
      </c>
      <c r="C727" s="1">
        <v>45260</v>
      </c>
      <c r="D727" s="1">
        <v>45255</v>
      </c>
      <c r="E727" s="1">
        <v>45262</v>
      </c>
      <c r="F727">
        <v>40</v>
      </c>
      <c r="G727" s="1">
        <v>45302</v>
      </c>
      <c r="H727" s="1">
        <v>45293</v>
      </c>
      <c r="I727" s="2">
        <v>21710553.309523702</v>
      </c>
      <c r="J727" s="2">
        <v>23323710.100000001</v>
      </c>
      <c r="K727" s="2">
        <f>SUMIF('collection only'!D:D,eslam.data!AH727,'collection only'!E:E)</f>
        <v>23323710.109999999</v>
      </c>
      <c r="L727" s="2">
        <v>546619858.00952375</v>
      </c>
      <c r="O727" s="2">
        <v>86630343.530000001</v>
      </c>
      <c r="P727" s="2">
        <v>13959126.25</v>
      </c>
      <c r="Q727" s="2">
        <v>160000</v>
      </c>
      <c r="R727" s="2">
        <v>57001636.729999997</v>
      </c>
      <c r="S727" s="2">
        <v>16514529.859999999</v>
      </c>
      <c r="T727" s="2">
        <v>16514529.859999999</v>
      </c>
      <c r="U727" s="2">
        <v>874754.1</v>
      </c>
      <c r="V727" s="14">
        <f>SUMIF('consultant-gross'!D:D,eslam.data!AH727,'consultant-gross'!F:F)</f>
        <v>21710553.309523702</v>
      </c>
      <c r="W727" s="14">
        <f>SUMIF('consultant-gross'!D:D,eslam.data!AH727,'consultant-gross'!G:G)</f>
        <v>546619858.00952375</v>
      </c>
      <c r="X727" s="14">
        <f>SUMIF('consultant-net'!D:D,eslam.data!AH727,'consultant-net'!F:F)</f>
        <v>23323710.100000001</v>
      </c>
      <c r="Y727" s="2" t="str">
        <f>VLOOKUP(A727,'eslam-to-invoicing'!A:B,2,0)</f>
        <v>Mivida BP#189</v>
      </c>
      <c r="Z727" s="2" t="str">
        <f t="shared" si="34"/>
        <v>Mivida BP#18919</v>
      </c>
      <c r="AH727" s="2" t="str">
        <f t="shared" si="35"/>
        <v>Mivida-PK#18919</v>
      </c>
    </row>
    <row r="728" spans="1:34" x14ac:dyDescent="0.3">
      <c r="A728" s="6" t="s">
        <v>94</v>
      </c>
      <c r="B728" s="6">
        <v>20</v>
      </c>
      <c r="C728" s="1">
        <v>45260</v>
      </c>
      <c r="D728" s="1">
        <v>45255</v>
      </c>
      <c r="E728" s="1">
        <v>45293</v>
      </c>
      <c r="F728">
        <v>40</v>
      </c>
      <c r="G728" s="1">
        <v>45333</v>
      </c>
      <c r="H728" s="1">
        <v>45302</v>
      </c>
      <c r="I728" s="2">
        <v>-2.9999999999999997E-4</v>
      </c>
      <c r="K728" s="2">
        <f>SUMIF('collection only'!D:D,eslam.data!AH728,'collection only'!E:E)</f>
        <v>135145955</v>
      </c>
      <c r="L728" s="2">
        <v>546619858.00952375</v>
      </c>
      <c r="N728" s="2">
        <v>135145955</v>
      </c>
      <c r="O728" s="2">
        <v>86630343.530000001</v>
      </c>
      <c r="P728" s="2">
        <v>13959126.25</v>
      </c>
      <c r="Q728" s="2">
        <v>160000</v>
      </c>
      <c r="R728" s="2">
        <v>57001636.729999997</v>
      </c>
      <c r="S728" s="2">
        <v>16514529.859999999</v>
      </c>
      <c r="T728" s="2">
        <v>16514529.859999999</v>
      </c>
      <c r="U728" s="2">
        <v>874754.1</v>
      </c>
      <c r="V728" s="14">
        <f>SUMIF('consultant-gross'!D:D,eslam.data!AH728,'consultant-gross'!F:F)</f>
        <v>-2.9999999999999997E-4</v>
      </c>
      <c r="W728" s="14">
        <f>SUMIF('consultant-gross'!D:D,eslam.data!AH728,'consultant-gross'!G:G)</f>
        <v>546619858.00952375</v>
      </c>
      <c r="X728" s="14">
        <f>SUMIF('consultant-net'!D:D,eslam.data!AH728,'consultant-net'!F:F)</f>
        <v>0</v>
      </c>
      <c r="Y728" s="2" t="str">
        <f>VLOOKUP(A728,'eslam-to-invoicing'!A:B,2,0)</f>
        <v>Mivida BP#189</v>
      </c>
      <c r="Z728" s="2" t="str">
        <f t="shared" si="34"/>
        <v>Mivida BP#18920</v>
      </c>
      <c r="AH728" s="2" t="str">
        <f t="shared" si="35"/>
        <v>Mivida-PK#18920</v>
      </c>
    </row>
    <row r="729" spans="1:34" x14ac:dyDescent="0.3">
      <c r="A729" s="6" t="s">
        <v>94</v>
      </c>
      <c r="B729" s="6">
        <v>21</v>
      </c>
      <c r="C729" s="1">
        <v>45291</v>
      </c>
      <c r="D729" s="1">
        <v>45285</v>
      </c>
      <c r="E729" s="1">
        <v>45293</v>
      </c>
      <c r="F729">
        <v>40</v>
      </c>
      <c r="G729" s="1">
        <v>45333</v>
      </c>
      <c r="H729" s="1">
        <v>45315</v>
      </c>
      <c r="I729" s="2">
        <v>22586754.704761978</v>
      </c>
      <c r="J729" s="2">
        <v>14476604.630000001</v>
      </c>
      <c r="K729" s="2">
        <f>SUMIF('collection only'!D:D,eslam.data!AH729,'collection only'!E:E)</f>
        <v>14476604.629999999</v>
      </c>
      <c r="L729" s="2">
        <v>569206612.71428573</v>
      </c>
      <c r="O729" s="2">
        <v>81314246.260000005</v>
      </c>
      <c r="P729" s="2">
        <v>16546391.27</v>
      </c>
      <c r="Q729" s="2">
        <v>130000</v>
      </c>
      <c r="R729" s="2">
        <v>59318989.420000002</v>
      </c>
      <c r="S729" s="2">
        <v>16974529.739999998</v>
      </c>
      <c r="T729" s="2">
        <v>16974529.739999998</v>
      </c>
      <c r="U729" s="2">
        <v>807307.6</v>
      </c>
      <c r="V729" s="14">
        <f>SUMIF('consultant-gross'!D:D,eslam.data!AH729,'consultant-gross'!F:F)</f>
        <v>22586754.704761982</v>
      </c>
      <c r="W729" s="14">
        <f>SUMIF('consultant-gross'!D:D,eslam.data!AH729,'consultant-gross'!G:G)</f>
        <v>569206612.71428573</v>
      </c>
      <c r="X729" s="14">
        <f>SUMIF('consultant-net'!D:D,eslam.data!AH729,'consultant-net'!F:F)</f>
        <v>14476604.630000001</v>
      </c>
      <c r="Y729" s="2" t="str">
        <f>VLOOKUP(A729,'eslam-to-invoicing'!A:B,2,0)</f>
        <v>Mivida BP#189</v>
      </c>
      <c r="Z729" s="2" t="str">
        <f t="shared" si="34"/>
        <v>Mivida BP#18921</v>
      </c>
      <c r="AH729" s="2" t="str">
        <f t="shared" si="35"/>
        <v>Mivida-PK#18921</v>
      </c>
    </row>
    <row r="730" spans="1:34" x14ac:dyDescent="0.3">
      <c r="A730" s="6" t="s">
        <v>94</v>
      </c>
      <c r="B730" s="6">
        <v>22</v>
      </c>
      <c r="C730" s="1">
        <v>45322</v>
      </c>
      <c r="D730" s="1">
        <v>45321</v>
      </c>
      <c r="E730" s="1">
        <v>45326</v>
      </c>
      <c r="F730">
        <v>40</v>
      </c>
      <c r="G730" s="1">
        <v>45366</v>
      </c>
      <c r="H730" s="1">
        <v>45349</v>
      </c>
      <c r="I730" s="2">
        <v>23140993.535714269</v>
      </c>
      <c r="J730" s="2">
        <v>17552609</v>
      </c>
      <c r="K730" s="2">
        <f>SUMIF('collection only'!D:D,eslam.data!AH730,'collection only'!E:E)</f>
        <v>17552608.990000002</v>
      </c>
      <c r="L730" s="2">
        <v>592347606.25</v>
      </c>
      <c r="O730" s="2">
        <v>88194427.700000003</v>
      </c>
      <c r="P730" s="2">
        <v>17630743.309999999</v>
      </c>
      <c r="Q730" s="2">
        <v>130000</v>
      </c>
      <c r="R730" s="2">
        <v>61582414.390000001</v>
      </c>
      <c r="S730" s="2">
        <v>17753985.355</v>
      </c>
      <c r="T730" s="2">
        <v>17753985.355</v>
      </c>
      <c r="U730" s="2">
        <v>900122.85</v>
      </c>
      <c r="V730" s="14">
        <f>SUMIF('consultant-gross'!D:D,eslam.data!AH730,'consultant-gross'!F:F)</f>
        <v>23140993.535714269</v>
      </c>
      <c r="W730" s="14">
        <f>SUMIF('consultant-gross'!D:D,eslam.data!AH730,'consultant-gross'!G:G)</f>
        <v>592347606.25</v>
      </c>
      <c r="X730" s="14">
        <f>SUMIF('consultant-net'!D:D,eslam.data!AH730,'consultant-net'!F:F)</f>
        <v>17552609</v>
      </c>
      <c r="Y730" s="2" t="str">
        <f>VLOOKUP(A730,'eslam-to-invoicing'!A:B,2,0)</f>
        <v>Mivida BP#189</v>
      </c>
      <c r="Z730" s="2" t="str">
        <f t="shared" si="34"/>
        <v>Mivida BP#18922</v>
      </c>
      <c r="AH730" s="2" t="str">
        <f t="shared" si="35"/>
        <v>Mivida-PK#18922</v>
      </c>
    </row>
    <row r="731" spans="1:34" x14ac:dyDescent="0.3">
      <c r="A731" s="6" t="s">
        <v>94</v>
      </c>
      <c r="B731" s="6">
        <v>23</v>
      </c>
      <c r="C731" s="1">
        <v>45351</v>
      </c>
      <c r="D731" s="1">
        <v>45351</v>
      </c>
      <c r="E731" s="1">
        <v>45357</v>
      </c>
      <c r="F731">
        <v>40</v>
      </c>
      <c r="G731" s="1">
        <v>45397</v>
      </c>
      <c r="H731" s="1">
        <v>45403</v>
      </c>
      <c r="I731" s="2">
        <v>30858954.269999981</v>
      </c>
      <c r="J731" s="2">
        <v>14242173.08</v>
      </c>
      <c r="K731" s="2">
        <f>SUMIF('collection only'!D:D,eslam.data!AH731,'collection only'!E:E)</f>
        <v>14242173.09</v>
      </c>
      <c r="L731" s="2">
        <v>623206560.51999998</v>
      </c>
      <c r="O731" s="2">
        <v>84128553.280000001</v>
      </c>
      <c r="P731" s="2">
        <v>31879195.039999999</v>
      </c>
      <c r="Q731" s="2">
        <v>260000</v>
      </c>
      <c r="R731" s="2">
        <v>64992287.149999999</v>
      </c>
      <c r="S731" s="2">
        <v>18462386.045000002</v>
      </c>
      <c r="T731" s="2">
        <v>18462386.045000002</v>
      </c>
      <c r="U731" s="2">
        <v>912222.85</v>
      </c>
      <c r="V731" s="14">
        <f>SUMIF('consultant-gross'!D:D,eslam.data!AH731,'consultant-gross'!F:F)</f>
        <v>30858954.269999981</v>
      </c>
      <c r="W731" s="14">
        <f>SUMIF('consultant-gross'!D:D,eslam.data!AH731,'consultant-gross'!G:G)</f>
        <v>623206560.51999998</v>
      </c>
      <c r="X731" s="14">
        <f>SUMIF('consultant-net'!D:D,eslam.data!AH731,'consultant-net'!F:F)</f>
        <v>14242173.08</v>
      </c>
      <c r="Y731" s="2" t="str">
        <f>VLOOKUP(A731,'eslam-to-invoicing'!A:B,2,0)</f>
        <v>Mivida BP#189</v>
      </c>
      <c r="Z731" s="2" t="str">
        <f t="shared" si="34"/>
        <v>Mivida BP#18923</v>
      </c>
      <c r="AH731" s="2" t="str">
        <f t="shared" si="35"/>
        <v>Mivida-PK#18923</v>
      </c>
    </row>
    <row r="732" spans="1:34" x14ac:dyDescent="0.3">
      <c r="A732" s="6" t="s">
        <v>94</v>
      </c>
      <c r="B732" s="6">
        <v>24</v>
      </c>
      <c r="C732" s="1">
        <v>45382</v>
      </c>
      <c r="D732" s="1">
        <v>45382</v>
      </c>
      <c r="E732" s="1">
        <v>45295</v>
      </c>
      <c r="F732">
        <v>40</v>
      </c>
      <c r="G732" s="1">
        <v>45335</v>
      </c>
      <c r="H732" s="1">
        <v>45434</v>
      </c>
      <c r="I732" s="2">
        <v>16112816.118095281</v>
      </c>
      <c r="J732" s="2">
        <v>13803484.93</v>
      </c>
      <c r="K732" s="2">
        <f>SUMIF('collection only'!D:D,eslam.data!AH732,'collection only'!E:E)</f>
        <v>13803484.92</v>
      </c>
      <c r="L732" s="2">
        <v>639319376.63809526</v>
      </c>
      <c r="O732" s="2">
        <v>96423729.780000001</v>
      </c>
      <c r="P732" s="2">
        <v>32655160.100000001</v>
      </c>
      <c r="Q732" s="2">
        <v>130000</v>
      </c>
      <c r="R732" s="2">
        <v>66746916.670000002</v>
      </c>
      <c r="S732" s="2">
        <v>19192726.879999999</v>
      </c>
      <c r="T732" s="2">
        <v>19192726.879999999</v>
      </c>
      <c r="U732" s="2">
        <v>1304406.8500000001</v>
      </c>
      <c r="V732" s="14">
        <f>SUMIF('consultant-gross'!D:D,eslam.data!AH732,'consultant-gross'!F:F)</f>
        <v>16112816.118095279</v>
      </c>
      <c r="W732" s="14">
        <f>SUMIF('consultant-gross'!D:D,eslam.data!AH732,'consultant-gross'!G:G)</f>
        <v>639319376.63809526</v>
      </c>
      <c r="X732" s="14">
        <f>SUMIF('consultant-net'!D:D,eslam.data!AH732,'consultant-net'!F:F)</f>
        <v>13803484.93</v>
      </c>
      <c r="Y732" s="2" t="str">
        <f>VLOOKUP(A732,'eslam-to-invoicing'!A:B,2,0)</f>
        <v>Mivida BP#189</v>
      </c>
      <c r="Z732" s="2" t="str">
        <f t="shared" si="34"/>
        <v>Mivida BP#18924</v>
      </c>
      <c r="AH732" s="2" t="str">
        <f t="shared" si="35"/>
        <v>Mivida-PK#18924</v>
      </c>
    </row>
    <row r="733" spans="1:34" x14ac:dyDescent="0.3">
      <c r="A733" s="6" t="s">
        <v>94</v>
      </c>
      <c r="B733" s="6">
        <v>25</v>
      </c>
      <c r="C733" s="1">
        <v>45412</v>
      </c>
      <c r="D733" s="1">
        <v>45412</v>
      </c>
      <c r="E733" s="1">
        <v>45421</v>
      </c>
      <c r="F733">
        <v>40</v>
      </c>
      <c r="G733" s="1">
        <v>45461</v>
      </c>
      <c r="H733" s="1">
        <v>45449</v>
      </c>
      <c r="I733" s="2">
        <v>29437278.311904792</v>
      </c>
      <c r="J733" s="2">
        <v>28360739.449999999</v>
      </c>
      <c r="K733" s="2">
        <f>SUMIF('collection only'!D:D,eslam.data!AH733,'collection only'!E:E)</f>
        <v>28360739.449999999</v>
      </c>
      <c r="L733" s="2">
        <v>668756654.95000005</v>
      </c>
      <c r="O733" s="2">
        <v>101680151.25</v>
      </c>
      <c r="P733" s="2">
        <v>44526060.5</v>
      </c>
      <c r="Q733" s="2">
        <v>30000</v>
      </c>
      <c r="R733" s="2">
        <v>69988148.310000002</v>
      </c>
      <c r="S733" s="2">
        <v>20096865.975000001</v>
      </c>
      <c r="T733" s="2">
        <v>20096865.975000001</v>
      </c>
      <c r="U733" s="2">
        <v>1306194.3500000001</v>
      </c>
      <c r="V733" s="14">
        <f>SUMIF('consultant-gross'!D:D,eslam.data!AH733,'consultant-gross'!F:F)</f>
        <v>29437278.311904788</v>
      </c>
      <c r="W733" s="14">
        <f>SUMIF('consultant-gross'!D:D,eslam.data!AH733,'consultant-gross'!G:G)</f>
        <v>668756654.95000005</v>
      </c>
      <c r="X733" s="14">
        <f>SUMIF('consultant-net'!D:D,eslam.data!AH733,'consultant-net'!F:F)</f>
        <v>28360739.449999999</v>
      </c>
      <c r="Y733" s="2" t="str">
        <f>VLOOKUP(A733,'eslam-to-invoicing'!A:B,2,0)</f>
        <v>Mivida BP#189</v>
      </c>
      <c r="Z733" s="2" t="str">
        <f t="shared" si="34"/>
        <v>Mivida BP#18925</v>
      </c>
      <c r="AH733" s="2" t="str">
        <f t="shared" si="35"/>
        <v>Mivida-PK#18925</v>
      </c>
    </row>
    <row r="734" spans="1:34" x14ac:dyDescent="0.3">
      <c r="A734" s="6" t="s">
        <v>94</v>
      </c>
      <c r="B734" s="6">
        <v>26</v>
      </c>
      <c r="C734" s="1">
        <v>45443</v>
      </c>
      <c r="D734" s="1">
        <v>45442</v>
      </c>
      <c r="E734" s="1">
        <v>45444</v>
      </c>
      <c r="F734">
        <v>40</v>
      </c>
      <c r="G734" s="1">
        <v>45484</v>
      </c>
      <c r="H734" s="1">
        <v>45476</v>
      </c>
      <c r="I734" s="2">
        <v>16876594.419999961</v>
      </c>
      <c r="J734" s="2">
        <v>14177811.24</v>
      </c>
      <c r="K734" s="2">
        <f>SUMIF('collection only'!D:D,eslam.data!AH734,'collection only'!E:E)</f>
        <v>14177811.26</v>
      </c>
      <c r="L734" s="2">
        <v>685633249.37</v>
      </c>
      <c r="O734" s="2">
        <v>113839940.34999999</v>
      </c>
      <c r="P734" s="2">
        <v>49627280.829999998</v>
      </c>
      <c r="Q734" s="2">
        <v>230000</v>
      </c>
      <c r="R734" s="2">
        <v>71860776.180000007</v>
      </c>
      <c r="S734" s="2">
        <v>20843871.305</v>
      </c>
      <c r="T734" s="2">
        <v>20843871.305</v>
      </c>
      <c r="U734" s="2">
        <v>1314994.3500000001</v>
      </c>
      <c r="V734" s="14">
        <f>SUMIF('consultant-gross'!D:D,eslam.data!AH734,'consultant-gross'!F:F)</f>
        <v>16876594.419999957</v>
      </c>
      <c r="W734" s="14">
        <f>SUMIF('consultant-gross'!D:D,eslam.data!AH734,'consultant-gross'!G:G)</f>
        <v>685633249.37</v>
      </c>
      <c r="X734" s="14">
        <f>SUMIF('consultant-net'!D:D,eslam.data!AH734,'consultant-net'!F:F)</f>
        <v>14177811.24</v>
      </c>
      <c r="Y734" s="2" t="str">
        <f>VLOOKUP(A734,'eslam-to-invoicing'!A:B,2,0)</f>
        <v>Mivida BP#189</v>
      </c>
      <c r="Z734" s="2" t="str">
        <f t="shared" si="34"/>
        <v>Mivida BP#18926</v>
      </c>
      <c r="AH734" s="2" t="str">
        <f t="shared" si="35"/>
        <v>Mivida-PK#18926</v>
      </c>
    </row>
    <row r="735" spans="1:34" x14ac:dyDescent="0.3">
      <c r="A735" s="6" t="s">
        <v>94</v>
      </c>
      <c r="B735" s="6">
        <v>27</v>
      </c>
      <c r="C735" s="1">
        <v>45473</v>
      </c>
      <c r="D735" s="1">
        <v>45473</v>
      </c>
      <c r="E735" s="1">
        <v>45474</v>
      </c>
      <c r="F735">
        <v>40</v>
      </c>
      <c r="G735" s="1">
        <v>45514</v>
      </c>
      <c r="H735" s="1">
        <v>45505</v>
      </c>
      <c r="I735" s="2">
        <v>14919836.130000001</v>
      </c>
      <c r="J735" s="2">
        <v>4389859.04</v>
      </c>
      <c r="K735" s="2">
        <f>SUMIF('collection only'!D:D,eslam.data!AH735,'collection only'!E:E)</f>
        <v>4389859.04</v>
      </c>
      <c r="L735" s="2">
        <v>700553085.5</v>
      </c>
      <c r="O735" s="2">
        <v>115715406.16</v>
      </c>
      <c r="P735" s="2">
        <v>55352768.729999997</v>
      </c>
      <c r="Q735" s="2">
        <v>130000</v>
      </c>
      <c r="R735" s="2">
        <v>73509397.760000005</v>
      </c>
      <c r="S735" s="2">
        <v>21282403.649999999</v>
      </c>
      <c r="T735" s="2">
        <v>21282403.649999999</v>
      </c>
      <c r="U735" s="2">
        <v>5470850.5999999996</v>
      </c>
      <c r="V735" s="14">
        <f>SUMIF('consultant-gross'!D:D,eslam.data!AH735,'consultant-gross'!F:F)</f>
        <v>14919836.129999995</v>
      </c>
      <c r="W735" s="14">
        <f>SUMIF('consultant-gross'!D:D,eslam.data!AH735,'consultant-gross'!G:G)</f>
        <v>700553085.5</v>
      </c>
      <c r="X735" s="14">
        <f>SUMIF('consultant-net'!D:D,eslam.data!AH735,'consultant-net'!F:F)</f>
        <v>4389859.04</v>
      </c>
      <c r="Y735" s="2" t="str">
        <f>VLOOKUP(A735,'eslam-to-invoicing'!A:B,2,0)</f>
        <v>Mivida BP#189</v>
      </c>
      <c r="Z735" s="2" t="str">
        <f t="shared" si="34"/>
        <v>Mivida BP#18927</v>
      </c>
      <c r="AH735" s="2" t="str">
        <f t="shared" si="35"/>
        <v>Mivida-PK#18927</v>
      </c>
    </row>
    <row r="736" spans="1:34" x14ac:dyDescent="0.3">
      <c r="A736" s="6" t="s">
        <v>94</v>
      </c>
      <c r="B736" s="6">
        <v>28</v>
      </c>
      <c r="C736" s="1">
        <v>45504</v>
      </c>
      <c r="D736" s="1">
        <v>45503</v>
      </c>
      <c r="E736" s="1">
        <v>45505</v>
      </c>
      <c r="F736">
        <v>40</v>
      </c>
      <c r="G736" s="1">
        <v>45545</v>
      </c>
      <c r="H736" s="1">
        <v>45535</v>
      </c>
      <c r="I736" s="2">
        <v>3487392.6600000858</v>
      </c>
      <c r="J736" s="2">
        <v>2409288.21</v>
      </c>
      <c r="K736" s="2">
        <f>SUMIF('collection only'!D:D,eslam.data!AH736,'collection only'!E:E)</f>
        <v>2409288.21</v>
      </c>
      <c r="L736" s="2">
        <v>704040478.16000009</v>
      </c>
      <c r="O736" s="2">
        <v>115148780.66</v>
      </c>
      <c r="P736" s="2">
        <v>49698695.439999998</v>
      </c>
      <c r="Q736" s="2">
        <v>130000</v>
      </c>
      <c r="R736" s="2">
        <v>73901796.569999993</v>
      </c>
      <c r="S736" s="2">
        <v>21359782.07</v>
      </c>
      <c r="T736" s="2">
        <v>21359782.07</v>
      </c>
      <c r="U736" s="2">
        <v>5480338.0999999996</v>
      </c>
      <c r="V736" s="14">
        <f>SUMIF('consultant-gross'!D:D,eslam.data!AH736,'consultant-gross'!F:F)</f>
        <v>3487392.6600000858</v>
      </c>
      <c r="W736" s="14">
        <f>SUMIF('consultant-gross'!D:D,eslam.data!AH736,'consultant-gross'!G:G)</f>
        <v>704040478.16000009</v>
      </c>
      <c r="X736" s="14">
        <f>SUMIF('consultant-net'!D:D,eslam.data!AH736,'consultant-net'!F:F)</f>
        <v>2409288.21</v>
      </c>
      <c r="Y736" s="2" t="str">
        <f>VLOOKUP(A736,'eslam-to-invoicing'!A:B,2,0)</f>
        <v>Mivida BP#189</v>
      </c>
      <c r="Z736" s="2" t="str">
        <f t="shared" si="34"/>
        <v>Mivida BP#18928</v>
      </c>
      <c r="AH736" s="2" t="str">
        <f t="shared" si="35"/>
        <v>Mivida-PK#18928</v>
      </c>
    </row>
    <row r="737" spans="1:34" x14ac:dyDescent="0.3">
      <c r="A737" s="6" t="s">
        <v>94</v>
      </c>
      <c r="B737" s="6">
        <v>29</v>
      </c>
      <c r="C737" s="1">
        <v>45535</v>
      </c>
      <c r="D737" s="1">
        <v>45535</v>
      </c>
      <c r="E737" s="1">
        <v>45553</v>
      </c>
      <c r="F737">
        <v>40</v>
      </c>
      <c r="G737" s="1">
        <v>45593</v>
      </c>
      <c r="H737" s="1">
        <v>45561</v>
      </c>
      <c r="I737" s="2">
        <v>369049.78999996191</v>
      </c>
      <c r="J737" s="2">
        <v>2690517.47</v>
      </c>
      <c r="K737" s="2">
        <f>SUMIF('collection only'!D:D,eslam.data!AH737,'collection only'!E:E)</f>
        <v>2690517.47</v>
      </c>
      <c r="L737" s="2">
        <v>704409527.95000005</v>
      </c>
      <c r="O737" s="2">
        <v>118334746.14</v>
      </c>
      <c r="P737" s="2">
        <v>36219473.079999998</v>
      </c>
      <c r="Q737" s="2">
        <v>230000</v>
      </c>
      <c r="R737" s="2">
        <v>73927905.129999995</v>
      </c>
      <c r="S737" s="2">
        <v>21449118.760000002</v>
      </c>
      <c r="T737" s="2">
        <v>21449118.760000002</v>
      </c>
      <c r="U737" s="2">
        <v>5482400</v>
      </c>
      <c r="V737" s="14">
        <f>SUMIF('consultant-gross'!D:D,eslam.data!AH737,'consultant-gross'!F:F)</f>
        <v>369049.78999996185</v>
      </c>
      <c r="W737" s="14">
        <f>SUMIF('consultant-gross'!D:D,eslam.data!AH737,'consultant-gross'!G:G)</f>
        <v>704409527.95000005</v>
      </c>
      <c r="X737" s="14">
        <f>SUMIF('consultant-net'!D:D,eslam.data!AH737,'consultant-net'!F:F)</f>
        <v>2690517.47</v>
      </c>
      <c r="Y737" s="2" t="str">
        <f>VLOOKUP(A737,'eslam-to-invoicing'!A:B,2,0)</f>
        <v>Mivida BP#189</v>
      </c>
      <c r="Z737" s="2" t="str">
        <f t="shared" si="34"/>
        <v>Mivida BP#18929</v>
      </c>
      <c r="AH737" s="2" t="str">
        <f t="shared" si="35"/>
        <v>Mivida-PK#18929</v>
      </c>
    </row>
    <row r="738" spans="1:34" x14ac:dyDescent="0.3">
      <c r="A738" s="6" t="s">
        <v>94</v>
      </c>
      <c r="B738" s="6">
        <v>30</v>
      </c>
      <c r="C738" s="1">
        <v>45565</v>
      </c>
      <c r="D738" s="1">
        <v>45565</v>
      </c>
      <c r="E738" s="1">
        <v>45574</v>
      </c>
      <c r="F738">
        <v>40</v>
      </c>
      <c r="G738" s="1">
        <v>45614</v>
      </c>
      <c r="H738" s="1">
        <v>45608</v>
      </c>
      <c r="I738" s="2">
        <v>17653522.65999997</v>
      </c>
      <c r="J738" s="2">
        <v>14412191.130000001</v>
      </c>
      <c r="K738" s="2">
        <f>SUMIF('collection only'!D:D,eslam.data!AH738,'collection only'!E:E)</f>
        <v>14412191.120000001</v>
      </c>
      <c r="L738" s="2">
        <v>722063050.61000001</v>
      </c>
      <c r="O738" s="2">
        <v>118972314.89</v>
      </c>
      <c r="P738" s="2">
        <v>37380637.32</v>
      </c>
      <c r="Q738" s="2">
        <v>230000</v>
      </c>
      <c r="R738" s="2">
        <v>80926432.969999999</v>
      </c>
      <c r="S738" s="2">
        <v>22053462.949999999</v>
      </c>
      <c r="T738" s="2">
        <v>22053462.949999999</v>
      </c>
      <c r="U738" s="2">
        <v>9961433.2400000002</v>
      </c>
      <c r="V738" s="14">
        <f>SUMIF('consultant-gross'!D:D,eslam.data!AH738,'consultant-gross'!F:F)</f>
        <v>17653522.659999967</v>
      </c>
      <c r="W738" s="14">
        <f>SUMIF('consultant-gross'!D:D,eslam.data!AH738,'consultant-gross'!G:G)</f>
        <v>722063050.61000001</v>
      </c>
      <c r="X738" s="14">
        <f>SUMIF('consultant-net'!D:D,eslam.data!AH738,'consultant-net'!F:F)</f>
        <v>14412191.130000001</v>
      </c>
      <c r="Y738" s="2" t="str">
        <f>VLOOKUP(A738,'eslam-to-invoicing'!A:B,2,0)</f>
        <v>Mivida BP#189</v>
      </c>
      <c r="Z738" s="2" t="str">
        <f t="shared" si="34"/>
        <v>Mivida BP#18930</v>
      </c>
      <c r="AH738" s="2" t="str">
        <f t="shared" si="35"/>
        <v>Mivida-PK#18930</v>
      </c>
    </row>
    <row r="739" spans="1:34" x14ac:dyDescent="0.3">
      <c r="A739" s="6" t="s">
        <v>94</v>
      </c>
      <c r="B739" s="6">
        <v>31</v>
      </c>
      <c r="C739" s="1">
        <v>45596</v>
      </c>
      <c r="D739" s="1">
        <v>45596</v>
      </c>
      <c r="E739" s="1">
        <v>45597</v>
      </c>
      <c r="F739">
        <v>40</v>
      </c>
      <c r="G739" s="1">
        <v>45637</v>
      </c>
      <c r="K739" s="2">
        <f>SUMIF('collection only'!D:D,eslam.data!AH739,'collection only'!E:E)</f>
        <v>0</v>
      </c>
      <c r="U739" s="2">
        <v>0</v>
      </c>
      <c r="V739" s="14">
        <f>SUMIF('consultant-gross'!D:D,eslam.data!AH739,'consultant-gross'!F:F)</f>
        <v>0</v>
      </c>
      <c r="W739" s="14">
        <f>SUMIF('consultant-gross'!D:D,eslam.data!AH739,'consultant-gross'!G:G)</f>
        <v>0</v>
      </c>
      <c r="X739" s="14">
        <f>SUMIF('consultant-net'!D:D,eslam.data!AH739,'consultant-net'!F:F)</f>
        <v>0</v>
      </c>
      <c r="Y739" s="2" t="str">
        <f>VLOOKUP(A739,'eslam-to-invoicing'!A:B,2,0)</f>
        <v>Mivida BP#189</v>
      </c>
      <c r="Z739" s="2" t="str">
        <f t="shared" si="34"/>
        <v>Mivida BP#18931</v>
      </c>
      <c r="AH739" s="2" t="str">
        <f t="shared" si="35"/>
        <v>Mivida-PK#18931</v>
      </c>
    </row>
    <row r="740" spans="1:34" x14ac:dyDescent="0.3">
      <c r="A740" s="6" t="s">
        <v>142</v>
      </c>
      <c r="B740" s="6">
        <v>1</v>
      </c>
      <c r="C740" s="1">
        <v>45322</v>
      </c>
      <c r="D740" s="1">
        <v>45322</v>
      </c>
      <c r="E740" s="1">
        <v>45350</v>
      </c>
      <c r="F740">
        <v>42</v>
      </c>
      <c r="G740" s="1">
        <v>45392</v>
      </c>
      <c r="H740" s="1">
        <v>45350</v>
      </c>
      <c r="I740" s="2">
        <v>3847983.19</v>
      </c>
      <c r="J740" s="2">
        <v>475188.5</v>
      </c>
      <c r="K740" s="2">
        <f>SUMIF('collection only'!D:D,eslam.data!AH740,'collection only'!E:E)</f>
        <v>0</v>
      </c>
      <c r="L740" s="2">
        <v>3847983.19</v>
      </c>
      <c r="U740" s="2">
        <v>0</v>
      </c>
      <c r="V740" s="14">
        <f>SUMIF('consultant-gross'!D:D,eslam.data!AH740,'consultant-gross'!F:F)</f>
        <v>0</v>
      </c>
      <c r="W740" s="14">
        <f>SUMIF('consultant-gross'!D:D,eslam.data!AH740,'consultant-gross'!G:G)</f>
        <v>0</v>
      </c>
      <c r="X740" s="14">
        <f>SUMIF('consultant-net'!D:D,eslam.data!AH740,'consultant-net'!F:F)</f>
        <v>0</v>
      </c>
      <c r="Y740" s="2">
        <f>VLOOKUP(A740,'eslam-to-invoicing'!A:B,2,0)</f>
        <v>0</v>
      </c>
      <c r="Z740" s="2" t="str">
        <f t="shared" si="34"/>
        <v>01</v>
      </c>
      <c r="AH740" s="2" t="str">
        <f t="shared" si="35"/>
        <v>Mobilization1</v>
      </c>
    </row>
    <row r="741" spans="1:34" x14ac:dyDescent="0.3">
      <c r="A741" s="6" t="s">
        <v>148</v>
      </c>
      <c r="B741" s="6">
        <v>1</v>
      </c>
      <c r="C741" s="1">
        <v>45443</v>
      </c>
      <c r="D741" s="1">
        <v>45451</v>
      </c>
      <c r="E741" s="1">
        <v>45417</v>
      </c>
      <c r="F741">
        <v>40</v>
      </c>
      <c r="G741" s="1">
        <v>45457</v>
      </c>
      <c r="K741" s="2">
        <f>SUMIF('collection only'!D:D,eslam.data!AH741,'collection only'!E:E)</f>
        <v>33350000</v>
      </c>
      <c r="U741" s="2">
        <v>0</v>
      </c>
      <c r="V741" s="14">
        <f>SUMIF('consultant-gross'!D:D,eslam.data!AH741,'consultant-gross'!F:F)</f>
        <v>0</v>
      </c>
      <c r="W741" s="14">
        <f>SUMIF('consultant-gross'!D:D,eslam.data!AH741,'consultant-gross'!G:G)</f>
        <v>0</v>
      </c>
      <c r="X741" s="14">
        <f>SUMIF('consultant-net'!D:D,eslam.data!AH741,'consultant-net'!F:F)</f>
        <v>0</v>
      </c>
      <c r="Y741" s="2" t="str">
        <f>VLOOKUP(A741,'eslam-to-invoicing'!A:B,2,0)</f>
        <v>MOC HQ at Diriyah</v>
      </c>
      <c r="Z741" s="2" t="str">
        <f t="shared" si="34"/>
        <v>MOC HQ at Diriyah1</v>
      </c>
      <c r="AH741" s="2" t="str">
        <f t="shared" si="35"/>
        <v>MOC1</v>
      </c>
    </row>
    <row r="742" spans="1:34" x14ac:dyDescent="0.3">
      <c r="A742" s="6" t="s">
        <v>148</v>
      </c>
      <c r="B742" s="6">
        <v>2</v>
      </c>
      <c r="C742" s="1">
        <v>45473</v>
      </c>
      <c r="D742" s="1">
        <v>45488</v>
      </c>
      <c r="E742" s="1">
        <v>45488</v>
      </c>
      <c r="F742">
        <v>40</v>
      </c>
      <c r="G742" s="1">
        <v>45528</v>
      </c>
      <c r="K742" s="2">
        <f>SUMIF('collection only'!D:D,eslam.data!AH742,'collection only'!E:E)</f>
        <v>0</v>
      </c>
      <c r="U742" s="2">
        <v>0</v>
      </c>
      <c r="V742" s="14">
        <f>SUMIF('consultant-gross'!D:D,eslam.data!AH742,'consultant-gross'!F:F)</f>
        <v>0</v>
      </c>
      <c r="W742" s="14">
        <f>SUMIF('consultant-gross'!D:D,eslam.data!AH742,'consultant-gross'!G:G)</f>
        <v>0</v>
      </c>
      <c r="X742" s="14">
        <f>SUMIF('consultant-net'!D:D,eslam.data!AH742,'consultant-net'!F:F)</f>
        <v>0</v>
      </c>
      <c r="Y742" s="2" t="str">
        <f>VLOOKUP(A742,'eslam-to-invoicing'!A:B,2,0)</f>
        <v>MOC HQ at Diriyah</v>
      </c>
      <c r="Z742" s="2" t="str">
        <f t="shared" si="34"/>
        <v>MOC HQ at Diriyah2</v>
      </c>
      <c r="AH742" s="2" t="str">
        <f t="shared" si="35"/>
        <v>MOC2</v>
      </c>
    </row>
    <row r="743" spans="1:34" x14ac:dyDescent="0.3">
      <c r="A743" s="6" t="s">
        <v>136</v>
      </c>
      <c r="B743" s="6">
        <v>1</v>
      </c>
      <c r="C743" s="1">
        <v>45412</v>
      </c>
      <c r="D743" s="1">
        <v>45383</v>
      </c>
      <c r="E743" s="1">
        <v>45383</v>
      </c>
      <c r="F743">
        <v>40</v>
      </c>
      <c r="G743" s="1">
        <v>45423</v>
      </c>
      <c r="K743" s="2">
        <f>SUMIF('collection only'!D:D,eslam.data!AH743,'collection only'!E:E)</f>
        <v>0</v>
      </c>
      <c r="U743" s="2">
        <v>0</v>
      </c>
      <c r="V743" s="14">
        <f>SUMIF('consultant-gross'!D:D,eslam.data!AH743,'consultant-gross'!F:F)</f>
        <v>0</v>
      </c>
      <c r="W743" s="14">
        <f>SUMIF('consultant-gross'!D:D,eslam.data!AH743,'consultant-gross'!G:G)</f>
        <v>0</v>
      </c>
      <c r="X743" s="14">
        <f>SUMIF('consultant-net'!D:D,eslam.data!AH743,'consultant-net'!F:F)</f>
        <v>0</v>
      </c>
      <c r="Y743" s="2" t="str">
        <f>VLOOKUP(A743,'eslam-to-invoicing'!A:B,2,0)</f>
        <v>MOC HQ at Diriyah</v>
      </c>
      <c r="Z743" s="2" t="str">
        <f t="shared" si="34"/>
        <v>MOC HQ at Diriyah1</v>
      </c>
      <c r="AH743" s="2" t="str">
        <f t="shared" si="35"/>
        <v>MOC - DP1</v>
      </c>
    </row>
    <row r="744" spans="1:34" x14ac:dyDescent="0.3">
      <c r="A744" s="6" t="s">
        <v>112</v>
      </c>
      <c r="B744" s="6">
        <v>1</v>
      </c>
      <c r="C744" s="1">
        <v>45230</v>
      </c>
      <c r="D744" s="1">
        <v>45230</v>
      </c>
      <c r="E744" s="1">
        <v>45232</v>
      </c>
      <c r="F744">
        <v>42</v>
      </c>
      <c r="G744" s="1">
        <v>45274</v>
      </c>
      <c r="H744" s="1">
        <v>45232</v>
      </c>
      <c r="I744" s="2">
        <v>3190160</v>
      </c>
      <c r="J744" s="2">
        <v>2360718.4</v>
      </c>
      <c r="K744" s="2">
        <f>SUMIF('collection only'!D:D,eslam.data!AH744,'collection only'!E:E)</f>
        <v>2201210.4</v>
      </c>
      <c r="L744" s="2">
        <v>3190160</v>
      </c>
      <c r="U744" s="2">
        <v>0</v>
      </c>
      <c r="V744" s="14">
        <f>SUMIF('consultant-gross'!D:D,eslam.data!AH744,'consultant-gross'!F:F)</f>
        <v>3190160</v>
      </c>
      <c r="W744" s="14">
        <f>SUMIF('consultant-gross'!D:D,eslam.data!AH744,'consultant-gross'!G:G)</f>
        <v>3190160</v>
      </c>
      <c r="X744" s="14">
        <f>SUMIF('consultant-net'!D:D,eslam.data!AH744,'consultant-net'!F:F)</f>
        <v>2360718.4</v>
      </c>
      <c r="Y744" s="2" t="str">
        <f>VLOOKUP(A744,'eslam-to-invoicing'!A:B,2,0)</f>
        <v>New Giza Teaching Hospital</v>
      </c>
      <c r="Z744" s="2" t="str">
        <f t="shared" si="34"/>
        <v>New Giza Teaching Hospital1</v>
      </c>
      <c r="AH744" s="2" t="str">
        <f t="shared" si="35"/>
        <v>New Gas Station1</v>
      </c>
    </row>
    <row r="745" spans="1:34" x14ac:dyDescent="0.3">
      <c r="A745" s="6" t="s">
        <v>112</v>
      </c>
      <c r="B745" s="6">
        <v>2</v>
      </c>
      <c r="C745" s="1">
        <v>45291</v>
      </c>
      <c r="D745" s="1">
        <v>45291</v>
      </c>
      <c r="E745" s="1">
        <v>45292</v>
      </c>
      <c r="F745">
        <v>42</v>
      </c>
      <c r="G745" s="1">
        <v>45334</v>
      </c>
      <c r="K745" s="2">
        <f>SUMIF('collection only'!D:D,eslam.data!AH745,'collection only'!E:E)</f>
        <v>1419355.25</v>
      </c>
      <c r="U745" s="2">
        <v>0</v>
      </c>
      <c r="V745" s="14">
        <f>SUMIF('consultant-gross'!D:D,eslam.data!AH745,'consultant-gross'!F:F)</f>
        <v>0</v>
      </c>
      <c r="W745" s="14">
        <f>SUMIF('consultant-gross'!D:D,eslam.data!AH745,'consultant-gross'!G:G)</f>
        <v>0</v>
      </c>
      <c r="X745" s="14">
        <f>SUMIF('consultant-net'!D:D,eslam.data!AH745,'consultant-net'!F:F)</f>
        <v>0</v>
      </c>
      <c r="Y745" s="2" t="str">
        <f>VLOOKUP(A745,'eslam-to-invoicing'!A:B,2,0)</f>
        <v>New Giza Teaching Hospital</v>
      </c>
      <c r="Z745" s="2" t="str">
        <f t="shared" si="34"/>
        <v>New Giza Teaching Hospital2</v>
      </c>
      <c r="AH745" s="2" t="str">
        <f t="shared" si="35"/>
        <v>New Gas Station2</v>
      </c>
    </row>
    <row r="746" spans="1:34" x14ac:dyDescent="0.3">
      <c r="A746" s="6" t="s">
        <v>112</v>
      </c>
      <c r="B746" s="6">
        <v>3</v>
      </c>
      <c r="C746" s="1">
        <v>45322</v>
      </c>
      <c r="D746" s="1">
        <v>45323</v>
      </c>
      <c r="E746" s="1">
        <v>45323</v>
      </c>
      <c r="F746">
        <v>42</v>
      </c>
      <c r="G746" s="1">
        <v>45365</v>
      </c>
      <c r="H746" s="1">
        <v>45329</v>
      </c>
      <c r="I746" s="2">
        <v>2793703.2</v>
      </c>
      <c r="J746" s="2">
        <v>1433129.44</v>
      </c>
      <c r="K746" s="2">
        <f>SUMIF('collection only'!D:D,eslam.data!AH746,'collection only'!E:E)</f>
        <v>0</v>
      </c>
      <c r="L746" s="2">
        <v>7183858</v>
      </c>
      <c r="U746" s="2">
        <v>0</v>
      </c>
      <c r="V746" s="14">
        <f>SUMIF('consultant-gross'!D:D,eslam.data!AH746,'consultant-gross'!F:F)</f>
        <v>0</v>
      </c>
      <c r="W746" s="14">
        <f>SUMIF('consultant-gross'!D:D,eslam.data!AH746,'consultant-gross'!G:G)</f>
        <v>0</v>
      </c>
      <c r="X746" s="14">
        <f>SUMIF('consultant-net'!D:D,eslam.data!AH746,'consultant-net'!F:F)</f>
        <v>0</v>
      </c>
      <c r="Y746" s="2" t="str">
        <f>VLOOKUP(A746,'eslam-to-invoicing'!A:B,2,0)</f>
        <v>New Giza Teaching Hospital</v>
      </c>
      <c r="Z746" s="2" t="str">
        <f t="shared" si="34"/>
        <v>New Giza Teaching Hospital3</v>
      </c>
      <c r="AH746" s="2" t="str">
        <f t="shared" si="35"/>
        <v>New Gas Station3</v>
      </c>
    </row>
    <row r="747" spans="1:34" x14ac:dyDescent="0.3">
      <c r="A747" s="6" t="s">
        <v>112</v>
      </c>
      <c r="B747" s="6">
        <v>4</v>
      </c>
      <c r="C747" s="1">
        <v>45412</v>
      </c>
      <c r="D747" s="1">
        <v>45403</v>
      </c>
      <c r="E747" s="1">
        <v>45403</v>
      </c>
      <c r="F747">
        <v>42</v>
      </c>
      <c r="G747" s="1">
        <v>45445</v>
      </c>
      <c r="H747" s="1">
        <v>45410</v>
      </c>
      <c r="I747" s="2">
        <v>6707619.9900000002</v>
      </c>
      <c r="J747" s="2">
        <v>4963638.79</v>
      </c>
      <c r="K747" s="2">
        <f>SUMIF('collection only'!D:D,eslam.data!AH747,'collection only'!E:E)</f>
        <v>0</v>
      </c>
      <c r="L747" s="2">
        <v>13891477.99</v>
      </c>
      <c r="U747" s="2">
        <v>0</v>
      </c>
      <c r="V747" s="14">
        <f>SUMIF('consultant-gross'!D:D,eslam.data!AH747,'consultant-gross'!F:F)</f>
        <v>0</v>
      </c>
      <c r="W747" s="14">
        <f>SUMIF('consultant-gross'!D:D,eslam.data!AH747,'consultant-gross'!G:G)</f>
        <v>0</v>
      </c>
      <c r="X747" s="14">
        <f>SUMIF('consultant-net'!D:D,eslam.data!AH747,'consultant-net'!F:F)</f>
        <v>0</v>
      </c>
      <c r="Y747" s="2" t="str">
        <f>VLOOKUP(A747,'eslam-to-invoicing'!A:B,2,0)</f>
        <v>New Giza Teaching Hospital</v>
      </c>
      <c r="Z747" s="2" t="str">
        <f t="shared" si="34"/>
        <v>New Giza Teaching Hospital4</v>
      </c>
      <c r="AH747" s="2" t="str">
        <f t="shared" si="35"/>
        <v>New Gas Station4</v>
      </c>
    </row>
    <row r="748" spans="1:34" x14ac:dyDescent="0.3">
      <c r="A748" s="6" t="s">
        <v>84</v>
      </c>
      <c r="B748" s="6">
        <v>1</v>
      </c>
      <c r="C748" s="1">
        <v>44592</v>
      </c>
      <c r="D748" s="1">
        <v>44591</v>
      </c>
      <c r="E748" s="1">
        <v>44593</v>
      </c>
      <c r="F748">
        <v>51</v>
      </c>
      <c r="G748" s="1">
        <v>44644</v>
      </c>
      <c r="H748" s="1">
        <v>44606</v>
      </c>
      <c r="I748" s="2">
        <v>34312846.600000001</v>
      </c>
      <c r="J748" s="2">
        <v>23504299.920000002</v>
      </c>
      <c r="K748" s="2">
        <f>SUMIF('collection only'!D:D,eslam.data!AH748,'collection only'!E:E)</f>
        <v>111673736</v>
      </c>
      <c r="L748" s="2">
        <v>34312846.600000001</v>
      </c>
      <c r="M748" s="2">
        <v>73512565</v>
      </c>
      <c r="U748" s="2">
        <v>0</v>
      </c>
      <c r="V748" s="14">
        <f>SUMIF('consultant-gross'!D:D,eslam.data!AH748,'consultant-gross'!F:F)</f>
        <v>34312846.600000001</v>
      </c>
      <c r="W748" s="14">
        <f>SUMIF('consultant-gross'!D:D,eslam.data!AH748,'consultant-gross'!G:G)</f>
        <v>34312846.600000001</v>
      </c>
      <c r="X748" s="14">
        <f>SUMIF('consultant-net'!D:D,eslam.data!AH748,'consultant-net'!F:F)</f>
        <v>23504299.920000002</v>
      </c>
      <c r="Y748" s="2" t="str">
        <f>VLOOKUP(A748,'eslam-to-invoicing'!A:B,2,0)</f>
        <v>New Giza Teaching Hospital</v>
      </c>
      <c r="Z748" s="2" t="str">
        <f t="shared" si="34"/>
        <v>New Giza Teaching Hospital1</v>
      </c>
      <c r="AH748" s="2" t="str">
        <f t="shared" si="35"/>
        <v>New Giza Hospital1</v>
      </c>
    </row>
    <row r="749" spans="1:34" x14ac:dyDescent="0.3">
      <c r="A749" s="6" t="s">
        <v>84</v>
      </c>
      <c r="B749" s="6">
        <v>2</v>
      </c>
      <c r="C749" s="1">
        <v>44620</v>
      </c>
      <c r="D749" s="1">
        <v>44620</v>
      </c>
      <c r="E749" s="1">
        <v>44625</v>
      </c>
      <c r="F749">
        <v>51</v>
      </c>
      <c r="G749" s="1">
        <v>44676</v>
      </c>
      <c r="H749" s="1">
        <v>44641</v>
      </c>
      <c r="I749" s="2">
        <v>20701192.620000001</v>
      </c>
      <c r="J749" s="2">
        <v>13966904.630000001</v>
      </c>
      <c r="K749" s="2">
        <f>SUMIF('collection only'!D:D,eslam.data!AH749,'collection only'!E:E)</f>
        <v>16948027.172380954</v>
      </c>
      <c r="L749" s="2">
        <v>55014039.219999999</v>
      </c>
      <c r="U749" s="2">
        <v>0</v>
      </c>
      <c r="V749" s="14">
        <f>SUMIF('consultant-gross'!D:D,eslam.data!AH749,'consultant-gross'!F:F)</f>
        <v>0</v>
      </c>
      <c r="W749" s="14">
        <f>SUMIF('consultant-gross'!D:D,eslam.data!AH749,'consultant-gross'!G:G)</f>
        <v>0</v>
      </c>
      <c r="X749" s="14">
        <f>SUMIF('consultant-net'!D:D,eslam.data!AH749,'consultant-net'!F:F)</f>
        <v>0</v>
      </c>
      <c r="Y749" s="2" t="str">
        <f>VLOOKUP(A749,'eslam-to-invoicing'!A:B,2,0)</f>
        <v>New Giza Teaching Hospital</v>
      </c>
      <c r="Z749" s="2" t="str">
        <f t="shared" si="34"/>
        <v>New Giza Teaching Hospital2</v>
      </c>
      <c r="AH749" s="2" t="str">
        <f t="shared" si="35"/>
        <v>New Giza Hospital2</v>
      </c>
    </row>
    <row r="750" spans="1:34" x14ac:dyDescent="0.3">
      <c r="A750" s="6" t="s">
        <v>84</v>
      </c>
      <c r="B750" s="6">
        <v>3</v>
      </c>
      <c r="C750" s="1">
        <v>44651</v>
      </c>
      <c r="D750" s="1">
        <v>44635</v>
      </c>
      <c r="E750" s="1">
        <v>44640</v>
      </c>
      <c r="F750">
        <v>51</v>
      </c>
      <c r="G750" s="1">
        <v>44691</v>
      </c>
      <c r="H750" s="1">
        <v>44648</v>
      </c>
      <c r="I750" s="2">
        <v>-1E-4</v>
      </c>
      <c r="J750" s="2">
        <v>7088017.7699999996</v>
      </c>
      <c r="K750" s="2">
        <f>SUMIF('collection only'!D:D,eslam.data!AH750,'collection only'!E:E)</f>
        <v>7088017</v>
      </c>
      <c r="L750" s="2">
        <v>55014039.219999999</v>
      </c>
      <c r="S750" s="2">
        <v>1642229.32</v>
      </c>
      <c r="T750" s="2">
        <v>1642229.32</v>
      </c>
      <c r="U750" s="2">
        <v>0</v>
      </c>
      <c r="V750" s="14">
        <f>SUMIF('consultant-gross'!D:D,eslam.data!AH750,'consultant-gross'!F:F)</f>
        <v>0</v>
      </c>
      <c r="W750" s="14">
        <f>SUMIF('consultant-gross'!D:D,eslam.data!AH750,'consultant-gross'!G:G)</f>
        <v>0</v>
      </c>
      <c r="X750" s="14">
        <f>SUMIF('consultant-net'!D:D,eslam.data!AH750,'consultant-net'!F:F)</f>
        <v>0</v>
      </c>
      <c r="Y750" s="2" t="str">
        <f>VLOOKUP(A750,'eslam-to-invoicing'!A:B,2,0)</f>
        <v>New Giza Teaching Hospital</v>
      </c>
      <c r="Z750" s="2" t="str">
        <f t="shared" si="34"/>
        <v>New Giza Teaching Hospital3</v>
      </c>
      <c r="AH750" s="2" t="str">
        <f t="shared" si="35"/>
        <v>New Giza Hospital3</v>
      </c>
    </row>
    <row r="751" spans="1:34" x14ac:dyDescent="0.3">
      <c r="A751" s="6" t="s">
        <v>84</v>
      </c>
      <c r="B751" s="6">
        <v>4</v>
      </c>
      <c r="C751" s="1">
        <v>44651</v>
      </c>
      <c r="D751" s="1">
        <v>44651</v>
      </c>
      <c r="E751" s="1">
        <v>44657</v>
      </c>
      <c r="F751">
        <v>51</v>
      </c>
      <c r="G751" s="1">
        <v>44708</v>
      </c>
      <c r="H751" s="1">
        <v>44675</v>
      </c>
      <c r="I751" s="2">
        <v>43472048.710000008</v>
      </c>
      <c r="J751" s="2">
        <v>25608972.359999999</v>
      </c>
      <c r="K751" s="2">
        <f>SUMIF('collection only'!D:D,eslam.data!AH751,'collection only'!E:E)</f>
        <v>25531752</v>
      </c>
      <c r="L751" s="2">
        <v>98486087.930000007</v>
      </c>
      <c r="S751" s="2">
        <v>2584225.375</v>
      </c>
      <c r="T751" s="2">
        <v>2584225.375</v>
      </c>
      <c r="U751" s="2">
        <v>0</v>
      </c>
      <c r="V751" s="14">
        <f>SUMIF('consultant-gross'!D:D,eslam.data!AH751,'consultant-gross'!F:F)</f>
        <v>0</v>
      </c>
      <c r="W751" s="14">
        <f>SUMIF('consultant-gross'!D:D,eslam.data!AH751,'consultant-gross'!G:G)</f>
        <v>0</v>
      </c>
      <c r="X751" s="14">
        <f>SUMIF('consultant-net'!D:D,eslam.data!AH751,'consultant-net'!F:F)</f>
        <v>0</v>
      </c>
      <c r="Y751" s="2" t="str">
        <f>VLOOKUP(A751,'eslam-to-invoicing'!A:B,2,0)</f>
        <v>New Giza Teaching Hospital</v>
      </c>
      <c r="Z751" s="2" t="str">
        <f t="shared" si="34"/>
        <v>New Giza Teaching Hospital4</v>
      </c>
      <c r="AH751" s="2" t="str">
        <f t="shared" si="35"/>
        <v>New Giza Hospital4</v>
      </c>
    </row>
    <row r="752" spans="1:34" x14ac:dyDescent="0.3">
      <c r="A752" s="6" t="s">
        <v>84</v>
      </c>
      <c r="B752" s="6">
        <v>5</v>
      </c>
      <c r="C752" s="1">
        <v>44681</v>
      </c>
      <c r="D752" s="1">
        <v>44691</v>
      </c>
      <c r="E752" s="1">
        <v>44691</v>
      </c>
      <c r="F752">
        <v>51</v>
      </c>
      <c r="G752" s="1">
        <v>44742</v>
      </c>
      <c r="H752" s="1">
        <v>44706</v>
      </c>
      <c r="I752" s="2">
        <v>15040366.169999991</v>
      </c>
      <c r="J752" s="2">
        <v>10219240.4</v>
      </c>
      <c r="K752" s="2">
        <f>SUMIF('collection only'!D:D,eslam.data!AH752,'collection only'!E:E)</f>
        <v>9692684</v>
      </c>
      <c r="L752" s="2">
        <v>113526454.09999999</v>
      </c>
      <c r="R752" s="2">
        <v>12821619</v>
      </c>
      <c r="S752" s="2">
        <v>2978829.6349999998</v>
      </c>
      <c r="T752" s="2">
        <v>2978829.6349999998</v>
      </c>
      <c r="U752" s="2">
        <v>447088.63</v>
      </c>
      <c r="V752" s="14">
        <f>SUMIF('consultant-gross'!D:D,eslam.data!AH752,'consultant-gross'!F:F)</f>
        <v>0</v>
      </c>
      <c r="W752" s="14">
        <f>SUMIF('consultant-gross'!D:D,eslam.data!AH752,'consultant-gross'!G:G)</f>
        <v>0</v>
      </c>
      <c r="X752" s="14">
        <f>SUMIF('consultant-net'!D:D,eslam.data!AH752,'consultant-net'!F:F)</f>
        <v>0</v>
      </c>
      <c r="Y752" s="2" t="str">
        <f>VLOOKUP(A752,'eslam-to-invoicing'!A:B,2,0)</f>
        <v>New Giza Teaching Hospital</v>
      </c>
      <c r="Z752" s="2" t="str">
        <f t="shared" si="34"/>
        <v>New Giza Teaching Hospital5</v>
      </c>
      <c r="AH752" s="2" t="str">
        <f t="shared" si="35"/>
        <v>New Giza Hospital5</v>
      </c>
    </row>
    <row r="753" spans="1:34" x14ac:dyDescent="0.3">
      <c r="A753" s="6" t="s">
        <v>84</v>
      </c>
      <c r="B753" s="6">
        <v>6</v>
      </c>
      <c r="C753" s="1">
        <v>44712</v>
      </c>
      <c r="D753" s="1">
        <v>44712</v>
      </c>
      <c r="E753" s="1">
        <v>44727</v>
      </c>
      <c r="F753">
        <v>51</v>
      </c>
      <c r="G753" s="1">
        <v>44778</v>
      </c>
      <c r="H753" s="1">
        <v>44733</v>
      </c>
      <c r="I753" s="2">
        <v>21219859.00000003</v>
      </c>
      <c r="J753" s="2">
        <v>14292844</v>
      </c>
      <c r="K753" s="2">
        <f>SUMIF('collection only'!D:D,eslam.data!AH753,'collection only'!E:E)</f>
        <v>12645886</v>
      </c>
      <c r="L753" s="2">
        <v>134746313.09999999</v>
      </c>
      <c r="R753" s="2">
        <v>12821619</v>
      </c>
      <c r="S753" s="2">
        <v>3534103.5950000002</v>
      </c>
      <c r="T753" s="2">
        <v>3534103.5950000002</v>
      </c>
      <c r="U753" s="2">
        <v>0</v>
      </c>
      <c r="V753" s="14">
        <f>SUMIF('consultant-gross'!D:D,eslam.data!AH753,'consultant-gross'!F:F)</f>
        <v>0</v>
      </c>
      <c r="W753" s="14">
        <f>SUMIF('consultant-gross'!D:D,eslam.data!AH753,'consultant-gross'!G:G)</f>
        <v>0</v>
      </c>
      <c r="X753" s="14">
        <f>SUMIF('consultant-net'!D:D,eslam.data!AH753,'consultant-net'!F:F)</f>
        <v>0</v>
      </c>
      <c r="Y753" s="2" t="str">
        <f>VLOOKUP(A753,'eslam-to-invoicing'!A:B,2,0)</f>
        <v>New Giza Teaching Hospital</v>
      </c>
      <c r="Z753" s="2" t="str">
        <f t="shared" si="34"/>
        <v>New Giza Teaching Hospital6</v>
      </c>
      <c r="AH753" s="2" t="str">
        <f t="shared" si="35"/>
        <v>New Giza Hospital6</v>
      </c>
    </row>
    <row r="754" spans="1:34" x14ac:dyDescent="0.3">
      <c r="A754" s="6" t="s">
        <v>84</v>
      </c>
      <c r="B754" s="6">
        <v>7</v>
      </c>
      <c r="C754" s="1">
        <v>44742</v>
      </c>
      <c r="D754" s="1">
        <v>44742</v>
      </c>
      <c r="E754" s="1">
        <v>44735</v>
      </c>
      <c r="F754">
        <v>51</v>
      </c>
      <c r="G754" s="1">
        <v>44786</v>
      </c>
      <c r="H754" s="1">
        <v>44746</v>
      </c>
      <c r="I754" s="2">
        <v>20073764.279999971</v>
      </c>
      <c r="J754" s="2">
        <v>13315074.93</v>
      </c>
      <c r="K754" s="2">
        <f>SUMIF('collection only'!D:D,eslam.data!AH754,'collection only'!E:E)</f>
        <v>12694720</v>
      </c>
      <c r="L754" s="2">
        <v>154820077.38</v>
      </c>
      <c r="R754" s="2">
        <v>12821619.84</v>
      </c>
      <c r="S754" s="2">
        <v>4060000.94</v>
      </c>
      <c r="T754" s="2">
        <v>4060000.94</v>
      </c>
      <c r="U754" s="2">
        <v>0</v>
      </c>
      <c r="V754" s="14">
        <f>SUMIF('consultant-gross'!D:D,eslam.data!AH754,'consultant-gross'!F:F)</f>
        <v>0</v>
      </c>
      <c r="W754" s="14">
        <f>SUMIF('consultant-gross'!D:D,eslam.data!AH754,'consultant-gross'!G:G)</f>
        <v>0</v>
      </c>
      <c r="X754" s="14">
        <f>SUMIF('consultant-net'!D:D,eslam.data!AH754,'consultant-net'!F:F)</f>
        <v>0</v>
      </c>
      <c r="Y754" s="2" t="str">
        <f>VLOOKUP(A754,'eslam-to-invoicing'!A:B,2,0)</f>
        <v>New Giza Teaching Hospital</v>
      </c>
      <c r="Z754" s="2" t="str">
        <f t="shared" si="34"/>
        <v>New Giza Teaching Hospital7</v>
      </c>
      <c r="AH754" s="2" t="str">
        <f t="shared" si="35"/>
        <v>New Giza Hospital7</v>
      </c>
    </row>
    <row r="755" spans="1:34" x14ac:dyDescent="0.3">
      <c r="A755" s="6" t="s">
        <v>84</v>
      </c>
      <c r="B755" s="6">
        <v>8</v>
      </c>
      <c r="C755" s="1">
        <v>44773</v>
      </c>
      <c r="D755" s="1">
        <v>44780</v>
      </c>
      <c r="E755" s="1">
        <v>44796</v>
      </c>
      <c r="F755">
        <v>51</v>
      </c>
      <c r="G755" s="1">
        <v>44847</v>
      </c>
      <c r="H755" s="1">
        <v>44801</v>
      </c>
      <c r="I755" s="2">
        <v>18180164.070000019</v>
      </c>
      <c r="J755" s="2">
        <v>12573205.029999999</v>
      </c>
      <c r="K755" s="2">
        <f>SUMIF('collection only'!D:D,eslam.data!AH755,'collection only'!E:E)</f>
        <v>11865059</v>
      </c>
      <c r="L755" s="2">
        <v>173000241.44999999</v>
      </c>
      <c r="R755" s="2">
        <v>12821619</v>
      </c>
      <c r="S755" s="2">
        <v>4536350.625</v>
      </c>
      <c r="T755" s="2">
        <v>4536350.625</v>
      </c>
      <c r="U755" s="2">
        <v>2987283.85</v>
      </c>
      <c r="V755" s="14">
        <f>SUMIF('consultant-gross'!D:D,eslam.data!AH755,'consultant-gross'!F:F)</f>
        <v>0</v>
      </c>
      <c r="W755" s="14">
        <f>SUMIF('consultant-gross'!D:D,eslam.data!AH755,'consultant-gross'!G:G)</f>
        <v>0</v>
      </c>
      <c r="X755" s="14">
        <f>SUMIF('consultant-net'!D:D,eslam.data!AH755,'consultant-net'!F:F)</f>
        <v>0</v>
      </c>
      <c r="Y755" s="2" t="str">
        <f>VLOOKUP(A755,'eslam-to-invoicing'!A:B,2,0)</f>
        <v>New Giza Teaching Hospital</v>
      </c>
      <c r="Z755" s="2" t="str">
        <f t="shared" si="34"/>
        <v>New Giza Teaching Hospital8</v>
      </c>
      <c r="AH755" s="2" t="str">
        <f t="shared" si="35"/>
        <v>New Giza Hospital8</v>
      </c>
    </row>
    <row r="756" spans="1:34" x14ac:dyDescent="0.3">
      <c r="A756" s="6" t="s">
        <v>84</v>
      </c>
      <c r="B756" s="6">
        <v>9</v>
      </c>
      <c r="C756" s="1">
        <v>44804</v>
      </c>
      <c r="D756" s="1">
        <v>44815</v>
      </c>
      <c r="E756" s="1">
        <v>44818</v>
      </c>
      <c r="F756">
        <v>51</v>
      </c>
      <c r="G756" s="1">
        <v>44869</v>
      </c>
      <c r="H756" s="1">
        <v>44826</v>
      </c>
      <c r="I756" s="2">
        <v>23318711.119999971</v>
      </c>
      <c r="J756" s="2">
        <v>15620677.42</v>
      </c>
      <c r="K756" s="2">
        <f>SUMIF('collection only'!D:D,eslam.data!AH756,'collection only'!E:E)</f>
        <v>15594713</v>
      </c>
      <c r="L756" s="2">
        <v>196318952.56999999</v>
      </c>
      <c r="R756" s="2">
        <v>12821619.84</v>
      </c>
      <c r="S756" s="2">
        <v>5147515.8600000003</v>
      </c>
      <c r="T756" s="2">
        <v>5147515.8600000003</v>
      </c>
      <c r="U756" s="2">
        <v>3790429.25</v>
      </c>
      <c r="V756" s="14">
        <f>SUMIF('consultant-gross'!D:D,eslam.data!AH756,'consultant-gross'!F:F)</f>
        <v>23318711.119999975</v>
      </c>
      <c r="W756" s="14">
        <f>SUMIF('consultant-gross'!D:D,eslam.data!AH756,'consultant-gross'!G:G)</f>
        <v>196318952.56999999</v>
      </c>
      <c r="X756" s="14">
        <f>SUMIF('consultant-net'!D:D,eslam.data!AH756,'consultant-net'!F:F)</f>
        <v>15620677.42</v>
      </c>
      <c r="Y756" s="2" t="str">
        <f>VLOOKUP(A756,'eslam-to-invoicing'!A:B,2,0)</f>
        <v>New Giza Teaching Hospital</v>
      </c>
      <c r="Z756" s="2" t="str">
        <f t="shared" si="34"/>
        <v>New Giza Teaching Hospital9</v>
      </c>
      <c r="AH756" s="2" t="str">
        <f t="shared" si="35"/>
        <v>New Giza Hospital9</v>
      </c>
    </row>
    <row r="757" spans="1:34" x14ac:dyDescent="0.3">
      <c r="A757" s="6" t="s">
        <v>84</v>
      </c>
      <c r="B757" s="6">
        <v>10</v>
      </c>
      <c r="C757" s="1">
        <v>44834</v>
      </c>
      <c r="D757" s="1">
        <v>44849</v>
      </c>
      <c r="E757" s="1">
        <v>44852</v>
      </c>
      <c r="F757">
        <v>51</v>
      </c>
      <c r="G757" s="1">
        <v>44903</v>
      </c>
      <c r="H757" s="1">
        <v>44868</v>
      </c>
      <c r="I757" s="2">
        <v>22254898.639999989</v>
      </c>
      <c r="J757" s="2">
        <v>14944068.34</v>
      </c>
      <c r="K757" s="2">
        <f>SUMIF('collection only'!D:D,eslam.data!AH757,'collection only'!E:E)</f>
        <v>14931468</v>
      </c>
      <c r="L757" s="2">
        <v>218573851.21000001</v>
      </c>
      <c r="R757" s="2">
        <v>12821619.84</v>
      </c>
      <c r="S757" s="2">
        <v>5731166.3049999997</v>
      </c>
      <c r="T757" s="2">
        <v>5731166.3049999997</v>
      </c>
      <c r="U757" s="2">
        <v>3910342.85</v>
      </c>
      <c r="V757" s="14">
        <f>SUMIF('consultant-gross'!D:D,eslam.data!AH757,'consultant-gross'!F:F)</f>
        <v>22254898.639999986</v>
      </c>
      <c r="W757" s="14">
        <f>SUMIF('consultant-gross'!D:D,eslam.data!AH757,'consultant-gross'!G:G)</f>
        <v>218573851.20999998</v>
      </c>
      <c r="X757" s="14">
        <f>SUMIF('consultant-net'!D:D,eslam.data!AH757,'consultant-net'!F:F)</f>
        <v>14944068.34</v>
      </c>
      <c r="Y757" s="2" t="str">
        <f>VLOOKUP(A757,'eslam-to-invoicing'!A:B,2,0)</f>
        <v>New Giza Teaching Hospital</v>
      </c>
      <c r="Z757" s="2" t="str">
        <f t="shared" si="34"/>
        <v>New Giza Teaching Hospital10</v>
      </c>
      <c r="AH757" s="2" t="str">
        <f t="shared" si="35"/>
        <v>New Giza Hospital10</v>
      </c>
    </row>
    <row r="758" spans="1:34" x14ac:dyDescent="0.3">
      <c r="A758" s="6" t="s">
        <v>84</v>
      </c>
      <c r="B758" s="6">
        <v>11</v>
      </c>
      <c r="C758" s="1">
        <v>44865</v>
      </c>
      <c r="D758" s="1">
        <v>44875</v>
      </c>
      <c r="E758" s="1">
        <v>44875</v>
      </c>
      <c r="F758">
        <v>51</v>
      </c>
      <c r="G758" s="1">
        <v>44926</v>
      </c>
      <c r="H758" s="1">
        <v>44902</v>
      </c>
      <c r="I758" s="2">
        <v>29701638.200000022</v>
      </c>
      <c r="J758" s="2">
        <v>19999087.829999998</v>
      </c>
      <c r="K758" s="2">
        <f>SUMIF('collection only'!D:D,eslam.data!AH758,'collection only'!E:E)</f>
        <v>19979218</v>
      </c>
      <c r="L758" s="2">
        <v>248275489.41</v>
      </c>
      <c r="P758" s="2">
        <v>47447.199999999997</v>
      </c>
      <c r="R758" s="2">
        <v>12821619.84</v>
      </c>
      <c r="S758" s="2">
        <v>6509322.0199999996</v>
      </c>
      <c r="T758" s="2">
        <v>6509322.0199999996</v>
      </c>
      <c r="U758" s="2">
        <v>3819797.85</v>
      </c>
      <c r="V758" s="14">
        <f>SUMIF('consultant-gross'!D:D,eslam.data!AH758,'consultant-gross'!F:F)</f>
        <v>29701638.200000018</v>
      </c>
      <c r="W758" s="14">
        <f>SUMIF('consultant-gross'!D:D,eslam.data!AH758,'consultant-gross'!G:G)</f>
        <v>248275489.41</v>
      </c>
      <c r="X758" s="14">
        <f>SUMIF('consultant-net'!D:D,eslam.data!AH758,'consultant-net'!F:F)</f>
        <v>19999087.829999998</v>
      </c>
      <c r="Y758" s="2" t="str">
        <f>VLOOKUP(A758,'eslam-to-invoicing'!A:B,2,0)</f>
        <v>New Giza Teaching Hospital</v>
      </c>
      <c r="Z758" s="2" t="str">
        <f t="shared" si="34"/>
        <v>New Giza Teaching Hospital11</v>
      </c>
      <c r="AH758" s="2" t="str">
        <f t="shared" si="35"/>
        <v>New Giza Hospital11</v>
      </c>
    </row>
    <row r="759" spans="1:34" x14ac:dyDescent="0.3">
      <c r="A759" s="6" t="s">
        <v>84</v>
      </c>
      <c r="B759" s="6">
        <v>12</v>
      </c>
      <c r="C759" s="1">
        <v>44895</v>
      </c>
      <c r="D759" s="1">
        <v>44901</v>
      </c>
      <c r="E759" s="1">
        <v>44903</v>
      </c>
      <c r="F759">
        <v>51</v>
      </c>
      <c r="G759" s="1">
        <v>44954</v>
      </c>
      <c r="H759" s="1">
        <v>44924</v>
      </c>
      <c r="I759" s="2">
        <v>25988546.640000019</v>
      </c>
      <c r="J759" s="2">
        <v>21046664.640000001</v>
      </c>
      <c r="K759" s="2">
        <f>SUMIF('collection only'!D:D,eslam.data!AH759,'collection only'!E:E)</f>
        <v>21023839</v>
      </c>
      <c r="L759" s="2">
        <v>274264036.05000001</v>
      </c>
      <c r="O759" s="2">
        <v>4878335.3</v>
      </c>
      <c r="P759" s="2">
        <v>1113844.57</v>
      </c>
      <c r="R759" s="2">
        <v>12821619.84</v>
      </c>
      <c r="S759" s="2">
        <v>7307779.5</v>
      </c>
      <c r="T759" s="2">
        <v>7307779.5</v>
      </c>
      <c r="U759" s="2">
        <v>3966447.85</v>
      </c>
      <c r="V759" s="14">
        <f>SUMIF('consultant-gross'!D:D,eslam.data!AH759,'consultant-gross'!F:F)</f>
        <v>25988546.640000015</v>
      </c>
      <c r="W759" s="14">
        <f>SUMIF('consultant-gross'!D:D,eslam.data!AH759,'consultant-gross'!G:G)</f>
        <v>274264036.05000001</v>
      </c>
      <c r="X759" s="14">
        <f>SUMIF('consultant-net'!D:D,eslam.data!AH759,'consultant-net'!F:F)</f>
        <v>21046664.640000001</v>
      </c>
      <c r="Y759" s="2" t="str">
        <f>VLOOKUP(A759,'eslam-to-invoicing'!A:B,2,0)</f>
        <v>New Giza Teaching Hospital</v>
      </c>
      <c r="Z759" s="2" t="str">
        <f t="shared" si="34"/>
        <v>New Giza Teaching Hospital12</v>
      </c>
      <c r="AH759" s="2" t="str">
        <f t="shared" si="35"/>
        <v>New Giza Hospital12</v>
      </c>
    </row>
    <row r="760" spans="1:34" x14ac:dyDescent="0.3">
      <c r="A760" s="6" t="s">
        <v>84</v>
      </c>
      <c r="B760" s="6">
        <v>13</v>
      </c>
      <c r="C760" s="1">
        <v>44926</v>
      </c>
      <c r="D760" s="1">
        <v>44931</v>
      </c>
      <c r="E760" s="1">
        <v>44934</v>
      </c>
      <c r="F760">
        <v>51</v>
      </c>
      <c r="G760" s="1">
        <v>44985</v>
      </c>
      <c r="H760" s="1">
        <v>44963</v>
      </c>
      <c r="I760" s="2">
        <v>24670486.269999981</v>
      </c>
      <c r="J760" s="2">
        <v>18169651.25</v>
      </c>
      <c r="K760" s="2">
        <f>SUMIF('collection only'!D:D,eslam.data!AH760,'collection only'!E:E)</f>
        <v>17903308</v>
      </c>
      <c r="L760" s="2">
        <v>298934522.31999999</v>
      </c>
      <c r="O760" s="2">
        <v>7074573</v>
      </c>
      <c r="P760" s="2">
        <v>1237105.25</v>
      </c>
      <c r="R760" s="2">
        <v>12821619.84</v>
      </c>
      <c r="S760" s="2">
        <v>8008229.7949999999</v>
      </c>
      <c r="T760" s="2">
        <v>8008229.7949999999</v>
      </c>
      <c r="U760" s="2">
        <v>3886497.85</v>
      </c>
      <c r="V760" s="14">
        <f>SUMIF('consultant-gross'!D:D,eslam.data!AH760,'consultant-gross'!F:F)</f>
        <v>24670486.269999981</v>
      </c>
      <c r="W760" s="14">
        <f>SUMIF('consultant-gross'!D:D,eslam.data!AH760,'consultant-gross'!G:G)</f>
        <v>298934522.31999999</v>
      </c>
      <c r="X760" s="14">
        <f>SUMIF('consultant-net'!D:D,eslam.data!AH760,'consultant-net'!F:F)</f>
        <v>18169651.25</v>
      </c>
      <c r="Y760" s="2" t="str">
        <f>VLOOKUP(A760,'eslam-to-invoicing'!A:B,2,0)</f>
        <v>New Giza Teaching Hospital</v>
      </c>
      <c r="Z760" s="2" t="str">
        <f t="shared" si="34"/>
        <v>New Giza Teaching Hospital13</v>
      </c>
      <c r="AH760" s="2" t="str">
        <f t="shared" si="35"/>
        <v>New Giza Hospital13</v>
      </c>
    </row>
    <row r="761" spans="1:34" x14ac:dyDescent="0.3">
      <c r="A761" s="6" t="s">
        <v>84</v>
      </c>
      <c r="B761" s="6">
        <v>14</v>
      </c>
      <c r="C761" s="1">
        <v>44957</v>
      </c>
      <c r="D761" s="1">
        <v>44968</v>
      </c>
      <c r="E761" s="1">
        <v>44966</v>
      </c>
      <c r="F761">
        <v>51</v>
      </c>
      <c r="G761" s="1">
        <v>45017</v>
      </c>
      <c r="H761" s="1">
        <v>44999</v>
      </c>
      <c r="I761" s="2">
        <v>21692266.85000002</v>
      </c>
      <c r="J761" s="2">
        <v>14731551.619999999</v>
      </c>
      <c r="K761" s="2">
        <f>SUMIF('collection only'!D:D,eslam.data!AH761,'collection only'!E:E)</f>
        <v>15197022</v>
      </c>
      <c r="L761" s="2">
        <v>320626789.17000002</v>
      </c>
      <c r="O761" s="2">
        <v>6879606.0899999999</v>
      </c>
      <c r="P761" s="2">
        <v>1773014.33</v>
      </c>
      <c r="R761" s="2">
        <v>12821619.84</v>
      </c>
      <c r="S761" s="2">
        <v>8574509.6600000001</v>
      </c>
      <c r="T761" s="2">
        <v>8574509.6600000001</v>
      </c>
      <c r="U761" s="2">
        <v>4107797.85</v>
      </c>
      <c r="V761" s="14">
        <f>SUMIF('consultant-gross'!D:D,eslam.data!AH761,'consultant-gross'!F:F)</f>
        <v>21692266.850000024</v>
      </c>
      <c r="W761" s="14">
        <f>SUMIF('consultant-gross'!D:D,eslam.data!AH761,'consultant-gross'!G:G)</f>
        <v>320626789.17000002</v>
      </c>
      <c r="X761" s="14">
        <f>SUMIF('consultant-net'!D:D,eslam.data!AH761,'consultant-net'!F:F)</f>
        <v>14731551.619999999</v>
      </c>
      <c r="Y761" s="2" t="str">
        <f>VLOOKUP(A761,'eslam-to-invoicing'!A:B,2,0)</f>
        <v>New Giza Teaching Hospital</v>
      </c>
      <c r="Z761" s="2" t="str">
        <f t="shared" si="34"/>
        <v>New Giza Teaching Hospital14</v>
      </c>
      <c r="AH761" s="2" t="str">
        <f t="shared" si="35"/>
        <v>New Giza Hospital14</v>
      </c>
    </row>
    <row r="762" spans="1:34" x14ac:dyDescent="0.3">
      <c r="A762" s="6" t="s">
        <v>84</v>
      </c>
      <c r="B762" s="6">
        <v>15</v>
      </c>
      <c r="C762" s="1">
        <v>44985</v>
      </c>
      <c r="D762" s="1">
        <v>44999</v>
      </c>
      <c r="E762" s="1">
        <v>45001</v>
      </c>
      <c r="F762">
        <v>51</v>
      </c>
      <c r="G762" s="1">
        <v>45052</v>
      </c>
      <c r="H762" s="1">
        <v>45034</v>
      </c>
      <c r="I762" s="2">
        <v>23725978.809999939</v>
      </c>
      <c r="J762" s="2">
        <v>14839693.08</v>
      </c>
      <c r="K762" s="2">
        <f>SUMIF('collection only'!D:D,eslam.data!AH762,'collection only'!E:E)</f>
        <v>7535461</v>
      </c>
      <c r="L762" s="2">
        <v>344352767.98000002</v>
      </c>
      <c r="O762" s="2">
        <v>5193267.92</v>
      </c>
      <c r="P762" s="2">
        <v>2584321.3199999998</v>
      </c>
      <c r="R762" s="2">
        <v>12821619.84</v>
      </c>
      <c r="S762" s="2">
        <v>9154018.0050000008</v>
      </c>
      <c r="T762" s="2">
        <v>9154018.0050000008</v>
      </c>
      <c r="U762" s="2">
        <v>4143497.85</v>
      </c>
      <c r="V762" s="14">
        <f>SUMIF('consultant-gross'!D:D,eslam.data!AH762,'consultant-gross'!F:F)</f>
        <v>23725978.809999943</v>
      </c>
      <c r="W762" s="14">
        <f>SUMIF('consultant-gross'!D:D,eslam.data!AH762,'consultant-gross'!G:G)</f>
        <v>344352767.97999996</v>
      </c>
      <c r="X762" s="14">
        <f>SUMIF('consultant-net'!D:D,eslam.data!AH762,'consultant-net'!F:F)</f>
        <v>14839693.08</v>
      </c>
      <c r="Y762" s="2" t="str">
        <f>VLOOKUP(A762,'eslam-to-invoicing'!A:B,2,0)</f>
        <v>New Giza Teaching Hospital</v>
      </c>
      <c r="Z762" s="2" t="str">
        <f t="shared" si="34"/>
        <v>New Giza Teaching Hospital15</v>
      </c>
      <c r="AH762" s="2" t="str">
        <f t="shared" si="35"/>
        <v>New Giza Hospital15</v>
      </c>
    </row>
    <row r="763" spans="1:34" x14ac:dyDescent="0.3">
      <c r="A763" s="6" t="s">
        <v>84</v>
      </c>
      <c r="B763" s="6">
        <v>16</v>
      </c>
      <c r="C763" s="1">
        <v>45046</v>
      </c>
      <c r="D763" s="1">
        <v>45035</v>
      </c>
      <c r="E763" s="1">
        <v>45046</v>
      </c>
      <c r="F763">
        <v>51</v>
      </c>
      <c r="G763" s="1">
        <v>45097</v>
      </c>
      <c r="H763" s="1">
        <v>45060</v>
      </c>
      <c r="I763" s="2">
        <v>22492246.099999961</v>
      </c>
      <c r="J763" s="2">
        <v>15222233.720000001</v>
      </c>
      <c r="K763" s="2">
        <f>SUMIF('collection only'!D:D,eslam.data!AH763,'collection only'!E:E)</f>
        <v>7643976</v>
      </c>
      <c r="L763" s="2">
        <v>366845014.07999992</v>
      </c>
      <c r="O763" s="2">
        <v>4834698.32</v>
      </c>
      <c r="P763" s="2">
        <v>3206608.76</v>
      </c>
      <c r="R763" s="2">
        <v>12821619.84</v>
      </c>
      <c r="S763" s="2">
        <v>9734385.4350000005</v>
      </c>
      <c r="T763" s="2">
        <v>9734385.4350000005</v>
      </c>
      <c r="U763" s="2">
        <v>3938997.85</v>
      </c>
      <c r="V763" s="14">
        <f>SUMIF('consultant-gross'!D:D,eslam.data!AH763,'consultant-gross'!F:F)</f>
        <v>22492246.099999964</v>
      </c>
      <c r="W763" s="14">
        <f>SUMIF('consultant-gross'!D:D,eslam.data!AH763,'consultant-gross'!G:G)</f>
        <v>366845014.07999992</v>
      </c>
      <c r="X763" s="14">
        <f>SUMIF('consultant-net'!D:D,eslam.data!AH763,'consultant-net'!F:F)</f>
        <v>15222233.720000001</v>
      </c>
      <c r="Y763" s="2" t="str">
        <f>VLOOKUP(A763,'eslam-to-invoicing'!A:B,2,0)</f>
        <v>New Giza Teaching Hospital</v>
      </c>
      <c r="Z763" s="2" t="str">
        <f t="shared" si="34"/>
        <v>New Giza Teaching Hospital16</v>
      </c>
      <c r="AH763" s="2" t="str">
        <f t="shared" si="35"/>
        <v>New Giza Hospital16</v>
      </c>
    </row>
    <row r="764" spans="1:34" x14ac:dyDescent="0.3">
      <c r="A764" s="6" t="s">
        <v>84</v>
      </c>
      <c r="B764" s="6">
        <v>17</v>
      </c>
      <c r="C764" s="1">
        <v>45077</v>
      </c>
      <c r="D764" s="1">
        <v>45077</v>
      </c>
      <c r="E764" s="1">
        <v>45080</v>
      </c>
      <c r="F764">
        <v>51</v>
      </c>
      <c r="G764" s="1">
        <v>45131</v>
      </c>
      <c r="H764" s="1">
        <v>45111</v>
      </c>
      <c r="I764" s="2">
        <v>21612019.5200001</v>
      </c>
      <c r="J764" s="2">
        <v>12680990.84</v>
      </c>
      <c r="K764" s="2">
        <f>SUMIF('collection only'!D:D,eslam.data!AH764,'collection only'!E:E)</f>
        <v>0</v>
      </c>
      <c r="L764" s="2">
        <v>388457033.60000002</v>
      </c>
      <c r="O764" s="2">
        <v>4817538.46</v>
      </c>
      <c r="P764" s="2">
        <v>3364840.52</v>
      </c>
      <c r="R764" s="2">
        <v>12821619.84</v>
      </c>
      <c r="S764" s="2">
        <v>10300141.210000001</v>
      </c>
      <c r="T764" s="2">
        <v>10300141.210000001</v>
      </c>
      <c r="U764" s="2">
        <v>6117327.71</v>
      </c>
      <c r="V764" s="14">
        <f>SUMIF('consultant-gross'!D:D,eslam.data!AH764,'consultant-gross'!F:F)</f>
        <v>21612019.5200001</v>
      </c>
      <c r="W764" s="14">
        <f>SUMIF('consultant-gross'!D:D,eslam.data!AH764,'consultant-gross'!G:G)</f>
        <v>388457033.60000002</v>
      </c>
      <c r="X764" s="14">
        <f>SUMIF('consultant-net'!D:D,eslam.data!AH764,'consultant-net'!F:F)</f>
        <v>12680990.84</v>
      </c>
      <c r="Y764" s="2" t="str">
        <f>VLOOKUP(A764,'eslam-to-invoicing'!A:B,2,0)</f>
        <v>New Giza Teaching Hospital</v>
      </c>
      <c r="Z764" s="2" t="str">
        <f t="shared" si="34"/>
        <v>New Giza Teaching Hospital17</v>
      </c>
      <c r="AH764" s="2" t="str">
        <f t="shared" si="35"/>
        <v>New Giza Hospital17</v>
      </c>
    </row>
    <row r="765" spans="1:34" x14ac:dyDescent="0.3">
      <c r="A765" s="6" t="s">
        <v>84</v>
      </c>
      <c r="B765" s="6">
        <v>18</v>
      </c>
      <c r="C765" s="1">
        <v>45107</v>
      </c>
      <c r="D765" s="1">
        <v>45116</v>
      </c>
      <c r="E765" s="1">
        <v>45119</v>
      </c>
      <c r="F765">
        <v>51</v>
      </c>
      <c r="G765" s="1">
        <v>45170</v>
      </c>
      <c r="H765" s="1">
        <v>45144</v>
      </c>
      <c r="I765" s="2">
        <v>9332664.7799999714</v>
      </c>
      <c r="J765" s="2">
        <v>14934202.65</v>
      </c>
      <c r="K765" s="2">
        <f>SUMIF('collection only'!D:D,eslam.data!AH765,'collection only'!E:E)</f>
        <v>14511461</v>
      </c>
      <c r="L765" s="2">
        <v>397789698.38</v>
      </c>
      <c r="O765" s="2">
        <v>21298296.550000001</v>
      </c>
      <c r="P765" s="2">
        <v>3366900.3</v>
      </c>
      <c r="R765" s="2">
        <v>12821619.84</v>
      </c>
      <c r="S765" s="2">
        <v>10955551.154999999</v>
      </c>
      <c r="T765" s="2">
        <v>10955551.154999999</v>
      </c>
      <c r="U765" s="2">
        <v>6117327.71</v>
      </c>
      <c r="V765" s="14">
        <f>SUMIF('consultant-gross'!D:D,eslam.data!AH765,'consultant-gross'!F:F)</f>
        <v>9332664.7799999714</v>
      </c>
      <c r="W765" s="14">
        <f>SUMIF('consultant-gross'!D:D,eslam.data!AH765,'consultant-gross'!G:G)</f>
        <v>397789698.38</v>
      </c>
      <c r="X765" s="14">
        <f>SUMIF('consultant-net'!D:D,eslam.data!AH765,'consultant-net'!F:F)</f>
        <v>14934202.65</v>
      </c>
      <c r="Y765" s="2" t="str">
        <f>VLOOKUP(A765,'eslam-to-invoicing'!A:B,2,0)</f>
        <v>New Giza Teaching Hospital</v>
      </c>
      <c r="Z765" s="2" t="str">
        <f t="shared" si="34"/>
        <v>New Giza Teaching Hospital18</v>
      </c>
      <c r="AH765" s="2" t="str">
        <f t="shared" si="35"/>
        <v>New Giza Hospital18</v>
      </c>
    </row>
    <row r="766" spans="1:34" x14ac:dyDescent="0.3">
      <c r="A766" s="6" t="s">
        <v>84</v>
      </c>
      <c r="B766" s="6">
        <v>19</v>
      </c>
      <c r="C766" s="1">
        <v>45169</v>
      </c>
      <c r="D766" s="1">
        <v>45150</v>
      </c>
      <c r="E766" s="1">
        <v>45151</v>
      </c>
      <c r="F766">
        <v>51</v>
      </c>
      <c r="G766" s="1">
        <v>45202</v>
      </c>
      <c r="H766" s="1">
        <v>45183</v>
      </c>
      <c r="I766" s="2">
        <v>18985757.50999999</v>
      </c>
      <c r="J766" s="2">
        <v>5705542.3600000003</v>
      </c>
      <c r="K766" s="2">
        <f>SUMIF('collection only'!D:D,eslam.data!AH766,'collection only'!E:E)</f>
        <v>3705542</v>
      </c>
      <c r="L766" s="2">
        <v>416775455.88999999</v>
      </c>
      <c r="O766" s="2">
        <v>10041623.17</v>
      </c>
      <c r="P766" s="2">
        <v>3890054.47</v>
      </c>
      <c r="R766" s="2">
        <v>12821619.84</v>
      </c>
      <c r="S766" s="2">
        <v>11172226.045</v>
      </c>
      <c r="T766" s="2">
        <v>11172226.045</v>
      </c>
      <c r="U766" s="2">
        <v>6117327.71</v>
      </c>
      <c r="V766" s="14">
        <f>SUMIF('consultant-gross'!D:D,eslam.data!AH766,'consultant-gross'!F:F)</f>
        <v>18985757.50999999</v>
      </c>
      <c r="W766" s="14">
        <f>SUMIF('consultant-gross'!D:D,eslam.data!AH766,'consultant-gross'!G:G)</f>
        <v>416775455.88999999</v>
      </c>
      <c r="X766" s="14">
        <f>SUMIF('consultant-net'!D:D,eslam.data!AH766,'consultant-net'!F:F)</f>
        <v>5705542.3600000003</v>
      </c>
      <c r="Y766" s="2" t="str">
        <f>VLOOKUP(A766,'eslam-to-invoicing'!A:B,2,0)</f>
        <v>New Giza Teaching Hospital</v>
      </c>
      <c r="Z766" s="2" t="str">
        <f t="shared" si="34"/>
        <v>New Giza Teaching Hospital19</v>
      </c>
      <c r="AH766" s="2" t="str">
        <f t="shared" si="35"/>
        <v>New Giza Hospital19</v>
      </c>
    </row>
    <row r="767" spans="1:34" x14ac:dyDescent="0.3">
      <c r="A767" s="6" t="s">
        <v>84</v>
      </c>
      <c r="B767" s="6">
        <v>20</v>
      </c>
      <c r="C767" s="1">
        <v>45199</v>
      </c>
      <c r="D767" s="1">
        <v>45199</v>
      </c>
      <c r="E767" s="1">
        <v>45196</v>
      </c>
      <c r="F767">
        <v>51</v>
      </c>
      <c r="G767" s="1">
        <v>45247</v>
      </c>
      <c r="H767" s="1">
        <v>45202</v>
      </c>
      <c r="I767" s="2">
        <v>-9.9999999999999995E-8</v>
      </c>
      <c r="J767" s="2">
        <v>18995740.420000002</v>
      </c>
      <c r="K767" s="2">
        <f>SUMIF('collection only'!D:D,eslam.data!AH767,'collection only'!E:E)</f>
        <v>18995740</v>
      </c>
      <c r="L767" s="2">
        <v>416775455.88999999</v>
      </c>
      <c r="O767" s="2">
        <v>10041623.17</v>
      </c>
      <c r="P767" s="2">
        <v>3890054.47</v>
      </c>
      <c r="R767" s="2">
        <v>12821619.84</v>
      </c>
      <c r="S767" s="2">
        <v>22344452.09</v>
      </c>
      <c r="U767" s="2">
        <v>6117327.71</v>
      </c>
      <c r="V767" s="14">
        <f>SUMIF('consultant-gross'!D:D,eslam.data!AH767,'consultant-gross'!F:F)</f>
        <v>-9.9999999999999995E-8</v>
      </c>
      <c r="W767" s="14">
        <f>SUMIF('consultant-gross'!D:D,eslam.data!AH767,'consultant-gross'!G:G)</f>
        <v>416775455.88999999</v>
      </c>
      <c r="X767" s="14">
        <f>SUMIF('consultant-net'!D:D,eslam.data!AH767,'consultant-net'!F:F)</f>
        <v>18995740.420000002</v>
      </c>
      <c r="Y767" s="2" t="str">
        <f>VLOOKUP(A767,'eslam-to-invoicing'!A:B,2,0)</f>
        <v>New Giza Teaching Hospital</v>
      </c>
      <c r="Z767" s="2" t="str">
        <f t="shared" si="34"/>
        <v>New Giza Teaching Hospital20</v>
      </c>
      <c r="AH767" s="2" t="str">
        <f t="shared" si="35"/>
        <v>New Giza Hospital20</v>
      </c>
    </row>
    <row r="768" spans="1:34" x14ac:dyDescent="0.3">
      <c r="A768" s="6" t="s">
        <v>84</v>
      </c>
      <c r="B768" s="6">
        <v>21</v>
      </c>
      <c r="C768" s="1">
        <v>45199</v>
      </c>
      <c r="D768" s="1">
        <v>45199</v>
      </c>
      <c r="E768" s="1">
        <v>45215</v>
      </c>
      <c r="F768">
        <v>51</v>
      </c>
      <c r="G768" s="1">
        <v>45266</v>
      </c>
      <c r="H768" s="1">
        <v>45215</v>
      </c>
      <c r="I768" s="2">
        <v>12758386.30000001</v>
      </c>
      <c r="J768" s="2">
        <v>8010369.2400000002</v>
      </c>
      <c r="K768" s="2">
        <f>SUMIF('collection only'!D:D,eslam.data!AH768,'collection only'!E:E)</f>
        <v>4008305</v>
      </c>
      <c r="L768" s="2">
        <v>429533842.19</v>
      </c>
      <c r="O768" s="2">
        <v>9402295.5299999993</v>
      </c>
      <c r="P768" s="2">
        <v>3259999.96</v>
      </c>
      <c r="R768" s="2">
        <v>12821619</v>
      </c>
      <c r="S768" s="2">
        <v>22981285.530000001</v>
      </c>
      <c r="U768" s="2">
        <v>6117327.71</v>
      </c>
      <c r="V768" s="14">
        <f>SUMIF('consultant-gross'!D:D,eslam.data!AH768,'consultant-gross'!F:F)</f>
        <v>12758386.300000012</v>
      </c>
      <c r="W768" s="14">
        <f>SUMIF('consultant-gross'!D:D,eslam.data!AH768,'consultant-gross'!G:G)</f>
        <v>429533842.19</v>
      </c>
      <c r="X768" s="14">
        <f>SUMIF('consultant-net'!D:D,eslam.data!AH768,'consultant-net'!F:F)</f>
        <v>8010369.2400000002</v>
      </c>
      <c r="Y768" s="2" t="str">
        <f>VLOOKUP(A768,'eslam-to-invoicing'!A:B,2,0)</f>
        <v>New Giza Teaching Hospital</v>
      </c>
      <c r="Z768" s="2" t="str">
        <f t="shared" si="34"/>
        <v>New Giza Teaching Hospital21</v>
      </c>
      <c r="AH768" s="2" t="str">
        <f t="shared" si="35"/>
        <v>New Giza Hospital21</v>
      </c>
    </row>
    <row r="769" spans="1:34" x14ac:dyDescent="0.3">
      <c r="A769" s="6" t="s">
        <v>84</v>
      </c>
      <c r="B769" s="6">
        <v>22</v>
      </c>
      <c r="C769" s="1">
        <v>45230</v>
      </c>
      <c r="D769" s="1">
        <v>45235</v>
      </c>
      <c r="E769" s="1">
        <v>45238</v>
      </c>
      <c r="F769">
        <v>51</v>
      </c>
      <c r="G769" s="1">
        <v>45289</v>
      </c>
      <c r="H769" s="1">
        <v>45260</v>
      </c>
      <c r="I769" s="2">
        <v>18598623.83999991</v>
      </c>
      <c r="J769" s="2">
        <v>8695249.5999999996</v>
      </c>
      <c r="K769" s="2">
        <f>SUMIF('collection only'!D:D,eslam.data!AH769,'collection only'!E:E)</f>
        <v>6681249</v>
      </c>
      <c r="L769" s="2">
        <v>448132466.02999991</v>
      </c>
      <c r="O769" s="2">
        <v>2678290.23</v>
      </c>
      <c r="P769" s="2">
        <v>4983458.07</v>
      </c>
      <c r="R769" s="2">
        <v>12821619.84</v>
      </c>
      <c r="S769" s="2">
        <v>23620700.789999999</v>
      </c>
      <c r="U769" s="2">
        <v>6119391.71</v>
      </c>
      <c r="V769" s="14">
        <f>SUMIF('consultant-gross'!D:D,eslam.data!AH769,'consultant-gross'!F:F)</f>
        <v>18598623.839999914</v>
      </c>
      <c r="W769" s="14">
        <f>SUMIF('consultant-gross'!D:D,eslam.data!AH769,'consultant-gross'!G:G)</f>
        <v>448132466.02999991</v>
      </c>
      <c r="X769" s="14">
        <f>SUMIF('consultant-net'!D:D,eslam.data!AH769,'consultant-net'!F:F)</f>
        <v>8695249.5999999996</v>
      </c>
      <c r="Y769" s="2" t="str">
        <f>VLOOKUP(A769,'eslam-to-invoicing'!A:B,2,0)</f>
        <v>New Giza Teaching Hospital</v>
      </c>
      <c r="Z769" s="2" t="str">
        <f t="shared" si="34"/>
        <v>New Giza Teaching Hospital22</v>
      </c>
      <c r="AH769" s="2" t="str">
        <f t="shared" si="35"/>
        <v>New Giza Hospital22</v>
      </c>
    </row>
    <row r="770" spans="1:34" x14ac:dyDescent="0.3">
      <c r="A770" s="6" t="s">
        <v>84</v>
      </c>
      <c r="B770" s="6">
        <v>23</v>
      </c>
      <c r="C770" s="1">
        <v>45260</v>
      </c>
      <c r="D770" s="1">
        <v>45270</v>
      </c>
      <c r="E770" s="1">
        <v>45272</v>
      </c>
      <c r="F770">
        <v>51</v>
      </c>
      <c r="G770" s="1">
        <v>45323</v>
      </c>
      <c r="H770" s="1">
        <v>45318</v>
      </c>
      <c r="I770" s="2">
        <v>9056705.7100000381</v>
      </c>
      <c r="J770" s="2">
        <v>4604562.68</v>
      </c>
      <c r="K770" s="2">
        <f>SUMIF('collection only'!D:D,eslam.data!AH770,'collection only'!E:E)</f>
        <v>3104562</v>
      </c>
      <c r="L770" s="2">
        <v>457189171.73999989</v>
      </c>
      <c r="O770" s="2">
        <v>2083276.16</v>
      </c>
      <c r="P770" s="2">
        <v>4983458.07</v>
      </c>
      <c r="R770" s="2">
        <v>12821619.84</v>
      </c>
      <c r="S770" s="2">
        <v>24065214.300000001</v>
      </c>
      <c r="U770" s="2">
        <v>6133391.71</v>
      </c>
      <c r="V770" s="14">
        <f>SUMIF('consultant-gross'!D:D,eslam.data!AH770,'consultant-gross'!F:F)</f>
        <v>9056705.7100000381</v>
      </c>
      <c r="W770" s="14">
        <f>SUMIF('consultant-gross'!D:D,eslam.data!AH770,'consultant-gross'!G:G)</f>
        <v>457189171.73999995</v>
      </c>
      <c r="X770" s="14">
        <f>SUMIF('consultant-net'!D:D,eslam.data!AH770,'consultant-net'!F:F)</f>
        <v>4604562.68</v>
      </c>
      <c r="Y770" s="2" t="str">
        <f>VLOOKUP(A770,'eslam-to-invoicing'!A:B,2,0)</f>
        <v>New Giza Teaching Hospital</v>
      </c>
      <c r="Z770" s="2" t="str">
        <f t="shared" si="34"/>
        <v>New Giza Teaching Hospital23</v>
      </c>
      <c r="AH770" s="2" t="str">
        <f t="shared" si="35"/>
        <v>New Giza Hospital23</v>
      </c>
    </row>
    <row r="771" spans="1:34" x14ac:dyDescent="0.3">
      <c r="A771" s="6" t="s">
        <v>84</v>
      </c>
      <c r="B771" s="6">
        <v>24</v>
      </c>
      <c r="C771" s="1">
        <v>45322</v>
      </c>
      <c r="D771" s="1">
        <v>45334</v>
      </c>
      <c r="E771" s="1">
        <v>45335</v>
      </c>
      <c r="F771">
        <v>51</v>
      </c>
      <c r="G771" s="1">
        <v>45386</v>
      </c>
      <c r="H771" s="1">
        <v>45383</v>
      </c>
      <c r="I771" s="2">
        <v>30645299.930000011</v>
      </c>
      <c r="J771" s="2">
        <v>5494905.7800000003</v>
      </c>
      <c r="K771" s="2">
        <f>SUMIF('collection only'!D:D,eslam.data!AH771,'collection only'!E:E)</f>
        <v>4494905.88</v>
      </c>
      <c r="L771" s="2">
        <v>487834471.67000002</v>
      </c>
      <c r="O771" s="2">
        <v>1034048.23</v>
      </c>
      <c r="P771" s="2">
        <v>5018947.83</v>
      </c>
      <c r="R771" s="2">
        <v>12821619.84</v>
      </c>
      <c r="S771" s="2">
        <v>25619451</v>
      </c>
      <c r="U771" s="2">
        <v>8956130</v>
      </c>
      <c r="V771" s="14">
        <f>SUMIF('consultant-gross'!D:D,eslam.data!AH771,'consultant-gross'!F:F)</f>
        <v>30645299.930000007</v>
      </c>
      <c r="W771" s="14">
        <f>SUMIF('consultant-gross'!D:D,eslam.data!AH771,'consultant-gross'!G:G)</f>
        <v>487834471.66999996</v>
      </c>
      <c r="X771" s="14">
        <f>SUMIF('consultant-net'!D:D,eslam.data!AH771,'consultant-net'!F:F)</f>
        <v>5494905.7800000003</v>
      </c>
      <c r="Y771" s="2" t="str">
        <f>VLOOKUP(A771,'eslam-to-invoicing'!A:B,2,0)</f>
        <v>New Giza Teaching Hospital</v>
      </c>
      <c r="Z771" s="2" t="str">
        <f t="shared" ref="Z771:Z834" si="36">Y771&amp;B771</f>
        <v>New Giza Teaching Hospital24</v>
      </c>
      <c r="AH771" s="2" t="str">
        <f t="shared" ref="AH771:AH834" si="37">A771&amp;B771</f>
        <v>New Giza Hospital24</v>
      </c>
    </row>
    <row r="772" spans="1:34" x14ac:dyDescent="0.3">
      <c r="A772" s="6" t="s">
        <v>84</v>
      </c>
      <c r="B772" s="6">
        <v>25</v>
      </c>
      <c r="C772" s="1">
        <v>45382</v>
      </c>
      <c r="D772" s="1">
        <v>45388</v>
      </c>
      <c r="E772" s="1">
        <v>45389</v>
      </c>
      <c r="F772">
        <v>51</v>
      </c>
      <c r="G772" s="1">
        <v>45440</v>
      </c>
      <c r="H772" s="1">
        <v>45296</v>
      </c>
      <c r="I772" s="2">
        <v>12955562.119999999</v>
      </c>
      <c r="J772" s="2">
        <v>10195246.279999999</v>
      </c>
      <c r="K772" s="2">
        <f>SUMIF('collection only'!D:D,eslam.data!AH772,'collection only'!E:E)</f>
        <v>10195246</v>
      </c>
      <c r="L772" s="2">
        <v>500790033.79000002</v>
      </c>
      <c r="O772" s="2">
        <v>421352.25</v>
      </c>
      <c r="P772" s="2">
        <v>12168583.449999999</v>
      </c>
      <c r="R772" s="2">
        <v>12821619.84</v>
      </c>
      <c r="S772" s="2">
        <v>26268325.91</v>
      </c>
      <c r="U772" s="2">
        <v>8956130.8000000007</v>
      </c>
      <c r="V772" s="14">
        <f>SUMIF('consultant-gross'!D:D,eslam.data!AH772,'consultant-gross'!F:F)</f>
        <v>12955562.120000005</v>
      </c>
      <c r="W772" s="14">
        <f>SUMIF('consultant-gross'!D:D,eslam.data!AH772,'consultant-gross'!G:G)</f>
        <v>500790033.78999996</v>
      </c>
      <c r="X772" s="14">
        <f>SUMIF('consultant-net'!D:D,eslam.data!AH772,'consultant-net'!F:F)</f>
        <v>10195246.279999999</v>
      </c>
      <c r="Y772" s="2" t="str">
        <f>VLOOKUP(A772,'eslam-to-invoicing'!A:B,2,0)</f>
        <v>New Giza Teaching Hospital</v>
      </c>
      <c r="Z772" s="2" t="str">
        <f t="shared" si="36"/>
        <v>New Giza Teaching Hospital25</v>
      </c>
      <c r="AH772" s="2" t="str">
        <f t="shared" si="37"/>
        <v>New Giza Hospital25</v>
      </c>
    </row>
    <row r="773" spans="1:34" x14ac:dyDescent="0.3">
      <c r="A773" s="6" t="s">
        <v>84</v>
      </c>
      <c r="B773" s="6">
        <v>26</v>
      </c>
      <c r="C773" s="1">
        <v>45412</v>
      </c>
      <c r="D773" s="1">
        <v>45424</v>
      </c>
      <c r="E773" s="1">
        <v>45441</v>
      </c>
      <c r="F773">
        <v>51</v>
      </c>
      <c r="G773" s="1">
        <v>45492</v>
      </c>
      <c r="H773" s="1">
        <v>45456</v>
      </c>
      <c r="I773" s="2">
        <v>15191903.430000011</v>
      </c>
      <c r="J773" s="2">
        <v>17232986.300000001</v>
      </c>
      <c r="K773" s="2">
        <f>SUMIF('collection only'!D:D,eslam.data!AH773,'collection only'!E:E)</f>
        <v>18129119.172380954</v>
      </c>
      <c r="L773" s="2">
        <v>515981937.22000003</v>
      </c>
      <c r="O773" s="2">
        <v>268661.25</v>
      </c>
      <c r="P773" s="2">
        <v>14260202.710000001</v>
      </c>
      <c r="S773" s="2">
        <v>27057529.550000001</v>
      </c>
      <c r="U773" s="2">
        <v>23641604</v>
      </c>
      <c r="V773" s="14">
        <f>SUMIF('consultant-gross'!D:D,eslam.data!AH773,'consultant-gross'!F:F)</f>
        <v>15191903.430000007</v>
      </c>
      <c r="W773" s="14">
        <f>SUMIF('consultant-gross'!D:D,eslam.data!AH773,'consultant-gross'!G:G)</f>
        <v>515981937.21999997</v>
      </c>
      <c r="X773" s="14">
        <f>SUMIF('consultant-net'!D:D,eslam.data!AH773,'consultant-net'!F:F)</f>
        <v>17232986.300000001</v>
      </c>
      <c r="Y773" s="2" t="str">
        <f>VLOOKUP(A773,'eslam-to-invoicing'!A:B,2,0)</f>
        <v>New Giza Teaching Hospital</v>
      </c>
      <c r="Z773" s="2" t="str">
        <f t="shared" si="36"/>
        <v>New Giza Teaching Hospital26</v>
      </c>
      <c r="AH773" s="2" t="str">
        <f t="shared" si="37"/>
        <v>New Giza Hospital26</v>
      </c>
    </row>
    <row r="774" spans="1:34" x14ac:dyDescent="0.3">
      <c r="A774" s="6" t="s">
        <v>84</v>
      </c>
      <c r="B774" s="6">
        <v>27</v>
      </c>
      <c r="C774" s="1">
        <v>45473</v>
      </c>
      <c r="D774" s="1">
        <v>45487</v>
      </c>
      <c r="E774" s="1">
        <v>45489</v>
      </c>
      <c r="F774">
        <v>51</v>
      </c>
      <c r="G774" s="1">
        <v>45540</v>
      </c>
      <c r="H774" s="1">
        <v>45522</v>
      </c>
      <c r="I774" s="2">
        <v>16227230.20000005</v>
      </c>
      <c r="J774" s="2">
        <v>13715277.6</v>
      </c>
      <c r="K774" s="2">
        <f>SUMIF('collection only'!D:D,eslam.data!AH774,'collection only'!E:E)</f>
        <v>2051894</v>
      </c>
      <c r="L774" s="2">
        <v>532209167.42000002</v>
      </c>
      <c r="O774" s="2">
        <v>268661.25</v>
      </c>
      <c r="P774" s="2">
        <v>14260202</v>
      </c>
      <c r="R774" s="2">
        <v>56175000</v>
      </c>
      <c r="S774" s="2">
        <v>30715749</v>
      </c>
      <c r="U774" s="2">
        <v>20879747</v>
      </c>
      <c r="V774" s="14">
        <f>SUMIF('consultant-gross'!D:D,eslam.data!AH774,'consultant-gross'!F:F)</f>
        <v>16227230.200000048</v>
      </c>
      <c r="W774" s="14">
        <f>SUMIF('consultant-gross'!D:D,eslam.data!AH774,'consultant-gross'!G:G)</f>
        <v>532209167.42000002</v>
      </c>
      <c r="X774" s="14">
        <f>SUMIF('consultant-net'!D:D,eslam.data!AH774,'consultant-net'!F:F)</f>
        <v>13715277.6</v>
      </c>
      <c r="Y774" s="2" t="str">
        <f>VLOOKUP(A774,'eslam-to-invoicing'!A:B,2,0)</f>
        <v>New Giza Teaching Hospital</v>
      </c>
      <c r="Z774" s="2" t="str">
        <f t="shared" si="36"/>
        <v>New Giza Teaching Hospital27</v>
      </c>
      <c r="AH774" s="2" t="str">
        <f t="shared" si="37"/>
        <v>New Giza Hospital27</v>
      </c>
    </row>
    <row r="775" spans="1:34" x14ac:dyDescent="0.3">
      <c r="A775" s="6" t="s">
        <v>84</v>
      </c>
      <c r="B775" s="6">
        <v>28</v>
      </c>
      <c r="C775" s="1">
        <v>45535</v>
      </c>
      <c r="D775" s="1">
        <v>45546</v>
      </c>
      <c r="E775" s="1">
        <v>45547</v>
      </c>
      <c r="F775">
        <v>51</v>
      </c>
      <c r="G775" s="1">
        <v>45598</v>
      </c>
      <c r="H775" s="1">
        <v>45568</v>
      </c>
      <c r="I775" s="2">
        <v>69437921.359999955</v>
      </c>
      <c r="J775" s="2">
        <v>6800969.2400000002</v>
      </c>
      <c r="K775" s="2">
        <f>SUMIF('collection only'!D:D,eslam.data!AH775,'collection only'!E:E)</f>
        <v>5534314</v>
      </c>
      <c r="L775" s="2">
        <v>601647088.77999997</v>
      </c>
      <c r="O775" s="2">
        <v>268661</v>
      </c>
      <c r="P775" s="2">
        <v>18531949</v>
      </c>
      <c r="R775" s="2">
        <v>56175000</v>
      </c>
      <c r="S775" s="2">
        <v>15698247.5</v>
      </c>
      <c r="T775" s="2">
        <v>15698247.5</v>
      </c>
      <c r="U775" s="2">
        <v>9038450</v>
      </c>
      <c r="V775" s="14">
        <f>SUMIF('consultant-gross'!D:D,eslam.data!AH775,'consultant-gross'!F:F)</f>
        <v>69437921.359999955</v>
      </c>
      <c r="W775" s="14">
        <f>SUMIF('consultant-gross'!D:D,eslam.data!AH775,'consultant-gross'!G:G)</f>
        <v>601647088.77999997</v>
      </c>
      <c r="X775" s="14">
        <f>SUMIF('consultant-net'!D:D,eslam.data!AH775,'consultant-net'!F:F)</f>
        <v>6800969.2400000002</v>
      </c>
      <c r="Y775" s="2" t="str">
        <f>VLOOKUP(A775,'eslam-to-invoicing'!A:B,2,0)</f>
        <v>New Giza Teaching Hospital</v>
      </c>
      <c r="Z775" s="2" t="str">
        <f t="shared" si="36"/>
        <v>New Giza Teaching Hospital28</v>
      </c>
      <c r="AH775" s="2" t="str">
        <f t="shared" si="37"/>
        <v>New Giza Hospital28</v>
      </c>
    </row>
    <row r="776" spans="1:34" x14ac:dyDescent="0.3">
      <c r="A776" s="6" t="s">
        <v>84</v>
      </c>
      <c r="B776" s="6">
        <v>29</v>
      </c>
      <c r="C776" s="1">
        <v>45596</v>
      </c>
      <c r="D776" s="1">
        <v>45582</v>
      </c>
      <c r="E776" s="1">
        <v>45584</v>
      </c>
      <c r="F776">
        <v>51</v>
      </c>
      <c r="G776" s="1">
        <v>45635</v>
      </c>
      <c r="K776" s="2">
        <f>SUMIF('collection only'!D:D,eslam.data!AH776,'collection only'!E:E)</f>
        <v>0</v>
      </c>
      <c r="U776" s="2">
        <v>0</v>
      </c>
      <c r="V776" s="14">
        <f>SUMIF('consultant-gross'!D:D,eslam.data!AH776,'consultant-gross'!F:F)</f>
        <v>0</v>
      </c>
      <c r="W776" s="14">
        <f>SUMIF('consultant-gross'!D:D,eslam.data!AH776,'consultant-gross'!G:G)</f>
        <v>0</v>
      </c>
      <c r="X776" s="14">
        <f>SUMIF('consultant-net'!D:D,eslam.data!AH776,'consultant-net'!F:F)</f>
        <v>0</v>
      </c>
      <c r="Y776" s="2" t="str">
        <f>VLOOKUP(A776,'eslam-to-invoicing'!A:B,2,0)</f>
        <v>New Giza Teaching Hospital</v>
      </c>
      <c r="Z776" s="2" t="str">
        <f t="shared" si="36"/>
        <v>New Giza Teaching Hospital29</v>
      </c>
      <c r="AH776" s="2" t="str">
        <f t="shared" si="37"/>
        <v>New Giza Hospital29</v>
      </c>
    </row>
    <row r="777" spans="1:34" x14ac:dyDescent="0.3">
      <c r="A777" s="6" t="s">
        <v>13</v>
      </c>
      <c r="B777" s="6">
        <v>25</v>
      </c>
      <c r="C777" s="1">
        <v>43008</v>
      </c>
      <c r="D777" s="1">
        <v>43009</v>
      </c>
      <c r="E777" s="1">
        <v>42994</v>
      </c>
      <c r="F777">
        <v>28</v>
      </c>
      <c r="G777" s="1">
        <v>43022</v>
      </c>
      <c r="H777" s="1">
        <v>43019</v>
      </c>
      <c r="I777" s="2">
        <v>3430150</v>
      </c>
      <c r="K777" s="2">
        <f>SUMIF('collection only'!D:D,eslam.data!AH777,'collection only'!E:E)</f>
        <v>2468493.7000000002</v>
      </c>
      <c r="L777" s="2">
        <v>140490291</v>
      </c>
      <c r="O777" s="2">
        <v>1675290.17</v>
      </c>
      <c r="U777" s="2">
        <v>807366.83477800002</v>
      </c>
      <c r="V777" s="14">
        <f>SUMIF('consultant-gross'!D:D,eslam.data!AH777,'consultant-gross'!F:F)</f>
        <v>0</v>
      </c>
      <c r="W777" s="14">
        <f>SUMIF('consultant-gross'!D:D,eslam.data!AH777,'consultant-gross'!G:G)</f>
        <v>0</v>
      </c>
      <c r="X777" s="14">
        <f>SUMIF('consultant-net'!D:D,eslam.data!AH777,'consultant-net'!F:F)</f>
        <v>0</v>
      </c>
      <c r="Y777" s="2" t="str">
        <f>VLOOKUP(A777,'eslam-to-invoicing'!A:B,2,0)</f>
        <v>New Giza 2</v>
      </c>
      <c r="Z777" s="2" t="str">
        <f t="shared" si="36"/>
        <v>New Giza 225</v>
      </c>
      <c r="AH777" s="2" t="str">
        <f t="shared" si="37"/>
        <v>NGU 225</v>
      </c>
    </row>
    <row r="778" spans="1:34" x14ac:dyDescent="0.3">
      <c r="A778" s="6" t="s">
        <v>13</v>
      </c>
      <c r="B778" s="6">
        <v>26</v>
      </c>
      <c r="C778" s="1">
        <v>43069</v>
      </c>
      <c r="D778" s="1">
        <v>43069</v>
      </c>
      <c r="E778" s="1">
        <v>43123</v>
      </c>
      <c r="F778">
        <v>28</v>
      </c>
      <c r="G778" s="1">
        <v>43151</v>
      </c>
      <c r="H778" s="1">
        <v>43243</v>
      </c>
      <c r="I778" s="2">
        <v>10391625.25000003</v>
      </c>
      <c r="J778" s="2">
        <v>6719251.5999999996</v>
      </c>
      <c r="K778" s="2">
        <f>SUMIF('collection only'!D:D,eslam.data!AH778,'collection only'!E:E)</f>
        <v>4990186</v>
      </c>
      <c r="L778" s="2">
        <v>150881916.25</v>
      </c>
      <c r="O778" s="2">
        <v>0</v>
      </c>
      <c r="U778" s="2">
        <v>699355.46477800002</v>
      </c>
      <c r="V778" s="14">
        <f>SUMIF('consultant-gross'!D:D,eslam.data!AH778,'consultant-gross'!F:F)</f>
        <v>6579666.5394753218</v>
      </c>
      <c r="W778" s="14">
        <f>SUMIF('consultant-gross'!D:D,eslam.data!AH778,'consultant-gross'!G:G)</f>
        <v>147069957.53947529</v>
      </c>
      <c r="X778" s="14">
        <f>SUMIF('consultant-net'!D:D,eslam.data!AH778,'consultant-net'!F:F)</f>
        <v>3027155.9789475799</v>
      </c>
      <c r="Y778" s="2" t="str">
        <f>VLOOKUP(A778,'eslam-to-invoicing'!A:B,2,0)</f>
        <v>New Giza 2</v>
      </c>
      <c r="Z778" s="2" t="str">
        <f t="shared" si="36"/>
        <v>New Giza 226</v>
      </c>
      <c r="AH778" s="2" t="str">
        <f t="shared" si="37"/>
        <v>NGU 226</v>
      </c>
    </row>
    <row r="779" spans="1:34" x14ac:dyDescent="0.3">
      <c r="A779" s="6" t="s">
        <v>13</v>
      </c>
      <c r="B779" s="6">
        <v>27</v>
      </c>
      <c r="C779" s="1">
        <v>43646</v>
      </c>
      <c r="D779" s="1">
        <v>43646</v>
      </c>
      <c r="E779" s="1">
        <v>43650</v>
      </c>
      <c r="F779">
        <v>28</v>
      </c>
      <c r="G779" s="1">
        <v>43678</v>
      </c>
      <c r="H779" s="1">
        <v>43771</v>
      </c>
      <c r="I779" s="2">
        <v>3035230.3681249921</v>
      </c>
      <c r="J779" s="2">
        <v>1589855.1266846659</v>
      </c>
      <c r="K779" s="2">
        <f>SUMIF('collection only'!D:D,eslam.data!AH779,'collection only'!E:E)</f>
        <v>2104161</v>
      </c>
      <c r="L779" s="2">
        <v>153917146.61812499</v>
      </c>
      <c r="O779" s="2">
        <v>734008.68</v>
      </c>
      <c r="U779" s="2">
        <v>0</v>
      </c>
      <c r="V779" s="14">
        <f>SUMIF('consultant-gross'!D:D,eslam.data!AH779,'consultant-gross'!F:F)</f>
        <v>0</v>
      </c>
      <c r="W779" s="14">
        <f>SUMIF('consultant-gross'!D:D,eslam.data!AH779,'consultant-gross'!G:G)</f>
        <v>0</v>
      </c>
      <c r="X779" s="14">
        <f>SUMIF('consultant-net'!D:D,eslam.data!AH779,'consultant-net'!F:F)</f>
        <v>2440072.7284633964</v>
      </c>
      <c r="Y779" s="2" t="str">
        <f>VLOOKUP(A779,'eslam-to-invoicing'!A:B,2,0)</f>
        <v>New Giza 2</v>
      </c>
      <c r="Z779" s="2" t="str">
        <f t="shared" si="36"/>
        <v>New Giza 227</v>
      </c>
      <c r="AH779" s="2" t="str">
        <f t="shared" si="37"/>
        <v>NGU 227</v>
      </c>
    </row>
    <row r="780" spans="1:34" x14ac:dyDescent="0.3">
      <c r="A780" s="6" t="s">
        <v>59</v>
      </c>
      <c r="B780" s="6">
        <v>1</v>
      </c>
      <c r="C780" s="1">
        <v>44165</v>
      </c>
      <c r="D780" s="1">
        <v>44160</v>
      </c>
      <c r="E780" s="1">
        <v>44157</v>
      </c>
      <c r="F780">
        <v>56</v>
      </c>
      <c r="G780" s="1">
        <v>44213</v>
      </c>
      <c r="H780" s="1">
        <v>44213</v>
      </c>
      <c r="I780" s="2">
        <v>2407390.5714285709</v>
      </c>
      <c r="J780" s="2">
        <v>10345156.800000001</v>
      </c>
      <c r="K780" s="2">
        <f>SUMIF('collection only'!D:D,eslam.data!AH780,'collection only'!E:E)</f>
        <v>101168059.78999999</v>
      </c>
      <c r="L780" s="2">
        <v>2407390.5714285709</v>
      </c>
      <c r="O780" s="2">
        <v>9271107.1999999993</v>
      </c>
      <c r="U780" s="2">
        <v>0</v>
      </c>
      <c r="V780" s="14">
        <f>SUMIF('consultant-gross'!D:D,eslam.data!AH780,'consultant-gross'!F:F)</f>
        <v>2407390.5714285714</v>
      </c>
      <c r="W780" s="14">
        <f>SUMIF('consultant-gross'!D:D,eslam.data!AH780,'consultant-gross'!G:G)</f>
        <v>2407390.5714285714</v>
      </c>
      <c r="X780" s="14">
        <f>SUMIF('consultant-net'!D:D,eslam.data!AH780,'consultant-net'!F:F)</f>
        <v>10345156.800000001</v>
      </c>
      <c r="Y780" s="2" t="str">
        <f>VLOOKUP(A780,'eslam-to-invoicing'!A:B,2,0)</f>
        <v>ORA ZED - Ph 01B - Pkgs A&amp;D</v>
      </c>
      <c r="Z780" s="2" t="str">
        <f t="shared" si="36"/>
        <v>ORA ZED - Ph 01B - Pkgs A&amp;D1</v>
      </c>
      <c r="AH780" s="2" t="str">
        <f t="shared" si="37"/>
        <v>ORA - ZED1</v>
      </c>
    </row>
    <row r="781" spans="1:34" x14ac:dyDescent="0.3">
      <c r="A781" s="6" t="s">
        <v>59</v>
      </c>
      <c r="B781" s="6">
        <v>2</v>
      </c>
      <c r="C781" s="1">
        <v>44196</v>
      </c>
      <c r="D781" s="1">
        <v>44196</v>
      </c>
      <c r="E781" s="1">
        <v>44187</v>
      </c>
      <c r="F781">
        <v>56</v>
      </c>
      <c r="G781" s="1">
        <v>44243</v>
      </c>
      <c r="H781" s="1">
        <v>44202</v>
      </c>
      <c r="I781" s="2">
        <v>45205427.076190472</v>
      </c>
      <c r="J781" s="2">
        <v>37532508</v>
      </c>
      <c r="K781" s="2">
        <f>SUMIF('collection only'!D:D,eslam.data!AH781,'collection only'!E:E)</f>
        <v>293983829</v>
      </c>
      <c r="L781" s="2">
        <v>47612817.647619054</v>
      </c>
      <c r="N781" s="2">
        <v>256451321</v>
      </c>
      <c r="O781" s="2">
        <v>9882492.6300000008</v>
      </c>
      <c r="U781" s="2">
        <v>10718.864799999999</v>
      </c>
      <c r="V781" s="14">
        <f>SUMIF('consultant-gross'!D:D,eslam.data!AH781,'consultant-gross'!F:F)</f>
        <v>43865060.088615134</v>
      </c>
      <c r="W781" s="14">
        <f>SUMIF('consultant-gross'!D:D,eslam.data!AH781,'consultant-gross'!G:G)</f>
        <v>46272450.660043709</v>
      </c>
      <c r="X781" s="14">
        <f>SUMIF('consultant-net'!D:D,eslam.data!AH781,'consultant-net'!F:F)</f>
        <v>37827388.660140298</v>
      </c>
      <c r="Y781" s="2" t="str">
        <f>VLOOKUP(A781,'eslam-to-invoicing'!A:B,2,0)</f>
        <v>ORA ZED - Ph 01B - Pkgs A&amp;D</v>
      </c>
      <c r="Z781" s="2" t="str">
        <f t="shared" si="36"/>
        <v>ORA ZED - Ph 01B - Pkgs A&amp;D2</v>
      </c>
      <c r="AH781" s="2" t="str">
        <f t="shared" si="37"/>
        <v>ORA - ZED2</v>
      </c>
    </row>
    <row r="782" spans="1:34" x14ac:dyDescent="0.3">
      <c r="A782" s="6" t="s">
        <v>59</v>
      </c>
      <c r="B782" s="6">
        <v>3</v>
      </c>
      <c r="C782" s="1">
        <v>44227</v>
      </c>
      <c r="D782" s="1">
        <v>44230</v>
      </c>
      <c r="E782" s="1">
        <v>44227</v>
      </c>
      <c r="F782">
        <v>56</v>
      </c>
      <c r="G782" s="1">
        <v>44283</v>
      </c>
      <c r="H782" s="1">
        <v>44244</v>
      </c>
      <c r="I782" s="2">
        <v>26768107.447619058</v>
      </c>
      <c r="J782" s="2">
        <v>27896354</v>
      </c>
      <c r="K782" s="2">
        <f>SUMIF('collection only'!D:D,eslam.data!AH782,'collection only'!E:E)</f>
        <v>78068925.86300002</v>
      </c>
      <c r="L782" s="2">
        <v>74380925.095238104</v>
      </c>
      <c r="N782" s="2">
        <v>50172571.86300002</v>
      </c>
      <c r="O782" s="2">
        <v>17071953.359999999</v>
      </c>
      <c r="U782" s="2">
        <v>24994.28</v>
      </c>
      <c r="V782" s="14">
        <f>SUMIF('consultant-gross'!D:D,eslam.data!AH782,'consultant-gross'!F:F)</f>
        <v>23073312.52380953</v>
      </c>
      <c r="W782" s="14">
        <f>SUMIF('consultant-gross'!D:D,eslam.data!AH782,'consultant-gross'!G:G)</f>
        <v>70686130.171428576</v>
      </c>
      <c r="X782" s="14">
        <f>SUMIF('consultant-net'!D:D,eslam.data!AH782,'consultant-net'!F:F)</f>
        <v>28404325.826000001</v>
      </c>
      <c r="Y782" s="2" t="str">
        <f>VLOOKUP(A782,'eslam-to-invoicing'!A:B,2,0)</f>
        <v>ORA ZED - Ph 01B - Pkgs A&amp;D</v>
      </c>
      <c r="Z782" s="2" t="str">
        <f t="shared" si="36"/>
        <v>ORA ZED - Ph 01B - Pkgs A&amp;D3</v>
      </c>
      <c r="AH782" s="2" t="str">
        <f t="shared" si="37"/>
        <v>ORA - ZED3</v>
      </c>
    </row>
    <row r="783" spans="1:34" x14ac:dyDescent="0.3">
      <c r="A783" s="6" t="s">
        <v>59</v>
      </c>
      <c r="B783" s="6">
        <v>4</v>
      </c>
      <c r="C783" s="1">
        <v>44255</v>
      </c>
      <c r="D783" s="1">
        <v>44255</v>
      </c>
      <c r="E783" s="1">
        <v>44262</v>
      </c>
      <c r="F783">
        <v>56</v>
      </c>
      <c r="G783" s="1">
        <v>44318</v>
      </c>
      <c r="H783" s="1">
        <v>44279</v>
      </c>
      <c r="I783" s="2">
        <v>26593168.54285714</v>
      </c>
      <c r="J783" s="2">
        <v>20888247.392999999</v>
      </c>
      <c r="K783" s="2">
        <f>SUMIF('collection only'!D:D,eslam.data!AH783,'collection only'!E:E)</f>
        <v>45888247.392999999</v>
      </c>
      <c r="L783" s="2">
        <v>100974093.6380952</v>
      </c>
      <c r="N783" s="2">
        <v>25000000</v>
      </c>
      <c r="O783" s="2">
        <v>20604136.5</v>
      </c>
      <c r="U783" s="2">
        <v>50275.41</v>
      </c>
      <c r="V783" s="14">
        <f>SUMIF('consultant-gross'!D:D,eslam.data!AH783,'consultant-gross'!F:F)</f>
        <v>21833038.371428564</v>
      </c>
      <c r="W783" s="14">
        <f>SUMIF('consultant-gross'!D:D,eslam.data!AH783,'consultant-gross'!G:G)</f>
        <v>96213963.466666669</v>
      </c>
      <c r="X783" s="14">
        <f>SUMIF('consultant-net'!D:D,eslam.data!AH783,'consultant-net'!F:F)</f>
        <v>21185755.528000001</v>
      </c>
      <c r="Y783" s="2" t="str">
        <f>VLOOKUP(A783,'eslam-to-invoicing'!A:B,2,0)</f>
        <v>ORA ZED - Ph 01B - Pkgs A&amp;D</v>
      </c>
      <c r="Z783" s="2" t="str">
        <f t="shared" si="36"/>
        <v>ORA ZED - Ph 01B - Pkgs A&amp;D4</v>
      </c>
      <c r="AH783" s="2" t="str">
        <f t="shared" si="37"/>
        <v>ORA - ZED4</v>
      </c>
    </row>
    <row r="784" spans="1:34" x14ac:dyDescent="0.3">
      <c r="A784" s="6" t="s">
        <v>59</v>
      </c>
      <c r="B784" s="6">
        <v>5</v>
      </c>
      <c r="C784" s="1">
        <v>44286</v>
      </c>
      <c r="D784" s="1">
        <v>44286</v>
      </c>
      <c r="E784" s="1">
        <v>44292</v>
      </c>
      <c r="F784">
        <v>56</v>
      </c>
      <c r="G784" s="1">
        <v>44348</v>
      </c>
      <c r="H784" s="1">
        <v>44327</v>
      </c>
      <c r="I784" s="2">
        <v>39594206.704761907</v>
      </c>
      <c r="J784" s="2">
        <v>33744386.153999999</v>
      </c>
      <c r="K784" s="2">
        <f>SUMIF('collection only'!D:D,eslam.data!AH784,'collection only'!E:E)</f>
        <v>83744386.153999999</v>
      </c>
      <c r="L784" s="2">
        <v>140568300.34285721</v>
      </c>
      <c r="N784" s="2">
        <v>50000000</v>
      </c>
      <c r="O784" s="2">
        <v>16740725.26</v>
      </c>
      <c r="U784" s="2">
        <v>66054.264800000004</v>
      </c>
      <c r="V784" s="14">
        <f>SUMIF('consultant-gross'!D:D,eslam.data!AH784,'consultant-gross'!F:F)</f>
        <v>41442903.705501899</v>
      </c>
      <c r="W784" s="14">
        <f>SUMIF('consultant-gross'!D:D,eslam.data!AH784,'consultant-gross'!G:G)</f>
        <v>142416997.34359714</v>
      </c>
      <c r="X784" s="14">
        <f>SUMIF('consultant-net'!D:D,eslam.data!AH784,'consultant-net'!F:F)</f>
        <v>35278804.663693979</v>
      </c>
      <c r="Y784" s="2" t="str">
        <f>VLOOKUP(A784,'eslam-to-invoicing'!A:B,2,0)</f>
        <v>ORA ZED - Ph 01B - Pkgs A&amp;D</v>
      </c>
      <c r="Z784" s="2" t="str">
        <f t="shared" si="36"/>
        <v>ORA ZED - Ph 01B - Pkgs A&amp;D5</v>
      </c>
      <c r="AH784" s="2" t="str">
        <f t="shared" si="37"/>
        <v>ORA - ZED5</v>
      </c>
    </row>
    <row r="785" spans="1:34" x14ac:dyDescent="0.3">
      <c r="A785" s="6" t="s">
        <v>59</v>
      </c>
      <c r="B785" s="6">
        <v>6</v>
      </c>
      <c r="C785" s="1">
        <v>44316</v>
      </c>
      <c r="D785" s="1">
        <v>44311</v>
      </c>
      <c r="E785" s="1">
        <v>44326</v>
      </c>
      <c r="F785">
        <v>56</v>
      </c>
      <c r="G785" s="1">
        <v>44382</v>
      </c>
      <c r="H785" s="1">
        <v>44355</v>
      </c>
      <c r="I785" s="2">
        <v>13625124.49354911</v>
      </c>
      <c r="J785" s="2">
        <v>4374377.1900000004</v>
      </c>
      <c r="K785" s="2">
        <f>SUMIF('collection only'!D:D,eslam.data!AH785,'collection only'!E:E)</f>
        <v>14374377.190000001</v>
      </c>
      <c r="L785" s="2">
        <v>154193424.83640629</v>
      </c>
      <c r="N785" s="2">
        <v>10000000</v>
      </c>
      <c r="O785" s="2">
        <v>7989637.5617734194</v>
      </c>
      <c r="U785" s="2">
        <v>83003.934800000003</v>
      </c>
      <c r="V785" s="14">
        <f>SUMIF('consultant-gross'!D:D,eslam.data!AH785,'consultant-gross'!F:F)</f>
        <v>15678333.32856667</v>
      </c>
      <c r="W785" s="14">
        <f>SUMIF('consultant-gross'!D:D,eslam.data!AH785,'consultant-gross'!G:G)</f>
        <v>156246633.67142382</v>
      </c>
      <c r="X785" s="14">
        <f>SUMIF('consultant-net'!D:D,eslam.data!AH785,'consultant-net'!F:F)</f>
        <v>4544122.0162255466</v>
      </c>
      <c r="Y785" s="2" t="str">
        <f>VLOOKUP(A785,'eslam-to-invoicing'!A:B,2,0)</f>
        <v>ORA ZED - Ph 01B - Pkgs A&amp;D</v>
      </c>
      <c r="Z785" s="2" t="str">
        <f t="shared" si="36"/>
        <v>ORA ZED - Ph 01B - Pkgs A&amp;D6</v>
      </c>
      <c r="AH785" s="2" t="str">
        <f t="shared" si="37"/>
        <v>ORA - ZED6</v>
      </c>
    </row>
    <row r="786" spans="1:34" x14ac:dyDescent="0.3">
      <c r="A786" s="6" t="s">
        <v>59</v>
      </c>
      <c r="B786" s="6">
        <v>7</v>
      </c>
      <c r="C786" s="1">
        <v>44347</v>
      </c>
      <c r="D786" s="1">
        <v>44341</v>
      </c>
      <c r="E786" s="1">
        <v>44356</v>
      </c>
      <c r="F786">
        <v>56</v>
      </c>
      <c r="G786" s="1">
        <v>44412</v>
      </c>
      <c r="H786" s="1">
        <v>44392</v>
      </c>
      <c r="I786" s="2">
        <v>11321353.5159747</v>
      </c>
      <c r="J786" s="2">
        <v>5782895.7800000003</v>
      </c>
      <c r="K786" s="2">
        <f>SUMIF('collection only'!D:D,eslam.data!AH786,'collection only'!E:E)</f>
        <v>10782895.780000001</v>
      </c>
      <c r="L786" s="2">
        <v>165514778.35238099</v>
      </c>
      <c r="N786" s="2">
        <v>5000000</v>
      </c>
      <c r="O786" s="2">
        <v>3501497.22</v>
      </c>
      <c r="U786" s="2">
        <v>99063.49</v>
      </c>
      <c r="V786" s="14">
        <f>SUMIF('consultant-gross'!D:D,eslam.data!AH786,'consultant-gross'!F:F)</f>
        <v>0</v>
      </c>
      <c r="W786" s="14">
        <f>SUMIF('consultant-gross'!D:D,eslam.data!AH786,'consultant-gross'!G:G)</f>
        <v>0</v>
      </c>
      <c r="X786" s="14">
        <f>SUMIF('consultant-net'!D:D,eslam.data!AH786,'consultant-net'!F:F)</f>
        <v>0</v>
      </c>
      <c r="Y786" s="2" t="str">
        <f>VLOOKUP(A786,'eslam-to-invoicing'!A:B,2,0)</f>
        <v>ORA ZED - Ph 01B - Pkgs A&amp;D</v>
      </c>
      <c r="Z786" s="2" t="str">
        <f t="shared" si="36"/>
        <v>ORA ZED - Ph 01B - Pkgs A&amp;D7</v>
      </c>
      <c r="AH786" s="2" t="str">
        <f t="shared" si="37"/>
        <v>ORA - ZED7</v>
      </c>
    </row>
    <row r="787" spans="1:34" x14ac:dyDescent="0.3">
      <c r="A787" s="6" t="s">
        <v>59</v>
      </c>
      <c r="B787" s="6">
        <v>8</v>
      </c>
      <c r="C787" s="1">
        <v>44377</v>
      </c>
      <c r="D787" s="1">
        <v>44372</v>
      </c>
      <c r="E787" s="1">
        <v>44377</v>
      </c>
      <c r="F787">
        <v>56</v>
      </c>
      <c r="G787" s="1">
        <v>44433</v>
      </c>
      <c r="H787" s="1">
        <v>44420</v>
      </c>
      <c r="I787" s="2">
        <v>26950096.619047642</v>
      </c>
      <c r="J787" s="2">
        <v>24387331.100000001</v>
      </c>
      <c r="K787" s="2">
        <f>SUMIF('collection only'!D:D,eslam.data!AH787,'collection only'!E:E)</f>
        <v>24387331.100000001</v>
      </c>
      <c r="L787" s="2">
        <v>192464874.9714286</v>
      </c>
      <c r="O787" s="2">
        <v>6088729.6399999997</v>
      </c>
      <c r="U787" s="2">
        <v>175458.21</v>
      </c>
      <c r="V787" s="14">
        <f>SUMIF('consultant-gross'!D:D,eslam.data!AH787,'consultant-gross'!F:F)</f>
        <v>0</v>
      </c>
      <c r="W787" s="14">
        <f>SUMIF('consultant-gross'!D:D,eslam.data!AH787,'consultant-gross'!G:G)</f>
        <v>0</v>
      </c>
      <c r="X787" s="14">
        <f>SUMIF('consultant-net'!D:D,eslam.data!AH787,'consultant-net'!F:F)</f>
        <v>0</v>
      </c>
      <c r="Y787" s="2" t="str">
        <f>VLOOKUP(A787,'eslam-to-invoicing'!A:B,2,0)</f>
        <v>ORA ZED - Ph 01B - Pkgs A&amp;D</v>
      </c>
      <c r="Z787" s="2" t="str">
        <f t="shared" si="36"/>
        <v>ORA ZED - Ph 01B - Pkgs A&amp;D8</v>
      </c>
      <c r="AH787" s="2" t="str">
        <f t="shared" si="37"/>
        <v>ORA - ZED8</v>
      </c>
    </row>
    <row r="788" spans="1:34" x14ac:dyDescent="0.3">
      <c r="A788" s="6" t="s">
        <v>59</v>
      </c>
      <c r="B788" s="6">
        <v>9</v>
      </c>
      <c r="C788" s="1">
        <v>44408</v>
      </c>
      <c r="D788" s="1">
        <v>44402</v>
      </c>
      <c r="E788" s="1">
        <v>44418</v>
      </c>
      <c r="F788">
        <v>56</v>
      </c>
      <c r="G788" s="1">
        <v>44474</v>
      </c>
      <c r="H788" s="1">
        <v>44459</v>
      </c>
      <c r="I788" s="2">
        <v>27403398.028571401</v>
      </c>
      <c r="J788" s="2">
        <v>22624923.969999999</v>
      </c>
      <c r="K788" s="2">
        <f>SUMIF('collection only'!D:D,eslam.data!AH788,'collection only'!E:E)</f>
        <v>22624923.969999999</v>
      </c>
      <c r="L788" s="2">
        <v>219868273</v>
      </c>
      <c r="O788" s="2">
        <v>5900263.6699999999</v>
      </c>
      <c r="U788" s="2">
        <v>146376.75</v>
      </c>
      <c r="V788" s="14">
        <f>SUMIF('consultant-gross'!D:D,eslam.data!AH788,'consultant-gross'!F:F)</f>
        <v>29833656.45714283</v>
      </c>
      <c r="W788" s="14">
        <f>SUMIF('consultant-gross'!D:D,eslam.data!AH788,'consultant-gross'!G:G)</f>
        <v>222298531.42857143</v>
      </c>
      <c r="X788" s="14">
        <f>SUMIF('consultant-net'!D:D,eslam.data!AH788,'consultant-net'!F:F)</f>
        <v>26728065.129999999</v>
      </c>
      <c r="Y788" s="2" t="str">
        <f>VLOOKUP(A788,'eslam-to-invoicing'!A:B,2,0)</f>
        <v>ORA ZED - Ph 01B - Pkgs A&amp;D</v>
      </c>
      <c r="Z788" s="2" t="str">
        <f t="shared" si="36"/>
        <v>ORA ZED - Ph 01B - Pkgs A&amp;D9</v>
      </c>
      <c r="AH788" s="2" t="str">
        <f t="shared" si="37"/>
        <v>ORA - ZED9</v>
      </c>
    </row>
    <row r="789" spans="1:34" x14ac:dyDescent="0.3">
      <c r="A789" s="6" t="s">
        <v>59</v>
      </c>
      <c r="B789" s="6">
        <v>10</v>
      </c>
      <c r="C789" s="1">
        <v>44439</v>
      </c>
      <c r="D789" s="1">
        <v>44433</v>
      </c>
      <c r="E789" s="1">
        <v>44448</v>
      </c>
      <c r="F789">
        <v>56</v>
      </c>
      <c r="G789" s="1">
        <v>44504</v>
      </c>
      <c r="H789" s="1">
        <v>44465</v>
      </c>
      <c r="I789" s="2">
        <v>32858070.066666629</v>
      </c>
      <c r="J789" s="2">
        <v>29047725.550000001</v>
      </c>
      <c r="K789" s="2">
        <f>SUMIF('collection only'!D:D,eslam.data!AH789,'collection only'!E:E)</f>
        <v>29047725.550000001</v>
      </c>
      <c r="L789" s="2">
        <v>252726343.0666666</v>
      </c>
      <c r="O789" s="2">
        <v>8169556.0599999996</v>
      </c>
      <c r="U789" s="2">
        <v>164670.96</v>
      </c>
      <c r="V789" s="14">
        <f>SUMIF('consultant-gross'!D:D,eslam.data!AH789,'consultant-gross'!F:F)</f>
        <v>32858070.066666633</v>
      </c>
      <c r="W789" s="14">
        <f>SUMIF('consultant-gross'!D:D,eslam.data!AH789,'consultant-gross'!G:G)</f>
        <v>252726343.06666663</v>
      </c>
      <c r="X789" s="14">
        <f>SUMIF('consultant-net'!D:D,eslam.data!AH789,'consultant-net'!F:F)</f>
        <v>29047725.550000001</v>
      </c>
      <c r="Y789" s="2" t="str">
        <f>VLOOKUP(A789,'eslam-to-invoicing'!A:B,2,0)</f>
        <v>ORA ZED - Ph 01B - Pkgs A&amp;D</v>
      </c>
      <c r="Z789" s="2" t="str">
        <f t="shared" si="36"/>
        <v>ORA ZED - Ph 01B - Pkgs A&amp;D10</v>
      </c>
      <c r="AH789" s="2" t="str">
        <f t="shared" si="37"/>
        <v>ORA - ZED10</v>
      </c>
    </row>
    <row r="790" spans="1:34" x14ac:dyDescent="0.3">
      <c r="A790" s="6" t="s">
        <v>59</v>
      </c>
      <c r="B790" s="6">
        <v>11</v>
      </c>
      <c r="C790" s="1">
        <v>44469</v>
      </c>
      <c r="D790" s="1">
        <v>44464</v>
      </c>
      <c r="E790" s="1">
        <v>44483</v>
      </c>
      <c r="F790">
        <v>56</v>
      </c>
      <c r="G790" s="1">
        <v>44539</v>
      </c>
      <c r="H790" s="1">
        <v>44518</v>
      </c>
      <c r="I790" s="2">
        <v>34769848.599999987</v>
      </c>
      <c r="J790" s="2">
        <v>31056565.550000001</v>
      </c>
      <c r="K790" s="2">
        <f>SUMIF('collection only'!D:D,eslam.data!AH790,'collection only'!E:E)</f>
        <v>0</v>
      </c>
      <c r="L790" s="2">
        <v>287496191.66666663</v>
      </c>
      <c r="O790" s="2">
        <v>10971940.82</v>
      </c>
      <c r="U790" s="2">
        <v>182298.18</v>
      </c>
      <c r="V790" s="14">
        <f>SUMIF('consultant-gross'!D:D,eslam.data!AH790,'consultant-gross'!F:F)</f>
        <v>0</v>
      </c>
      <c r="W790" s="14">
        <f>SUMIF('consultant-gross'!D:D,eslam.data!AH790,'consultant-gross'!G:G)</f>
        <v>0</v>
      </c>
      <c r="X790" s="14">
        <f>SUMIF('consultant-net'!D:D,eslam.data!AH790,'consultant-net'!F:F)</f>
        <v>0</v>
      </c>
      <c r="Y790" s="2" t="str">
        <f>VLOOKUP(A790,'eslam-to-invoicing'!A:B,2,0)</f>
        <v>ORA ZED - Ph 01B - Pkgs A&amp;D</v>
      </c>
      <c r="Z790" s="2" t="str">
        <f t="shared" si="36"/>
        <v>ORA ZED - Ph 01B - Pkgs A&amp;D11</v>
      </c>
      <c r="AH790" s="2" t="str">
        <f t="shared" si="37"/>
        <v>ORA - ZED11</v>
      </c>
    </row>
    <row r="791" spans="1:34" x14ac:dyDescent="0.3">
      <c r="A791" s="6" t="s">
        <v>59</v>
      </c>
      <c r="B791" s="6">
        <v>12</v>
      </c>
      <c r="C791" s="1">
        <v>44500</v>
      </c>
      <c r="D791" s="1">
        <v>44494</v>
      </c>
      <c r="E791" s="1">
        <v>44524</v>
      </c>
      <c r="F791">
        <v>56</v>
      </c>
      <c r="G791" s="1">
        <v>44580</v>
      </c>
      <c r="H791" s="1">
        <v>44537</v>
      </c>
      <c r="I791" s="2">
        <v>33050531.676190499</v>
      </c>
      <c r="J791" s="2">
        <v>24536445.629999999</v>
      </c>
      <c r="K791" s="2">
        <f>SUMIF('collection only'!D:D,eslam.data!AH791,'collection only'!E:E)</f>
        <v>0</v>
      </c>
      <c r="L791" s="2">
        <v>320546723.34285712</v>
      </c>
      <c r="O791" s="2">
        <v>7308964.3799999999</v>
      </c>
      <c r="U791" s="2">
        <v>182298.18</v>
      </c>
      <c r="V791" s="14">
        <f>SUMIF('consultant-gross'!D:D,eslam.data!AH791,'consultant-gross'!F:F)</f>
        <v>0</v>
      </c>
      <c r="W791" s="14">
        <f>SUMIF('consultant-gross'!D:D,eslam.data!AH791,'consultant-gross'!G:G)</f>
        <v>0</v>
      </c>
      <c r="X791" s="14">
        <f>SUMIF('consultant-net'!D:D,eslam.data!AH791,'consultant-net'!F:F)</f>
        <v>0</v>
      </c>
      <c r="Y791" s="2" t="str">
        <f>VLOOKUP(A791,'eslam-to-invoicing'!A:B,2,0)</f>
        <v>ORA ZED - Ph 01B - Pkgs A&amp;D</v>
      </c>
      <c r="Z791" s="2" t="str">
        <f t="shared" si="36"/>
        <v>ORA ZED - Ph 01B - Pkgs A&amp;D12</v>
      </c>
      <c r="AH791" s="2" t="str">
        <f t="shared" si="37"/>
        <v>ORA - ZED12</v>
      </c>
    </row>
    <row r="792" spans="1:34" x14ac:dyDescent="0.3">
      <c r="A792" s="6" t="s">
        <v>59</v>
      </c>
      <c r="B792" s="6">
        <v>13</v>
      </c>
      <c r="C792" s="1">
        <v>44530</v>
      </c>
      <c r="D792" s="1">
        <v>44525</v>
      </c>
      <c r="E792" s="1">
        <v>44544</v>
      </c>
      <c r="F792">
        <v>56</v>
      </c>
      <c r="G792" s="1">
        <v>44600</v>
      </c>
      <c r="H792" s="1">
        <v>44551</v>
      </c>
      <c r="I792" s="2">
        <v>30511414.971428569</v>
      </c>
      <c r="J792" s="2">
        <v>23914152.624000002</v>
      </c>
      <c r="K792" s="2">
        <f>SUMIF('collection only'!D:D,eslam.data!AH792,'collection only'!E:E)</f>
        <v>0</v>
      </c>
      <c r="L792" s="2">
        <v>351058138.3142857</v>
      </c>
      <c r="O792" s="2">
        <v>5524822.3399999999</v>
      </c>
      <c r="U792" s="2">
        <v>182298.18</v>
      </c>
      <c r="V792" s="14">
        <f>SUMIF('consultant-gross'!D:D,eslam.data!AH792,'consultant-gross'!F:F)</f>
        <v>0</v>
      </c>
      <c r="W792" s="14">
        <f>SUMIF('consultant-gross'!D:D,eslam.data!AH792,'consultant-gross'!G:G)</f>
        <v>0</v>
      </c>
      <c r="X792" s="14">
        <f>SUMIF('consultant-net'!D:D,eslam.data!AH792,'consultant-net'!F:F)</f>
        <v>0</v>
      </c>
      <c r="Y792" s="2" t="str">
        <f>VLOOKUP(A792,'eslam-to-invoicing'!A:B,2,0)</f>
        <v>ORA ZED - Ph 01B - Pkgs A&amp;D</v>
      </c>
      <c r="Z792" s="2" t="str">
        <f t="shared" si="36"/>
        <v>ORA ZED - Ph 01B - Pkgs A&amp;D13</v>
      </c>
      <c r="AH792" s="2" t="str">
        <f t="shared" si="37"/>
        <v>ORA - ZED13</v>
      </c>
    </row>
    <row r="793" spans="1:34" x14ac:dyDescent="0.3">
      <c r="A793" s="6" t="s">
        <v>59</v>
      </c>
      <c r="B793" s="6">
        <v>14</v>
      </c>
      <c r="C793" s="1">
        <v>44561</v>
      </c>
      <c r="D793" s="1">
        <v>44555</v>
      </c>
      <c r="E793" s="1">
        <v>44553</v>
      </c>
      <c r="F793">
        <v>56</v>
      </c>
      <c r="G793" s="1">
        <v>44609</v>
      </c>
      <c r="H793" s="1">
        <v>44579</v>
      </c>
      <c r="I793" s="2">
        <v>45635766.952380963</v>
      </c>
      <c r="J793" s="2">
        <v>35917954.710000001</v>
      </c>
      <c r="K793" s="2">
        <f>SUMIF('collection only'!D:D,eslam.data!AH793,'collection only'!E:E)</f>
        <v>0</v>
      </c>
      <c r="L793" s="2">
        <v>396693905.26666671</v>
      </c>
      <c r="O793" s="2">
        <v>3084551.02</v>
      </c>
      <c r="U793" s="2">
        <v>213053.66</v>
      </c>
      <c r="V793" s="14">
        <f>SUMIF('consultant-gross'!D:D,eslam.data!AH793,'consultant-gross'!F:F)</f>
        <v>0</v>
      </c>
      <c r="W793" s="14">
        <f>SUMIF('consultant-gross'!D:D,eslam.data!AH793,'consultant-gross'!G:G)</f>
        <v>0</v>
      </c>
      <c r="X793" s="14">
        <f>SUMIF('consultant-net'!D:D,eslam.data!AH793,'consultant-net'!F:F)</f>
        <v>0</v>
      </c>
      <c r="Y793" s="2" t="str">
        <f>VLOOKUP(A793,'eslam-to-invoicing'!A:B,2,0)</f>
        <v>ORA ZED - Ph 01B - Pkgs A&amp;D</v>
      </c>
      <c r="Z793" s="2" t="str">
        <f t="shared" si="36"/>
        <v>ORA ZED - Ph 01B - Pkgs A&amp;D14</v>
      </c>
      <c r="AH793" s="2" t="str">
        <f t="shared" si="37"/>
        <v>ORA - ZED14</v>
      </c>
    </row>
    <row r="794" spans="1:34" x14ac:dyDescent="0.3">
      <c r="A794" s="6" t="s">
        <v>59</v>
      </c>
      <c r="B794" s="6">
        <v>15</v>
      </c>
      <c r="C794" s="1">
        <v>44592</v>
      </c>
      <c r="D794" s="1">
        <v>44586</v>
      </c>
      <c r="E794" s="1">
        <v>44609</v>
      </c>
      <c r="F794">
        <v>56</v>
      </c>
      <c r="G794" s="1">
        <v>44665</v>
      </c>
      <c r="H794" s="1">
        <v>44651</v>
      </c>
      <c r="I794" s="2">
        <v>27710999.542857111</v>
      </c>
      <c r="J794" s="2">
        <v>25550073.062491242</v>
      </c>
      <c r="K794" s="2">
        <f>SUMIF('collection only'!D:D,eslam.data!AH794,'collection only'!E:E)</f>
        <v>0</v>
      </c>
      <c r="L794" s="2">
        <v>424404904.80952382</v>
      </c>
      <c r="O794" s="2">
        <v>6586185.0999999996</v>
      </c>
      <c r="U794" s="2">
        <v>0</v>
      </c>
      <c r="V794" s="14">
        <f>SUMIF('consultant-gross'!D:D,eslam.data!AH794,'consultant-gross'!F:F)</f>
        <v>27710999.547509849</v>
      </c>
      <c r="W794" s="14">
        <f>SUMIF('consultant-gross'!D:D,eslam.data!AH794,'consultant-gross'!G:G)</f>
        <v>424404904.8141765</v>
      </c>
      <c r="X794" s="14">
        <f>SUMIF('consultant-net'!D:D,eslam.data!AH794,'consultant-net'!F:F)</f>
        <v>25550073.062491238</v>
      </c>
      <c r="Y794" s="2" t="str">
        <f>VLOOKUP(A794,'eslam-to-invoicing'!A:B,2,0)</f>
        <v>ORA ZED - Ph 01B - Pkgs A&amp;D</v>
      </c>
      <c r="Z794" s="2" t="str">
        <f t="shared" si="36"/>
        <v>ORA ZED - Ph 01B - Pkgs A&amp;D15</v>
      </c>
      <c r="AH794" s="2" t="str">
        <f t="shared" si="37"/>
        <v>ORA - ZED15</v>
      </c>
    </row>
    <row r="795" spans="1:34" x14ac:dyDescent="0.3">
      <c r="A795" s="6" t="s">
        <v>59</v>
      </c>
      <c r="B795" s="6">
        <v>16</v>
      </c>
      <c r="C795" s="1">
        <v>44620</v>
      </c>
      <c r="D795" s="1">
        <v>44617</v>
      </c>
      <c r="E795" s="1">
        <v>44636</v>
      </c>
      <c r="F795">
        <v>56</v>
      </c>
      <c r="G795" s="1">
        <v>44692</v>
      </c>
      <c r="H795" s="1">
        <v>44663</v>
      </c>
      <c r="I795" s="2">
        <v>28676537.66666675</v>
      </c>
      <c r="J795" s="2">
        <v>21942762.07</v>
      </c>
      <c r="K795" s="2">
        <f>SUMIF('collection only'!D:D,eslam.data!AH795,'collection only'!E:E)</f>
        <v>0</v>
      </c>
      <c r="L795" s="2">
        <v>453081442.47619051</v>
      </c>
      <c r="O795" s="2">
        <v>4779083.2699999996</v>
      </c>
      <c r="S795" s="2">
        <v>12012864.945</v>
      </c>
      <c r="T795" s="2">
        <v>12012864.945</v>
      </c>
      <c r="U795" s="2">
        <v>0</v>
      </c>
      <c r="V795" s="14">
        <f>SUMIF('consultant-gross'!D:D,eslam.data!AH795,'consultant-gross'!F:F)</f>
        <v>28676537.666901529</v>
      </c>
      <c r="W795" s="14">
        <f>SUMIF('consultant-gross'!D:D,eslam.data!AH795,'consultant-gross'!G:G)</f>
        <v>453081442.48107803</v>
      </c>
      <c r="X795" s="14">
        <f>SUMIF('consultant-net'!D:D,eslam.data!AH795,'consultant-net'!F:F)</f>
        <v>21942762.073727906</v>
      </c>
      <c r="Y795" s="2" t="str">
        <f>VLOOKUP(A795,'eslam-to-invoicing'!A:B,2,0)</f>
        <v>ORA ZED - Ph 01B - Pkgs A&amp;D</v>
      </c>
      <c r="Z795" s="2" t="str">
        <f t="shared" si="36"/>
        <v>ORA ZED - Ph 01B - Pkgs A&amp;D16</v>
      </c>
      <c r="AH795" s="2" t="str">
        <f t="shared" si="37"/>
        <v>ORA - ZED16</v>
      </c>
    </row>
    <row r="796" spans="1:34" x14ac:dyDescent="0.3">
      <c r="A796" s="6" t="s">
        <v>59</v>
      </c>
      <c r="B796" s="6">
        <v>17</v>
      </c>
      <c r="C796" s="1">
        <v>44651</v>
      </c>
      <c r="D796" s="1">
        <v>44645</v>
      </c>
      <c r="E796" s="1">
        <v>44657</v>
      </c>
      <c r="F796">
        <v>56</v>
      </c>
      <c r="G796" s="1">
        <v>44713</v>
      </c>
      <c r="H796" s="1">
        <v>44692</v>
      </c>
      <c r="I796" s="2">
        <v>30883724.266666591</v>
      </c>
      <c r="J796" s="2">
        <v>26002482</v>
      </c>
      <c r="K796" s="2">
        <f>SUMIF('collection only'!D:D,eslam.data!AH796,'collection only'!E:E)</f>
        <v>0</v>
      </c>
      <c r="L796" s="2">
        <v>483965166.7428571</v>
      </c>
      <c r="O796" s="2">
        <v>5232577.92</v>
      </c>
      <c r="U796" s="2">
        <v>0</v>
      </c>
      <c r="V796" s="14">
        <f>SUMIF('consultant-gross'!D:D,eslam.data!AH796,'consultant-gross'!F:F)</f>
        <v>31100661.129270852</v>
      </c>
      <c r="W796" s="14">
        <f>SUMIF('consultant-gross'!D:D,eslam.data!AH796,'consultant-gross'!G:G)</f>
        <v>484182103.61034888</v>
      </c>
      <c r="X796" s="14">
        <f>SUMIF('consultant-net'!D:D,eslam.data!AH796,'consultant-net'!F:F)</f>
        <v>26182539.802776396</v>
      </c>
      <c r="Y796" s="2" t="str">
        <f>VLOOKUP(A796,'eslam-to-invoicing'!A:B,2,0)</f>
        <v>ORA ZED - Ph 01B - Pkgs A&amp;D</v>
      </c>
      <c r="Z796" s="2" t="str">
        <f t="shared" si="36"/>
        <v>ORA ZED - Ph 01B - Pkgs A&amp;D17</v>
      </c>
      <c r="AH796" s="2" t="str">
        <f t="shared" si="37"/>
        <v>ORA - ZED17</v>
      </c>
    </row>
    <row r="797" spans="1:34" x14ac:dyDescent="0.3">
      <c r="A797" s="6" t="s">
        <v>59</v>
      </c>
      <c r="B797" s="6">
        <v>18</v>
      </c>
      <c r="C797" s="1">
        <v>44681</v>
      </c>
      <c r="D797" s="1">
        <v>44676</v>
      </c>
      <c r="E797" s="1">
        <v>44678</v>
      </c>
      <c r="F797">
        <v>56</v>
      </c>
      <c r="G797" s="1">
        <v>44734</v>
      </c>
      <c r="H797" s="1">
        <v>44707</v>
      </c>
      <c r="I797" s="2">
        <v>9956410.0190476179</v>
      </c>
      <c r="J797" s="2">
        <v>6791166</v>
      </c>
      <c r="K797" s="2">
        <f>SUMIF('collection only'!D:D,eslam.data!AH797,'collection only'!E:E)</f>
        <v>0</v>
      </c>
      <c r="L797" s="2">
        <v>493921576.76190472</v>
      </c>
      <c r="O797" s="2">
        <v>3421449.48</v>
      </c>
      <c r="U797" s="2">
        <v>0</v>
      </c>
      <c r="V797" s="14">
        <f>SUMIF('consultant-gross'!D:D,eslam.data!AH797,'consultant-gross'!F:F)</f>
        <v>11112905.980127275</v>
      </c>
      <c r="W797" s="14">
        <f>SUMIF('consultant-gross'!D:D,eslam.data!AH797,'consultant-gross'!G:G)</f>
        <v>495295009.59047616</v>
      </c>
      <c r="X797" s="14">
        <f>SUMIF('consultant-net'!D:D,eslam.data!AH797,'consultant-net'!F:F)</f>
        <v>9292712.6899999995</v>
      </c>
      <c r="Y797" s="2" t="str">
        <f>VLOOKUP(A797,'eslam-to-invoicing'!A:B,2,0)</f>
        <v>ORA ZED - Ph 01B - Pkgs A&amp;D</v>
      </c>
      <c r="Z797" s="2" t="str">
        <f t="shared" si="36"/>
        <v>ORA ZED - Ph 01B - Pkgs A&amp;D18</v>
      </c>
      <c r="AH797" s="2" t="str">
        <f t="shared" si="37"/>
        <v>ORA - ZED18</v>
      </c>
    </row>
    <row r="798" spans="1:34" x14ac:dyDescent="0.3">
      <c r="A798" s="6" t="s">
        <v>59</v>
      </c>
      <c r="B798" s="6">
        <v>19</v>
      </c>
      <c r="C798" s="1">
        <v>44712</v>
      </c>
      <c r="D798" s="1">
        <v>44706</v>
      </c>
      <c r="E798" s="1">
        <v>44718</v>
      </c>
      <c r="F798">
        <v>56</v>
      </c>
      <c r="G798" s="1">
        <v>44774</v>
      </c>
      <c r="H798" s="1">
        <v>44740</v>
      </c>
      <c r="I798" s="2">
        <v>21443765.72380954</v>
      </c>
      <c r="J798" s="2">
        <v>16483568.488933209</v>
      </c>
      <c r="K798" s="2">
        <f>SUMIF('collection only'!D:D,eslam.data!AH798,'collection only'!E:E)</f>
        <v>0</v>
      </c>
      <c r="L798" s="2">
        <v>515365342.48571432</v>
      </c>
      <c r="O798" s="2">
        <v>1543331.93</v>
      </c>
      <c r="U798" s="2">
        <v>0</v>
      </c>
      <c r="V798" s="14">
        <f>SUMIF('consultant-gross'!D:D,eslam.data!AH798,'consultant-gross'!F:F)</f>
        <v>20070332.894132793</v>
      </c>
      <c r="W798" s="14">
        <f>SUMIF('consultant-gross'!D:D,eslam.data!AH798,'consultant-gross'!G:G)</f>
        <v>515365342.48460895</v>
      </c>
      <c r="X798" s="14">
        <f>SUMIF('consultant-net'!D:D,eslam.data!AH798,'consultant-net'!F:F)</f>
        <v>16483568.488933206</v>
      </c>
      <c r="Y798" s="2" t="str">
        <f>VLOOKUP(A798,'eslam-to-invoicing'!A:B,2,0)</f>
        <v>ORA ZED - Ph 01B - Pkgs A&amp;D</v>
      </c>
      <c r="Z798" s="2" t="str">
        <f t="shared" si="36"/>
        <v>ORA ZED - Ph 01B - Pkgs A&amp;D19</v>
      </c>
      <c r="AH798" s="2" t="str">
        <f t="shared" si="37"/>
        <v>ORA - ZED19</v>
      </c>
    </row>
    <row r="799" spans="1:34" x14ac:dyDescent="0.3">
      <c r="A799" s="6" t="s">
        <v>59</v>
      </c>
      <c r="B799" s="6">
        <v>20</v>
      </c>
      <c r="C799" s="1">
        <v>44742</v>
      </c>
      <c r="D799" s="1">
        <v>44737</v>
      </c>
      <c r="E799" s="1">
        <v>44748</v>
      </c>
      <c r="F799">
        <v>56</v>
      </c>
      <c r="G799" s="1">
        <v>44804</v>
      </c>
      <c r="H799" s="1">
        <v>44801</v>
      </c>
      <c r="I799" s="2">
        <v>25297815.774505671</v>
      </c>
      <c r="J799" s="2">
        <v>8954952.8699999992</v>
      </c>
      <c r="K799" s="2">
        <f>SUMIF('collection only'!D:D,eslam.data!AH799,'collection only'!E:E)</f>
        <v>16483569.189999999</v>
      </c>
      <c r="L799" s="2">
        <v>540663158.26021993</v>
      </c>
      <c r="O799" s="2">
        <v>852186.42676896555</v>
      </c>
      <c r="U799" s="2">
        <v>0</v>
      </c>
      <c r="V799" s="14">
        <f>SUMIF('consultant-gross'!D:D,eslam.data!AH799,'consultant-gross'!F:F)</f>
        <v>25297815.775610983</v>
      </c>
      <c r="W799" s="14">
        <f>SUMIF('consultant-gross'!D:D,eslam.data!AH799,'consultant-gross'!G:G)</f>
        <v>540663158.26021993</v>
      </c>
      <c r="X799" s="14">
        <f>SUMIF('consultant-net'!D:D,eslam.data!AH799,'consultant-net'!F:F)</f>
        <v>20010194.1812497</v>
      </c>
      <c r="Y799" s="2" t="str">
        <f>VLOOKUP(A799,'eslam-to-invoicing'!A:B,2,0)</f>
        <v>ORA ZED - Ph 01B - Pkgs A&amp;D</v>
      </c>
      <c r="Z799" s="2" t="str">
        <f t="shared" si="36"/>
        <v>ORA ZED - Ph 01B - Pkgs A&amp;D20</v>
      </c>
      <c r="AH799" s="2" t="str">
        <f t="shared" si="37"/>
        <v>ORA - ZED20</v>
      </c>
    </row>
    <row r="800" spans="1:34" x14ac:dyDescent="0.3">
      <c r="A800" s="6" t="s">
        <v>59</v>
      </c>
      <c r="B800" s="6">
        <v>21</v>
      </c>
      <c r="C800" s="1">
        <v>44773</v>
      </c>
      <c r="D800" s="1">
        <v>44767</v>
      </c>
      <c r="E800" s="1">
        <v>44782</v>
      </c>
      <c r="F800">
        <v>56</v>
      </c>
      <c r="G800" s="1">
        <v>44838</v>
      </c>
      <c r="H800" s="1">
        <v>44815</v>
      </c>
      <c r="I800" s="2">
        <v>9295356.7830731869</v>
      </c>
      <c r="J800" s="2">
        <v>7443624.2901722193</v>
      </c>
      <c r="K800" s="2">
        <f>SUMIF('collection only'!D:D,eslam.data!AH800,'collection only'!E:E)</f>
        <v>7443623.5300000003</v>
      </c>
      <c r="L800" s="2">
        <v>549958515.04329312</v>
      </c>
      <c r="O800" s="2">
        <v>836488.61824613891</v>
      </c>
      <c r="P800" s="2">
        <v>81555880.443874538</v>
      </c>
      <c r="R800" s="2">
        <v>36726721.206017002</v>
      </c>
      <c r="S800" s="2">
        <v>14457323.234999999</v>
      </c>
      <c r="T800" s="2">
        <v>14457323.234999999</v>
      </c>
      <c r="U800" s="2">
        <v>1401842.4692520499</v>
      </c>
      <c r="V800" s="14">
        <f>SUMIF('consultant-gross'!D:D,eslam.data!AH800,'consultant-gross'!F:F)</f>
        <v>9295356.7830731869</v>
      </c>
      <c r="W800" s="14">
        <f>SUMIF('consultant-gross'!D:D,eslam.data!AH800,'consultant-gross'!G:G)</f>
        <v>549958515.04329312</v>
      </c>
      <c r="X800" s="14">
        <f>SUMIF('consultant-net'!D:D,eslam.data!AH800,'consultant-net'!F:F)</f>
        <v>7443624.2901722193</v>
      </c>
      <c r="Y800" s="2" t="str">
        <f>VLOOKUP(A800,'eslam-to-invoicing'!A:B,2,0)</f>
        <v>ORA ZED - Ph 01B - Pkgs A&amp;D</v>
      </c>
      <c r="Z800" s="2" t="str">
        <f t="shared" si="36"/>
        <v>ORA ZED - Ph 01B - Pkgs A&amp;D21</v>
      </c>
      <c r="AH800" s="2" t="str">
        <f t="shared" si="37"/>
        <v>ORA - ZED21</v>
      </c>
    </row>
    <row r="801" spans="1:34" x14ac:dyDescent="0.3">
      <c r="A801" s="6" t="s">
        <v>59</v>
      </c>
      <c r="B801" s="6">
        <v>22</v>
      </c>
      <c r="C801" s="1">
        <v>44804</v>
      </c>
      <c r="D801" s="1">
        <v>44798</v>
      </c>
      <c r="E801" s="1">
        <v>44811</v>
      </c>
      <c r="F801">
        <v>56</v>
      </c>
      <c r="G801" s="1">
        <v>44867</v>
      </c>
      <c r="H801" s="1">
        <v>44832</v>
      </c>
      <c r="I801" s="2">
        <v>9997079.1376591921</v>
      </c>
      <c r="J801" s="2">
        <v>8098824.8774662018</v>
      </c>
      <c r="K801" s="2">
        <f>SUMIF('collection only'!D:D,eslam.data!AH801,'collection only'!E:E)</f>
        <v>8098825.75</v>
      </c>
      <c r="L801" s="2">
        <v>559955594.18095231</v>
      </c>
      <c r="O801" s="2">
        <v>557383.05724066589</v>
      </c>
      <c r="P801" s="2">
        <v>85664325.182126403</v>
      </c>
      <c r="R801" s="2">
        <v>36749996.002240427</v>
      </c>
      <c r="S801" s="2">
        <v>14712768.92</v>
      </c>
      <c r="T801" s="2">
        <v>14712768.92</v>
      </c>
      <c r="U801" s="2">
        <v>1379966.9772000001</v>
      </c>
      <c r="V801" s="14">
        <f>SUMIF('consultant-gross'!D:D,eslam.data!AH801,'consultant-gross'!F:F)</f>
        <v>9997079.1376591921</v>
      </c>
      <c r="W801" s="14">
        <f>SUMIF('consultant-gross'!D:D,eslam.data!AH801,'consultant-gross'!G:G)</f>
        <v>559955594.18095231</v>
      </c>
      <c r="X801" s="14">
        <f>SUMIF('consultant-net'!D:D,eslam.data!AH801,'consultant-net'!F:F)</f>
        <v>8098824.8774662018</v>
      </c>
      <c r="Y801" s="2" t="str">
        <f>VLOOKUP(A801,'eslam-to-invoicing'!A:B,2,0)</f>
        <v>ORA ZED - Ph 01B - Pkgs A&amp;D</v>
      </c>
      <c r="Z801" s="2" t="str">
        <f t="shared" si="36"/>
        <v>ORA ZED - Ph 01B - Pkgs A&amp;D22</v>
      </c>
      <c r="AH801" s="2" t="str">
        <f t="shared" si="37"/>
        <v>ORA - ZED22</v>
      </c>
    </row>
    <row r="802" spans="1:34" x14ac:dyDescent="0.3">
      <c r="A802" s="6" t="s">
        <v>59</v>
      </c>
      <c r="B802" s="6">
        <v>23</v>
      </c>
      <c r="C802" s="1">
        <v>44834</v>
      </c>
      <c r="D802" s="1">
        <v>44829</v>
      </c>
      <c r="E802" s="1">
        <v>44843</v>
      </c>
      <c r="F802">
        <v>56</v>
      </c>
      <c r="G802" s="1">
        <v>44899</v>
      </c>
      <c r="H802" s="1">
        <v>44861</v>
      </c>
      <c r="I802" s="2">
        <v>27314036.009523869</v>
      </c>
      <c r="J802" s="2">
        <v>22964574.875014011</v>
      </c>
      <c r="K802" s="2">
        <f>SUMIF('collection only'!D:D,eslam.data!AH802,'collection only'!E:E)</f>
        <v>20215840.09</v>
      </c>
      <c r="L802" s="2">
        <v>587269630.19047618</v>
      </c>
      <c r="O802" s="2">
        <v>479281.19364495808</v>
      </c>
      <c r="P802" s="2">
        <v>93161830.553907081</v>
      </c>
      <c r="R802" s="2">
        <v>36812284.016445078</v>
      </c>
      <c r="S802" s="2">
        <v>15427809.82</v>
      </c>
      <c r="T802" s="2">
        <v>15427809.82</v>
      </c>
      <c r="U802" s="2">
        <v>1232906.9942999999</v>
      </c>
      <c r="V802" s="14">
        <f>SUMIF('consultant-gross'!D:D,eslam.data!AH802,'consultant-gross'!F:F)</f>
        <v>27314036.009523869</v>
      </c>
      <c r="W802" s="14">
        <f>SUMIF('consultant-gross'!D:D,eslam.data!AH802,'consultant-gross'!G:G)</f>
        <v>587269630.19047618</v>
      </c>
      <c r="X802" s="14">
        <f>SUMIF('consultant-net'!D:D,eslam.data!AH802,'consultant-net'!F:F)</f>
        <v>22964574.875014007</v>
      </c>
      <c r="Y802" s="2" t="str">
        <f>VLOOKUP(A802,'eslam-to-invoicing'!A:B,2,0)</f>
        <v>ORA ZED - Ph 01B - Pkgs A&amp;D</v>
      </c>
      <c r="Z802" s="2" t="str">
        <f t="shared" si="36"/>
        <v>ORA ZED - Ph 01B - Pkgs A&amp;D23</v>
      </c>
      <c r="AH802" s="2" t="str">
        <f t="shared" si="37"/>
        <v>ORA - ZED23</v>
      </c>
    </row>
    <row r="803" spans="1:34" x14ac:dyDescent="0.3">
      <c r="A803" s="6" t="s">
        <v>59</v>
      </c>
      <c r="B803" s="6">
        <v>24</v>
      </c>
      <c r="C803" s="1">
        <v>44926</v>
      </c>
      <c r="D803" s="1">
        <v>44920</v>
      </c>
      <c r="E803" s="1">
        <v>44944</v>
      </c>
      <c r="F803">
        <v>56</v>
      </c>
      <c r="G803" s="1">
        <v>45000</v>
      </c>
      <c r="H803" s="1">
        <v>45007</v>
      </c>
      <c r="I803" s="2">
        <v>11751887.104168531</v>
      </c>
      <c r="J803" s="2">
        <v>7490234.3814101964</v>
      </c>
      <c r="K803" s="2">
        <f>SUMIF('collection only'!D:D,eslam.data!AH803,'collection only'!E:E)</f>
        <v>6648903.3899999997</v>
      </c>
      <c r="L803" s="2">
        <v>599021517.29464471</v>
      </c>
      <c r="O803" s="2">
        <v>269002.80062310322</v>
      </c>
      <c r="P803" s="2">
        <v>98882541.040681541</v>
      </c>
      <c r="R803" s="2">
        <v>36839181.752140477</v>
      </c>
      <c r="S803" s="2">
        <v>15725824.83</v>
      </c>
      <c r="T803" s="2">
        <v>15725824.83</v>
      </c>
      <c r="U803" s="2">
        <v>3165623.4593000002</v>
      </c>
      <c r="V803" s="14">
        <f>SUMIF('consultant-gross'!D:D,eslam.data!AH803,'consultant-gross'!F:F)</f>
        <v>11751887.104168534</v>
      </c>
      <c r="W803" s="14">
        <f>SUMIF('consultant-gross'!D:D,eslam.data!AH803,'consultant-gross'!G:G)</f>
        <v>599021517.29464471</v>
      </c>
      <c r="X803" s="14">
        <f>SUMIF('consultant-net'!D:D,eslam.data!AH803,'consultant-net'!F:F)</f>
        <v>7490234.3814101964</v>
      </c>
      <c r="Y803" s="2" t="str">
        <f>VLOOKUP(A803,'eslam-to-invoicing'!A:B,2,0)</f>
        <v>ORA ZED - Ph 01B - Pkgs A&amp;D</v>
      </c>
      <c r="Z803" s="2" t="str">
        <f t="shared" si="36"/>
        <v>ORA ZED - Ph 01B - Pkgs A&amp;D24</v>
      </c>
      <c r="AH803" s="2" t="str">
        <f t="shared" si="37"/>
        <v>ORA - ZED24</v>
      </c>
    </row>
    <row r="804" spans="1:34" x14ac:dyDescent="0.3">
      <c r="A804" s="6" t="s">
        <v>59</v>
      </c>
      <c r="B804" s="6">
        <v>25</v>
      </c>
      <c r="C804" s="1">
        <v>44985</v>
      </c>
      <c r="D804" s="1">
        <v>44982</v>
      </c>
      <c r="E804" s="1">
        <v>44997</v>
      </c>
      <c r="F804">
        <v>56</v>
      </c>
      <c r="G804" s="1">
        <v>45053</v>
      </c>
      <c r="H804" s="1">
        <v>45026</v>
      </c>
      <c r="I804" s="2">
        <v>50310527.295831442</v>
      </c>
      <c r="J804" s="2">
        <v>-9163815.8569338322</v>
      </c>
      <c r="K804" s="2">
        <f>SUMIF('collection only'!D:D,eslam.data!AH804,'collection only'!E:E)</f>
        <v>2.0000000000000002E-5</v>
      </c>
      <c r="L804" s="2">
        <v>649332044.59047616</v>
      </c>
      <c r="O804" s="2">
        <v>241736.31760146841</v>
      </c>
      <c r="P804" s="2">
        <v>113559937.6420065</v>
      </c>
      <c r="Q804" s="2">
        <v>3600000</v>
      </c>
      <c r="R804" s="2">
        <v>36956312.691501819</v>
      </c>
      <c r="S804" s="2">
        <v>17045794.510000002</v>
      </c>
      <c r="T804" s="2">
        <v>17045794.510000002</v>
      </c>
      <c r="U804" s="2">
        <v>465623.45929999999</v>
      </c>
      <c r="V804" s="14">
        <f>SUMIF('consultant-gross'!D:D,eslam.data!AH804,'consultant-gross'!F:F)</f>
        <v>50310527.295831442</v>
      </c>
      <c r="W804" s="14">
        <f>SUMIF('consultant-gross'!D:D,eslam.data!AH804,'consultant-gross'!G:G)</f>
        <v>649332044.59047616</v>
      </c>
      <c r="X804" s="14">
        <f>SUMIF('consultant-net'!D:D,eslam.data!AH804,'consultant-net'!F:F)</f>
        <v>-9163815.8569338322</v>
      </c>
      <c r="Y804" s="2" t="str">
        <f>VLOOKUP(A804,'eslam-to-invoicing'!A:B,2,0)</f>
        <v>ORA ZED - Ph 01B - Pkgs A&amp;D</v>
      </c>
      <c r="Z804" s="2" t="str">
        <f t="shared" si="36"/>
        <v>ORA ZED - Ph 01B - Pkgs A&amp;D25</v>
      </c>
      <c r="AH804" s="2" t="str">
        <f t="shared" si="37"/>
        <v>ORA - ZED25</v>
      </c>
    </row>
    <row r="805" spans="1:34" x14ac:dyDescent="0.3">
      <c r="A805" s="6" t="s">
        <v>59</v>
      </c>
      <c r="B805" s="6">
        <v>26</v>
      </c>
      <c r="C805" s="1">
        <v>45016</v>
      </c>
      <c r="D805" s="1">
        <v>45010</v>
      </c>
      <c r="E805" s="1">
        <v>45032</v>
      </c>
      <c r="F805">
        <v>56</v>
      </c>
      <c r="G805" s="1">
        <v>45088</v>
      </c>
      <c r="H805" s="1">
        <v>45047</v>
      </c>
      <c r="I805" s="2">
        <v>19434003.536073331</v>
      </c>
      <c r="J805" s="2">
        <v>16993731.751317501</v>
      </c>
      <c r="K805" s="2">
        <f>SUMIF('collection only'!D:D,eslam.data!AH805,'collection only'!E:E)</f>
        <v>9808194.1199999992</v>
      </c>
      <c r="L805" s="2">
        <v>668766048.12654948</v>
      </c>
      <c r="O805" s="2">
        <v>239033.6571230331</v>
      </c>
      <c r="P805" s="2">
        <v>121577515.47</v>
      </c>
      <c r="Q805" s="2">
        <v>2750000</v>
      </c>
      <c r="R805" s="2">
        <v>37000350.049369931</v>
      </c>
      <c r="S805" s="2">
        <v>17553262</v>
      </c>
      <c r="T805" s="2">
        <v>17553262</v>
      </c>
      <c r="U805" s="2">
        <v>465623.45929999999</v>
      </c>
      <c r="V805" s="14">
        <f>SUMIF('consultant-gross'!D:D,eslam.data!AH805,'consultant-gross'!F:F)</f>
        <v>19434003.536073327</v>
      </c>
      <c r="W805" s="14">
        <f>SUMIF('consultant-gross'!D:D,eslam.data!AH805,'consultant-gross'!G:G)</f>
        <v>668766048.12654948</v>
      </c>
      <c r="X805" s="14">
        <f>SUMIF('consultant-net'!D:D,eslam.data!AH805,'consultant-net'!F:F)</f>
        <v>16993731.751317501</v>
      </c>
      <c r="Y805" s="2" t="str">
        <f>VLOOKUP(A805,'eslam-to-invoicing'!A:B,2,0)</f>
        <v>ORA ZED - Ph 01B - Pkgs A&amp;D</v>
      </c>
      <c r="Z805" s="2" t="str">
        <f t="shared" si="36"/>
        <v>ORA ZED - Ph 01B - Pkgs A&amp;D26</v>
      </c>
      <c r="AH805" s="2" t="str">
        <f t="shared" si="37"/>
        <v>ORA - ZED26</v>
      </c>
    </row>
    <row r="806" spans="1:34" x14ac:dyDescent="0.3">
      <c r="A806" s="6" t="s">
        <v>59</v>
      </c>
      <c r="B806" s="6">
        <v>27</v>
      </c>
      <c r="C806" s="1">
        <v>45046</v>
      </c>
      <c r="D806" s="1">
        <v>45041</v>
      </c>
      <c r="E806" s="1">
        <v>45061</v>
      </c>
      <c r="F806">
        <v>56</v>
      </c>
      <c r="G806" s="1">
        <v>45117</v>
      </c>
      <c r="H806" s="1">
        <v>45092</v>
      </c>
      <c r="I806" s="2">
        <v>10662740.41946912</v>
      </c>
      <c r="J806" s="2">
        <v>9042387.5613992214</v>
      </c>
      <c r="K806" s="2">
        <f>SUMIF('collection only'!D:D,eslam.data!AH806,'collection only'!E:E)</f>
        <v>8872947.1400000006</v>
      </c>
      <c r="L806" s="2">
        <v>679428788.5460186</v>
      </c>
      <c r="O806" s="2">
        <v>229309.15668047461</v>
      </c>
      <c r="P806" s="2">
        <v>124928010.98</v>
      </c>
      <c r="Q806" s="2">
        <v>2550000</v>
      </c>
      <c r="R806" s="2">
        <v>37025174.611320183</v>
      </c>
      <c r="S806" s="2">
        <v>17832915.824999999</v>
      </c>
      <c r="T806" s="2">
        <v>17832915.824999999</v>
      </c>
      <c r="U806" s="2">
        <v>465623.45929999999</v>
      </c>
      <c r="V806" s="14">
        <f>SUMIF('consultant-gross'!D:D,eslam.data!AH806,'consultant-gross'!F:F)</f>
        <v>10662740.419469118</v>
      </c>
      <c r="W806" s="14">
        <f>SUMIF('consultant-gross'!D:D,eslam.data!AH806,'consultant-gross'!G:G)</f>
        <v>679428788.5460186</v>
      </c>
      <c r="X806" s="14">
        <f>SUMIF('consultant-net'!D:D,eslam.data!AH806,'consultant-net'!F:F)</f>
        <v>9042387.5613992214</v>
      </c>
      <c r="Y806" s="2" t="str">
        <f>VLOOKUP(A806,'eslam-to-invoicing'!A:B,2,0)</f>
        <v>ORA ZED - Ph 01B - Pkgs A&amp;D</v>
      </c>
      <c r="Z806" s="2" t="str">
        <f t="shared" si="36"/>
        <v>ORA ZED - Ph 01B - Pkgs A&amp;D27</v>
      </c>
      <c r="AH806" s="2" t="str">
        <f t="shared" si="37"/>
        <v>ORA - ZED27</v>
      </c>
    </row>
    <row r="807" spans="1:34" x14ac:dyDescent="0.3">
      <c r="A807" s="6" t="s">
        <v>59</v>
      </c>
      <c r="B807" s="6">
        <v>28</v>
      </c>
      <c r="C807" s="1">
        <v>45077</v>
      </c>
      <c r="D807" s="1">
        <v>45071</v>
      </c>
      <c r="E807" s="1">
        <v>45092</v>
      </c>
      <c r="F807">
        <v>56</v>
      </c>
      <c r="G807" s="1">
        <v>45148</v>
      </c>
      <c r="H807" s="1">
        <v>45116</v>
      </c>
      <c r="I807" s="2">
        <v>24304667.59683859</v>
      </c>
      <c r="J807" s="2">
        <v>10264179.630000001</v>
      </c>
      <c r="K807" s="2">
        <f>SUMIF('collection only'!D:D,eslam.data!AH807,'collection only'!E:E)</f>
        <v>9105384.6999999993</v>
      </c>
      <c r="L807" s="2">
        <v>703733456.14285719</v>
      </c>
      <c r="O807" s="2">
        <v>156183.29999999999</v>
      </c>
      <c r="P807" s="2">
        <v>132876310.5981652</v>
      </c>
      <c r="Q807" s="2">
        <v>2350000</v>
      </c>
      <c r="R807" s="2">
        <v>37192477.157819517</v>
      </c>
      <c r="S807" s="2">
        <v>18469085.204999998</v>
      </c>
      <c r="T807" s="2">
        <v>18469085.204999998</v>
      </c>
      <c r="U807" s="2">
        <v>489541.14929999999</v>
      </c>
      <c r="V807" s="14">
        <f>SUMIF('consultant-gross'!D:D,eslam.data!AH807,'consultant-gross'!F:F)</f>
        <v>24304667.596838593</v>
      </c>
      <c r="W807" s="14">
        <f>SUMIF('consultant-gross'!D:D,eslam.data!AH807,'consultant-gross'!G:G)</f>
        <v>703733456.14285719</v>
      </c>
      <c r="X807" s="14">
        <f>SUMIF('consultant-net'!D:D,eslam.data!AH807,'consultant-net'!F:F)</f>
        <v>10264179.630000001</v>
      </c>
      <c r="Y807" s="2" t="str">
        <f>VLOOKUP(A807,'eslam-to-invoicing'!A:B,2,0)</f>
        <v>ORA ZED - Ph 01B - Pkgs A&amp;D</v>
      </c>
      <c r="Z807" s="2" t="str">
        <f t="shared" si="36"/>
        <v>ORA ZED - Ph 01B - Pkgs A&amp;D28</v>
      </c>
      <c r="AH807" s="2" t="str">
        <f t="shared" si="37"/>
        <v>ORA - ZED28</v>
      </c>
    </row>
    <row r="808" spans="1:34" x14ac:dyDescent="0.3">
      <c r="A808" s="6" t="s">
        <v>59</v>
      </c>
      <c r="B808" s="6">
        <v>29</v>
      </c>
      <c r="C808" s="1">
        <v>45107</v>
      </c>
      <c r="D808" s="1">
        <v>45102</v>
      </c>
      <c r="E808" s="1">
        <v>45124</v>
      </c>
      <c r="F808">
        <v>56</v>
      </c>
      <c r="G808" s="1">
        <v>45180</v>
      </c>
      <c r="H808" s="1">
        <v>45162</v>
      </c>
      <c r="I808" s="2">
        <v>27532348.019047499</v>
      </c>
      <c r="J808" s="2">
        <v>13678389.68</v>
      </c>
      <c r="K808" s="2">
        <f>SUMIF('collection only'!D:D,eslam.data!AH808,'collection only'!E:E)</f>
        <v>10687601.99</v>
      </c>
      <c r="L808" s="2">
        <v>731265804.16190469</v>
      </c>
      <c r="P808" s="2">
        <v>143774737.64831519</v>
      </c>
      <c r="Q808" s="2">
        <v>2400000</v>
      </c>
      <c r="R808" s="2">
        <v>37381001.701620519</v>
      </c>
      <c r="S808" s="2">
        <v>19187904.759237502</v>
      </c>
      <c r="T808" s="2">
        <v>19187904.759237502</v>
      </c>
      <c r="U808" s="2">
        <v>489541.14929999999</v>
      </c>
      <c r="V808" s="14">
        <f>SUMIF('consultant-gross'!D:D,eslam.data!AH808,'consultant-gross'!F:F)</f>
        <v>27532348.019047499</v>
      </c>
      <c r="W808" s="14">
        <f>SUMIF('consultant-gross'!D:D,eslam.data!AH808,'consultant-gross'!G:G)</f>
        <v>731265804.16190469</v>
      </c>
      <c r="X808" s="14">
        <f>SUMIF('consultant-net'!D:D,eslam.data!AH808,'consultant-net'!F:F)</f>
        <v>13678389.68</v>
      </c>
      <c r="Y808" s="2" t="str">
        <f>VLOOKUP(A808,'eslam-to-invoicing'!A:B,2,0)</f>
        <v>ORA ZED - Ph 01B - Pkgs A&amp;D</v>
      </c>
      <c r="Z808" s="2" t="str">
        <f t="shared" si="36"/>
        <v>ORA ZED - Ph 01B - Pkgs A&amp;D29</v>
      </c>
      <c r="AH808" s="2" t="str">
        <f t="shared" si="37"/>
        <v>ORA - ZED29</v>
      </c>
    </row>
    <row r="809" spans="1:34" x14ac:dyDescent="0.3">
      <c r="A809" s="6" t="s">
        <v>59</v>
      </c>
      <c r="B809" s="6">
        <v>30</v>
      </c>
      <c r="C809" s="1">
        <v>45138</v>
      </c>
      <c r="D809" s="1">
        <v>45132</v>
      </c>
      <c r="E809" s="1">
        <v>45153</v>
      </c>
      <c r="F809">
        <v>56</v>
      </c>
      <c r="G809" s="1">
        <v>45209</v>
      </c>
      <c r="H809" s="1">
        <v>45186</v>
      </c>
      <c r="I809" s="2">
        <v>26015241.190476179</v>
      </c>
      <c r="J809" s="2">
        <v>13092650.18</v>
      </c>
      <c r="K809" s="2">
        <f>SUMIF('collection only'!D:D,eslam.data!AH809,'collection only'!E:E)</f>
        <v>11585957.67</v>
      </c>
      <c r="L809" s="2">
        <v>757281045.35238087</v>
      </c>
      <c r="P809" s="2">
        <v>149337289.367461</v>
      </c>
      <c r="Q809" s="2">
        <v>1900000</v>
      </c>
      <c r="R809" s="2">
        <v>37609920.166881487</v>
      </c>
      <c r="S809" s="2">
        <v>19870804.84</v>
      </c>
      <c r="T809" s="2">
        <v>19870804.84</v>
      </c>
      <c r="U809" s="2">
        <v>489541.14929999999</v>
      </c>
      <c r="V809" s="14">
        <f>SUMIF('consultant-gross'!D:D,eslam.data!AH809,'consultant-gross'!F:F)</f>
        <v>26015241.190476179</v>
      </c>
      <c r="W809" s="14">
        <f>SUMIF('consultant-gross'!D:D,eslam.data!AH809,'consultant-gross'!G:G)</f>
        <v>757281045.35238087</v>
      </c>
      <c r="X809" s="14">
        <f>SUMIF('consultant-net'!D:D,eslam.data!AH809,'consultant-net'!F:F)</f>
        <v>13092650.18</v>
      </c>
      <c r="Y809" s="2" t="str">
        <f>VLOOKUP(A809,'eslam-to-invoicing'!A:B,2,0)</f>
        <v>ORA ZED - Ph 01B - Pkgs A&amp;D</v>
      </c>
      <c r="Z809" s="2" t="str">
        <f t="shared" si="36"/>
        <v>ORA ZED - Ph 01B - Pkgs A&amp;D30</v>
      </c>
      <c r="AH809" s="2" t="str">
        <f t="shared" si="37"/>
        <v>ORA - ZED30</v>
      </c>
    </row>
    <row r="810" spans="1:34" x14ac:dyDescent="0.3">
      <c r="A810" s="6" t="s">
        <v>59</v>
      </c>
      <c r="B810" s="6">
        <v>31</v>
      </c>
      <c r="C810" s="1">
        <v>45169</v>
      </c>
      <c r="D810" s="1">
        <v>45163</v>
      </c>
      <c r="E810" s="1">
        <v>45186</v>
      </c>
      <c r="F810">
        <v>56</v>
      </c>
      <c r="G810" s="1">
        <v>45242</v>
      </c>
      <c r="H810" s="1">
        <v>45196</v>
      </c>
      <c r="I810" s="2">
        <v>26102241.228571411</v>
      </c>
      <c r="J810" s="2">
        <v>12746258.220000001</v>
      </c>
      <c r="K810" s="2">
        <f>SUMIF('collection only'!D:D,eslam.data!AH810,'collection only'!E:E)</f>
        <v>10253641.199999999</v>
      </c>
      <c r="L810" s="2">
        <v>783383286.58095229</v>
      </c>
      <c r="P810" s="2">
        <v>156088918.08518499</v>
      </c>
      <c r="Q810" s="2">
        <v>1800000</v>
      </c>
      <c r="R810" s="2">
        <v>37790500.732142463</v>
      </c>
      <c r="S810" s="2">
        <v>20555988.670000002</v>
      </c>
      <c r="T810" s="2">
        <v>20555988.670000002</v>
      </c>
      <c r="U810" s="2">
        <v>508143.15410769201</v>
      </c>
      <c r="V810" s="14">
        <f>SUMIF('consultant-gross'!D:D,eslam.data!AH810,'consultant-gross'!F:F)</f>
        <v>26102241.228571415</v>
      </c>
      <c r="W810" s="14">
        <f>SUMIF('consultant-gross'!D:D,eslam.data!AH810,'consultant-gross'!G:G)</f>
        <v>783383286.58095229</v>
      </c>
      <c r="X810" s="14">
        <f>SUMIF('consultant-net'!D:D,eslam.data!AH810,'consultant-net'!F:F)</f>
        <v>12746258.220000001</v>
      </c>
      <c r="Y810" s="2" t="str">
        <f>VLOOKUP(A810,'eslam-to-invoicing'!A:B,2,0)</f>
        <v>ORA ZED - Ph 01B - Pkgs A&amp;D</v>
      </c>
      <c r="Z810" s="2" t="str">
        <f t="shared" si="36"/>
        <v>ORA ZED - Ph 01B - Pkgs A&amp;D31</v>
      </c>
      <c r="AH810" s="2" t="str">
        <f t="shared" si="37"/>
        <v>ORA - ZED31</v>
      </c>
    </row>
    <row r="811" spans="1:34" x14ac:dyDescent="0.3">
      <c r="A811" s="6" t="s">
        <v>59</v>
      </c>
      <c r="B811" s="6">
        <v>32</v>
      </c>
      <c r="C811" s="1">
        <v>45199</v>
      </c>
      <c r="D811" s="1">
        <v>45194</v>
      </c>
      <c r="E811" s="1">
        <v>45211</v>
      </c>
      <c r="F811">
        <v>56</v>
      </c>
      <c r="G811" s="1">
        <v>45267</v>
      </c>
      <c r="H811" s="1">
        <v>45241</v>
      </c>
      <c r="I811" s="2">
        <v>24532813.971428629</v>
      </c>
      <c r="J811" s="2">
        <v>17052495.52</v>
      </c>
      <c r="K811" s="2">
        <f>SUMIF('collection only'!D:D,eslam.data!AH811,'collection only'!E:E)</f>
        <v>8010573.1699999999</v>
      </c>
      <c r="L811" s="2">
        <v>807916100.55238092</v>
      </c>
      <c r="P811" s="2">
        <v>169479041.64357209</v>
      </c>
      <c r="Q811" s="2">
        <v>1800000</v>
      </c>
      <c r="R811" s="2">
        <v>37962018.232788898</v>
      </c>
      <c r="S811" s="2">
        <v>21199975.0394875</v>
      </c>
      <c r="T811" s="2">
        <v>21199975.0394875</v>
      </c>
      <c r="U811" s="2">
        <v>566244.256319231</v>
      </c>
      <c r="V811" s="14">
        <f>SUMIF('consultant-gross'!D:D,eslam.data!AH811,'consultant-gross'!F:F)</f>
        <v>24532813.971428633</v>
      </c>
      <c r="W811" s="14">
        <f>SUMIF('consultant-gross'!D:D,eslam.data!AH811,'consultant-gross'!G:G)</f>
        <v>807916100.55238092</v>
      </c>
      <c r="X811" s="14">
        <f>SUMIF('consultant-net'!D:D,eslam.data!AH811,'consultant-net'!F:F)</f>
        <v>17052495.52</v>
      </c>
      <c r="Y811" s="2" t="str">
        <f>VLOOKUP(A811,'eslam-to-invoicing'!A:B,2,0)</f>
        <v>ORA ZED - Ph 01B - Pkgs A&amp;D</v>
      </c>
      <c r="Z811" s="2" t="str">
        <f t="shared" si="36"/>
        <v>ORA ZED - Ph 01B - Pkgs A&amp;D32</v>
      </c>
      <c r="AH811" s="2" t="str">
        <f t="shared" si="37"/>
        <v>ORA - ZED32</v>
      </c>
    </row>
    <row r="812" spans="1:34" x14ac:dyDescent="0.3">
      <c r="A812" s="6" t="s">
        <v>59</v>
      </c>
      <c r="B812" s="6">
        <v>33</v>
      </c>
      <c r="C812" s="1">
        <v>45230</v>
      </c>
      <c r="D812" s="1">
        <v>45224</v>
      </c>
      <c r="E812" s="1">
        <v>45241</v>
      </c>
      <c r="F812">
        <v>56</v>
      </c>
      <c r="G812" s="1">
        <v>45297</v>
      </c>
      <c r="H812" s="1">
        <v>45277</v>
      </c>
      <c r="I812" s="2">
        <v>20642302.21904755</v>
      </c>
      <c r="J812" s="2">
        <v>13971110.85</v>
      </c>
      <c r="K812" s="2">
        <f>SUMIF('collection only'!D:D,eslam.data!AH812,'collection only'!E:E)</f>
        <v>12164893.390000001</v>
      </c>
      <c r="L812" s="2">
        <v>828558402.77142847</v>
      </c>
      <c r="P812" s="2">
        <v>183850209.866249</v>
      </c>
      <c r="Q812" s="2">
        <v>1800000</v>
      </c>
      <c r="R812" s="2">
        <v>38104925.544940077</v>
      </c>
      <c r="S812" s="2">
        <v>21741835.472737499</v>
      </c>
      <c r="T812" s="2">
        <v>21741835.472737499</v>
      </c>
      <c r="U812" s="2">
        <v>728244.256319231</v>
      </c>
      <c r="V812" s="14">
        <f>SUMIF('consultant-gross'!D:D,eslam.data!AH812,'consultant-gross'!F:F)</f>
        <v>20642302.219047546</v>
      </c>
      <c r="W812" s="14">
        <f>SUMIF('consultant-gross'!D:D,eslam.data!AH812,'consultant-gross'!G:G)</f>
        <v>828558402.77142847</v>
      </c>
      <c r="X812" s="14">
        <f>SUMIF('consultant-net'!D:D,eslam.data!AH812,'consultant-net'!F:F)</f>
        <v>13971110.85</v>
      </c>
      <c r="Y812" s="2" t="str">
        <f>VLOOKUP(A812,'eslam-to-invoicing'!A:B,2,0)</f>
        <v>ORA ZED - Ph 01B - Pkgs A&amp;D</v>
      </c>
      <c r="Z812" s="2" t="str">
        <f t="shared" si="36"/>
        <v>ORA ZED - Ph 01B - Pkgs A&amp;D33</v>
      </c>
      <c r="AH812" s="2" t="str">
        <f t="shared" si="37"/>
        <v>ORA - ZED33</v>
      </c>
    </row>
    <row r="813" spans="1:34" x14ac:dyDescent="0.3">
      <c r="A813" s="6" t="s">
        <v>59</v>
      </c>
      <c r="B813" s="6">
        <v>34</v>
      </c>
      <c r="C813" s="1">
        <v>45260</v>
      </c>
      <c r="D813" s="1">
        <v>45255</v>
      </c>
      <c r="E813" s="1">
        <v>45277</v>
      </c>
      <c r="F813">
        <v>56</v>
      </c>
      <c r="G813" s="1">
        <v>45333</v>
      </c>
      <c r="H813" s="1">
        <v>45319</v>
      </c>
      <c r="I813" s="2">
        <v>14702199.580952531</v>
      </c>
      <c r="J813" s="2">
        <v>11514703.33</v>
      </c>
      <c r="K813" s="2">
        <f>SUMIF('collection only'!D:D,eslam.data!AH813,'collection only'!E:E)</f>
        <v>9568963.5</v>
      </c>
      <c r="L813" s="2">
        <v>843260602.35238099</v>
      </c>
      <c r="P813" s="2">
        <v>188799507.80000001</v>
      </c>
      <c r="Q813" s="2">
        <v>2350000</v>
      </c>
      <c r="R813" s="2">
        <v>38207159.383073851</v>
      </c>
      <c r="S813" s="2">
        <v>22127768.210000001</v>
      </c>
      <c r="T813" s="2">
        <v>22127768.210000001</v>
      </c>
      <c r="U813" s="2">
        <v>866366.57631923095</v>
      </c>
      <c r="V813" s="14">
        <f>SUMIF('consultant-gross'!D:D,eslam.data!AH813,'consultant-gross'!F:F)</f>
        <v>14702199.580952525</v>
      </c>
      <c r="W813" s="14">
        <f>SUMIF('consultant-gross'!D:D,eslam.data!AH813,'consultant-gross'!G:G)</f>
        <v>843260602.35238099</v>
      </c>
      <c r="X813" s="14">
        <f>SUMIF('consultant-net'!D:D,eslam.data!AH813,'consultant-net'!F:F)</f>
        <v>11514703.33</v>
      </c>
      <c r="Y813" s="2" t="str">
        <f>VLOOKUP(A813,'eslam-to-invoicing'!A:B,2,0)</f>
        <v>ORA ZED - Ph 01B - Pkgs A&amp;D</v>
      </c>
      <c r="Z813" s="2" t="str">
        <f t="shared" si="36"/>
        <v>ORA ZED - Ph 01B - Pkgs A&amp;D34</v>
      </c>
      <c r="AH813" s="2" t="str">
        <f t="shared" si="37"/>
        <v>ORA - ZED34</v>
      </c>
    </row>
    <row r="814" spans="1:34" x14ac:dyDescent="0.3">
      <c r="A814" s="6" t="s">
        <v>59</v>
      </c>
      <c r="B814" s="6">
        <v>35</v>
      </c>
      <c r="C814" s="1">
        <v>45291</v>
      </c>
      <c r="D814" s="1">
        <v>45285</v>
      </c>
      <c r="E814" s="1">
        <v>45305</v>
      </c>
      <c r="F814">
        <v>56</v>
      </c>
      <c r="G814" s="1">
        <v>45361</v>
      </c>
      <c r="H814" s="1">
        <v>45333</v>
      </c>
      <c r="I814" s="2">
        <v>13918410.75238085</v>
      </c>
      <c r="J814" s="2">
        <v>11302280.92</v>
      </c>
      <c r="K814" s="2">
        <f>SUMIF('collection only'!D:D,eslam.data!AH814,'collection only'!E:E)</f>
        <v>7391485.2599999998</v>
      </c>
      <c r="L814" s="2">
        <v>857179013.10476184</v>
      </c>
      <c r="P814" s="2">
        <v>199336628.66999999</v>
      </c>
      <c r="Q814" s="2">
        <v>2600000</v>
      </c>
      <c r="R814" s="2">
        <v>40055372.183652543</v>
      </c>
      <c r="S814" s="2">
        <v>22493126.489999998</v>
      </c>
      <c r="T814" s="2">
        <v>22493126.489999998</v>
      </c>
      <c r="U814" s="2">
        <v>866366.57631923095</v>
      </c>
      <c r="V814" s="14">
        <f>SUMIF('consultant-gross'!D:D,eslam.data!AH814,'consultant-gross'!F:F)</f>
        <v>13918410.752380848</v>
      </c>
      <c r="W814" s="14">
        <f>SUMIF('consultant-gross'!D:D,eslam.data!AH814,'consultant-gross'!G:G)</f>
        <v>857179013.10476184</v>
      </c>
      <c r="X814" s="14">
        <f>SUMIF('consultant-net'!D:D,eslam.data!AH814,'consultant-net'!F:F)</f>
        <v>11302280.92</v>
      </c>
      <c r="Y814" s="2" t="str">
        <f>VLOOKUP(A814,'eslam-to-invoicing'!A:B,2,0)</f>
        <v>ORA ZED - Ph 01B - Pkgs A&amp;D</v>
      </c>
      <c r="Z814" s="2" t="str">
        <f t="shared" si="36"/>
        <v>ORA ZED - Ph 01B - Pkgs A&amp;D35</v>
      </c>
      <c r="AH814" s="2" t="str">
        <f t="shared" si="37"/>
        <v>ORA - ZED35</v>
      </c>
    </row>
    <row r="815" spans="1:34" x14ac:dyDescent="0.3">
      <c r="A815" s="6" t="s">
        <v>59</v>
      </c>
      <c r="B815" s="6">
        <v>36</v>
      </c>
      <c r="C815" s="1">
        <v>45322</v>
      </c>
      <c r="D815" s="1">
        <v>45316</v>
      </c>
      <c r="E815" s="1">
        <v>45333</v>
      </c>
      <c r="F815">
        <v>56</v>
      </c>
      <c r="G815" s="1">
        <v>45389</v>
      </c>
      <c r="H815" s="1">
        <v>45363</v>
      </c>
      <c r="I815" s="2">
        <v>9427629.6761904955</v>
      </c>
      <c r="J815" s="2">
        <v>30791363.32</v>
      </c>
      <c r="K815" s="2">
        <f>SUMIF('collection only'!D:D,eslam.data!AH815,'collection only'!E:E)</f>
        <v>7054023.71</v>
      </c>
      <c r="L815" s="2">
        <v>866606642.78095233</v>
      </c>
      <c r="P815" s="2">
        <v>202490336.730703</v>
      </c>
      <c r="Q815" s="2">
        <v>2950000</v>
      </c>
      <c r="R815" s="2">
        <v>40124683.555326447</v>
      </c>
      <c r="S815" s="2">
        <v>22740601.77</v>
      </c>
      <c r="T815" s="2">
        <v>22740601.77</v>
      </c>
      <c r="U815" s="2">
        <v>1287275.40795385</v>
      </c>
      <c r="V815" s="14">
        <f>SUMIF('consultant-gross'!D:D,eslam.data!AH815,'consultant-gross'!F:F)</f>
        <v>9427629.6761904955</v>
      </c>
      <c r="W815" s="14">
        <f>SUMIF('consultant-gross'!D:D,eslam.data!AH815,'consultant-gross'!G:G)</f>
        <v>866606642.78095233</v>
      </c>
      <c r="X815" s="14">
        <f>SUMIF('consultant-net'!D:D,eslam.data!AH815,'consultant-net'!F:F)</f>
        <v>30791363.32</v>
      </c>
      <c r="Y815" s="2" t="str">
        <f>VLOOKUP(A815,'eslam-to-invoicing'!A:B,2,0)</f>
        <v>ORA ZED - Ph 01B - Pkgs A&amp;D</v>
      </c>
      <c r="Z815" s="2" t="str">
        <f t="shared" si="36"/>
        <v>ORA ZED - Ph 01B - Pkgs A&amp;D36</v>
      </c>
      <c r="AH815" s="2" t="str">
        <f t="shared" si="37"/>
        <v>ORA - ZED36</v>
      </c>
    </row>
    <row r="816" spans="1:34" x14ac:dyDescent="0.3">
      <c r="A816" s="6" t="s">
        <v>59</v>
      </c>
      <c r="B816" s="6">
        <v>37</v>
      </c>
      <c r="C816" s="1">
        <v>45351</v>
      </c>
      <c r="D816" s="1">
        <v>45347</v>
      </c>
      <c r="E816" s="1">
        <v>45363</v>
      </c>
      <c r="F816">
        <v>56</v>
      </c>
      <c r="G816" s="1">
        <v>45419</v>
      </c>
      <c r="H816" s="1">
        <v>45406</v>
      </c>
      <c r="I816" s="2">
        <v>11141064.952381009</v>
      </c>
      <c r="J816" s="2">
        <v>9469567.9299999997</v>
      </c>
      <c r="K816" s="2">
        <f>SUMIF('collection only'!D:D,eslam.data!AH816,'collection only'!E:E)</f>
        <v>23554316.100000001</v>
      </c>
      <c r="L816" s="2">
        <v>877747707.73333335</v>
      </c>
      <c r="P816" s="2">
        <v>205574473.03249499</v>
      </c>
      <c r="Q816" s="2">
        <v>3350000</v>
      </c>
      <c r="R816" s="2">
        <v>40202154.536805063</v>
      </c>
      <c r="S816" s="2">
        <v>23033054.727987502</v>
      </c>
      <c r="T816" s="2">
        <v>23033054.727987502</v>
      </c>
      <c r="U816" s="2">
        <v>1416236.9829538499</v>
      </c>
      <c r="V816" s="14">
        <f>SUMIF('consultant-gross'!D:D,eslam.data!AH816,'consultant-gross'!F:F)</f>
        <v>11141064.952381015</v>
      </c>
      <c r="W816" s="14">
        <f>SUMIF('consultant-gross'!D:D,eslam.data!AH816,'consultant-gross'!G:G)</f>
        <v>877747707.73333335</v>
      </c>
      <c r="X816" s="14">
        <f>SUMIF('consultant-net'!D:D,eslam.data!AH816,'consultant-net'!F:F)</f>
        <v>9469567.9299999997</v>
      </c>
      <c r="Y816" s="2" t="str">
        <f>VLOOKUP(A816,'eslam-to-invoicing'!A:B,2,0)</f>
        <v>ORA ZED - Ph 01B - Pkgs A&amp;D</v>
      </c>
      <c r="Z816" s="2" t="str">
        <f t="shared" si="36"/>
        <v>ORA ZED - Ph 01B - Pkgs A&amp;D37</v>
      </c>
      <c r="AH816" s="2" t="str">
        <f t="shared" si="37"/>
        <v>ORA - ZED37</v>
      </c>
    </row>
    <row r="817" spans="1:34" x14ac:dyDescent="0.3">
      <c r="A817" s="6" t="s">
        <v>59</v>
      </c>
      <c r="B817" s="6">
        <v>38</v>
      </c>
      <c r="C817" s="1">
        <v>45382</v>
      </c>
      <c r="D817" s="1">
        <v>45376</v>
      </c>
      <c r="E817" s="1">
        <v>45389</v>
      </c>
      <c r="F817">
        <v>56</v>
      </c>
      <c r="G817" s="1">
        <v>45445</v>
      </c>
      <c r="H817" s="1">
        <v>45421</v>
      </c>
      <c r="I817" s="2">
        <v>15909843.43809521</v>
      </c>
      <c r="J817" s="2">
        <v>12665876.689999999</v>
      </c>
      <c r="K817" s="2">
        <f>SUMIF('collection only'!D:D,eslam.data!AH817,'collection only'!E:E)</f>
        <v>17627053.170000002</v>
      </c>
      <c r="L817" s="2">
        <v>893657551.17142856</v>
      </c>
      <c r="P817" s="2">
        <v>212207212.15682501</v>
      </c>
      <c r="Q817" s="2">
        <v>3550000</v>
      </c>
      <c r="R817" s="2">
        <v>40322143.223500587</v>
      </c>
      <c r="S817" s="2">
        <v>23450688.118237499</v>
      </c>
      <c r="T817" s="2">
        <v>23450688.118237499</v>
      </c>
      <c r="U817" s="2">
        <v>1426063.9</v>
      </c>
      <c r="V817" s="14">
        <f>SUMIF('consultant-gross'!D:D,eslam.data!AH817,'consultant-gross'!F:F)</f>
        <v>15909843.438095212</v>
      </c>
      <c r="W817" s="14">
        <f>SUMIF('consultant-gross'!D:D,eslam.data!AH817,'consultant-gross'!G:G)</f>
        <v>893657551.17142856</v>
      </c>
      <c r="X817" s="14">
        <f>SUMIF('consultant-net'!D:D,eslam.data!AH817,'consultant-net'!F:F)</f>
        <v>12665876.689999999</v>
      </c>
      <c r="Y817" s="2" t="str">
        <f>VLOOKUP(A817,'eslam-to-invoicing'!A:B,2,0)</f>
        <v>ORA ZED - Ph 01B - Pkgs A&amp;D</v>
      </c>
      <c r="Z817" s="2" t="str">
        <f t="shared" si="36"/>
        <v>ORA ZED - Ph 01B - Pkgs A&amp;D38</v>
      </c>
      <c r="AH817" s="2" t="str">
        <f t="shared" si="37"/>
        <v>ORA - ZED38</v>
      </c>
    </row>
    <row r="818" spans="1:34" x14ac:dyDescent="0.3">
      <c r="A818" s="6" t="s">
        <v>59</v>
      </c>
      <c r="B818" s="6">
        <v>39</v>
      </c>
      <c r="C818" s="1">
        <v>45412</v>
      </c>
      <c r="D818" s="1">
        <v>45407</v>
      </c>
      <c r="E818" s="1">
        <v>45421</v>
      </c>
      <c r="F818">
        <v>56</v>
      </c>
      <c r="G818" s="1">
        <v>45477</v>
      </c>
      <c r="H818" s="1">
        <v>45449</v>
      </c>
      <c r="I818" s="2">
        <v>9971577.2285714149</v>
      </c>
      <c r="J818" s="2">
        <v>7606231.5</v>
      </c>
      <c r="K818" s="2">
        <f>SUMIF('collection only'!D:D,eslam.data!AH818,'collection only'!E:E)</f>
        <v>7606231.6299999999</v>
      </c>
      <c r="L818" s="2">
        <v>903629128.39999998</v>
      </c>
      <c r="P818" s="2">
        <v>212836770.28</v>
      </c>
      <c r="Q818" s="2">
        <v>5150000</v>
      </c>
      <c r="R818" s="2">
        <v>40471225.402262971</v>
      </c>
      <c r="S818" s="2">
        <v>23712442.02</v>
      </c>
      <c r="T818" s="2">
        <v>23712442.02</v>
      </c>
      <c r="U818" s="2">
        <v>1543257.1129538501</v>
      </c>
      <c r="V818" s="14">
        <f>SUMIF('consultant-gross'!D:D,eslam.data!AH818,'consultant-gross'!F:F)</f>
        <v>9971577.2285714149</v>
      </c>
      <c r="W818" s="14">
        <f>SUMIF('consultant-gross'!D:D,eslam.data!AH818,'consultant-gross'!G:G)</f>
        <v>903629128.39999998</v>
      </c>
      <c r="X818" s="14">
        <f>SUMIF('consultant-net'!D:D,eslam.data!AH818,'consultant-net'!F:F)</f>
        <v>7606231.5</v>
      </c>
      <c r="Y818" s="2" t="str">
        <f>VLOOKUP(A818,'eslam-to-invoicing'!A:B,2,0)</f>
        <v>ORA ZED - Ph 01B - Pkgs A&amp;D</v>
      </c>
      <c r="Z818" s="2" t="str">
        <f t="shared" si="36"/>
        <v>ORA ZED - Ph 01B - Pkgs A&amp;D39</v>
      </c>
      <c r="AH818" s="2" t="str">
        <f t="shared" si="37"/>
        <v>ORA - ZED39</v>
      </c>
    </row>
    <row r="819" spans="1:34" x14ac:dyDescent="0.3">
      <c r="A819" s="6" t="s">
        <v>59</v>
      </c>
      <c r="B819" s="6">
        <v>40</v>
      </c>
      <c r="C819" s="1">
        <v>45443</v>
      </c>
      <c r="D819" s="1">
        <v>45437</v>
      </c>
      <c r="E819" s="1">
        <v>45449</v>
      </c>
      <c r="F819">
        <v>56</v>
      </c>
      <c r="G819" s="1">
        <v>45505</v>
      </c>
      <c r="H819" s="1">
        <v>45474</v>
      </c>
      <c r="I819" s="2">
        <v>7576454.8952381611</v>
      </c>
      <c r="J819" s="2">
        <v>6599009.5800000001</v>
      </c>
      <c r="K819" s="2">
        <f>SUMIF('collection only'!D:D,eslam.data!AH819,'collection only'!E:E)</f>
        <v>3717952.37</v>
      </c>
      <c r="L819" s="2">
        <v>911205583.29523814</v>
      </c>
      <c r="P819" s="2">
        <v>217295013.58597901</v>
      </c>
      <c r="Q819" s="2">
        <v>5311993</v>
      </c>
      <c r="R819" s="2">
        <v>40584498.796910591</v>
      </c>
      <c r="S819" s="2">
        <v>23911323.960000001</v>
      </c>
      <c r="T819" s="2">
        <v>23911323.960000001</v>
      </c>
      <c r="U819" s="2">
        <v>1866239.86</v>
      </c>
      <c r="V819" s="14">
        <f>SUMIF('consultant-gross'!D:D,eslam.data!AH819,'consultant-gross'!F:F)</f>
        <v>7576454.8952381611</v>
      </c>
      <c r="W819" s="14">
        <f>SUMIF('consultant-gross'!D:D,eslam.data!AH819,'consultant-gross'!G:G)</f>
        <v>911205583.29523814</v>
      </c>
      <c r="X819" s="14">
        <f>SUMIF('consultant-net'!D:D,eslam.data!AH819,'consultant-net'!F:F)</f>
        <v>6599009.5800000001</v>
      </c>
      <c r="Y819" s="2" t="str">
        <f>VLOOKUP(A819,'eslam-to-invoicing'!A:B,2,0)</f>
        <v>ORA ZED - Ph 01B - Pkgs A&amp;D</v>
      </c>
      <c r="Z819" s="2" t="str">
        <f t="shared" si="36"/>
        <v>ORA ZED - Ph 01B - Pkgs A&amp;D40</v>
      </c>
      <c r="AH819" s="2" t="str">
        <f t="shared" si="37"/>
        <v>ORA - ZED40</v>
      </c>
    </row>
    <row r="820" spans="1:34" x14ac:dyDescent="0.3">
      <c r="A820" s="6" t="s">
        <v>59</v>
      </c>
      <c r="B820" s="6">
        <v>41</v>
      </c>
      <c r="C820" s="1">
        <v>45473</v>
      </c>
      <c r="D820" s="1">
        <v>45468</v>
      </c>
      <c r="E820" s="1">
        <v>45489</v>
      </c>
      <c r="F820">
        <v>56</v>
      </c>
      <c r="G820" s="1">
        <v>45545</v>
      </c>
      <c r="H820" s="1">
        <v>45535</v>
      </c>
      <c r="I820" s="2">
        <v>4542501.8190475702</v>
      </c>
      <c r="J820" s="2">
        <v>3961614.17</v>
      </c>
      <c r="K820" s="2">
        <f>SUMIF('collection only'!D:D,eslam.data!AH820,'collection only'!E:E)</f>
        <v>4428778.21</v>
      </c>
      <c r="L820" s="2">
        <v>915748085.11428571</v>
      </c>
      <c r="P820" s="2">
        <v>218624574.92612699</v>
      </c>
      <c r="Q820" s="2">
        <v>4611993</v>
      </c>
      <c r="R820" s="2">
        <v>40652412.433034956</v>
      </c>
      <c r="S820" s="2">
        <v>24038387.234250002</v>
      </c>
      <c r="T820" s="2">
        <v>24038387.234250002</v>
      </c>
      <c r="U820" s="2">
        <v>2836219.6904538502</v>
      </c>
      <c r="V820" s="14">
        <f>SUMIF('consultant-gross'!D:D,eslam.data!AH820,'consultant-gross'!F:F)</f>
        <v>4542501.8190475702</v>
      </c>
      <c r="W820" s="14">
        <f>SUMIF('consultant-gross'!D:D,eslam.data!AH820,'consultant-gross'!G:G)</f>
        <v>915748085.11428571</v>
      </c>
      <c r="X820" s="14">
        <f>SUMIF('consultant-net'!D:D,eslam.data!AH820,'consultant-net'!F:F)</f>
        <v>3961614.17</v>
      </c>
      <c r="Y820" s="2" t="str">
        <f>VLOOKUP(A820,'eslam-to-invoicing'!A:B,2,0)</f>
        <v>ORA ZED - Ph 01B - Pkgs A&amp;D</v>
      </c>
      <c r="Z820" s="2" t="str">
        <f t="shared" si="36"/>
        <v>ORA ZED - Ph 01B - Pkgs A&amp;D41</v>
      </c>
      <c r="AH820" s="2" t="str">
        <f t="shared" si="37"/>
        <v>ORA - ZED41</v>
      </c>
    </row>
    <row r="821" spans="1:34" x14ac:dyDescent="0.3">
      <c r="A821" s="6" t="s">
        <v>59</v>
      </c>
      <c r="B821" s="6">
        <v>42</v>
      </c>
      <c r="C821" s="1">
        <v>45504</v>
      </c>
      <c r="D821" s="1">
        <v>45498</v>
      </c>
      <c r="E821" s="1">
        <v>45511</v>
      </c>
      <c r="F821">
        <v>56</v>
      </c>
      <c r="G821" s="1">
        <v>45567</v>
      </c>
      <c r="H821" s="1">
        <v>45536</v>
      </c>
      <c r="I821" s="2">
        <v>5377971.1809523106</v>
      </c>
      <c r="J821" s="2">
        <v>3504951.97</v>
      </c>
      <c r="K821" s="2">
        <f>SUMIF('collection only'!D:D,eslam.data!AH821,'collection only'!E:E)</f>
        <v>70851.77</v>
      </c>
      <c r="L821" s="2">
        <v>921126056.29523802</v>
      </c>
      <c r="P821" s="2">
        <v>221585074.860771</v>
      </c>
      <c r="Q821" s="2">
        <v>5650000</v>
      </c>
      <c r="R821" s="2">
        <v>40732816.931013137</v>
      </c>
      <c r="S821" s="2">
        <v>24179558.97775</v>
      </c>
      <c r="T821" s="2">
        <v>24179558.97775</v>
      </c>
      <c r="U821" s="2">
        <v>3321663.7779538501</v>
      </c>
      <c r="V821" s="14">
        <f>SUMIF('consultant-gross'!D:D,eslam.data!AH821,'consultant-gross'!F:F)</f>
        <v>5377971.1809523106</v>
      </c>
      <c r="W821" s="14">
        <f>SUMIF('consultant-gross'!D:D,eslam.data!AH821,'consultant-gross'!G:G)</f>
        <v>921126056.29523802</v>
      </c>
      <c r="X821" s="14">
        <f>SUMIF('consultant-net'!D:D,eslam.data!AH821,'consultant-net'!F:F)</f>
        <v>3504951.97</v>
      </c>
      <c r="Y821" s="2" t="str">
        <f>VLOOKUP(A821,'eslam-to-invoicing'!A:B,2,0)</f>
        <v>ORA ZED - Ph 01B - Pkgs A&amp;D</v>
      </c>
      <c r="Z821" s="2" t="str">
        <f t="shared" si="36"/>
        <v>ORA ZED - Ph 01B - Pkgs A&amp;D42</v>
      </c>
      <c r="AH821" s="2" t="str">
        <f t="shared" si="37"/>
        <v>ORA - ZED42</v>
      </c>
    </row>
    <row r="822" spans="1:34" x14ac:dyDescent="0.3">
      <c r="A822" s="6" t="s">
        <v>59</v>
      </c>
      <c r="B822" s="6">
        <v>43</v>
      </c>
      <c r="C822" s="1">
        <v>45535</v>
      </c>
      <c r="D822" s="1">
        <v>45529</v>
      </c>
      <c r="E822" s="1">
        <v>45540</v>
      </c>
      <c r="F822">
        <v>56</v>
      </c>
      <c r="G822" s="1">
        <v>45596</v>
      </c>
      <c r="H822" s="1">
        <v>45557</v>
      </c>
      <c r="I822" s="2">
        <v>11538786.400000099</v>
      </c>
      <c r="J822" s="2">
        <v>11004454.560000001</v>
      </c>
      <c r="K822" s="2">
        <f>SUMIF('collection only'!D:D,eslam.data!AH822,'collection only'!E:E)</f>
        <v>6004454.5300000003</v>
      </c>
      <c r="L822" s="2">
        <v>932664842.69523811</v>
      </c>
      <c r="P822" s="2">
        <v>225919078.56999999</v>
      </c>
      <c r="Q822" s="2">
        <v>5200000</v>
      </c>
      <c r="R822" s="2">
        <v>40983305.275484107</v>
      </c>
      <c r="S822" s="2">
        <v>24482452.120000001</v>
      </c>
      <c r="T822" s="2">
        <v>24482452.120000001</v>
      </c>
      <c r="U822" s="2">
        <v>3555974.5004538498</v>
      </c>
      <c r="V822" s="14">
        <f>SUMIF('consultant-gross'!D:D,eslam.data!AH822,'consultant-gross'!F:F)</f>
        <v>11538786.400000095</v>
      </c>
      <c r="W822" s="14">
        <f>SUMIF('consultant-gross'!D:D,eslam.data!AH822,'consultant-gross'!G:G)</f>
        <v>932664842.69523811</v>
      </c>
      <c r="X822" s="14">
        <f>SUMIF('consultant-net'!D:D,eslam.data!AH822,'consultant-net'!F:F)</f>
        <v>11004454.560000001</v>
      </c>
      <c r="Y822" s="2" t="str">
        <f>VLOOKUP(A822,'eslam-to-invoicing'!A:B,2,0)</f>
        <v>ORA ZED - Ph 01B - Pkgs A&amp;D</v>
      </c>
      <c r="Z822" s="2" t="str">
        <f t="shared" si="36"/>
        <v>ORA ZED - Ph 01B - Pkgs A&amp;D43</v>
      </c>
      <c r="AH822" s="2" t="str">
        <f t="shared" si="37"/>
        <v>ORA - ZED43</v>
      </c>
    </row>
    <row r="823" spans="1:34" x14ac:dyDescent="0.3">
      <c r="A823" s="6" t="s">
        <v>59</v>
      </c>
      <c r="B823" s="6">
        <v>44</v>
      </c>
      <c r="C823" s="1">
        <v>45565</v>
      </c>
      <c r="D823" s="1">
        <v>45560</v>
      </c>
      <c r="E823" s="1">
        <v>45572</v>
      </c>
      <c r="F823">
        <v>56</v>
      </c>
      <c r="G823" s="1">
        <v>45628</v>
      </c>
      <c r="H823" s="1">
        <v>45580</v>
      </c>
      <c r="I823" s="2">
        <v>5304711.9523808956</v>
      </c>
      <c r="J823" s="2">
        <v>4559905.68</v>
      </c>
      <c r="K823" s="2">
        <f>SUMIF('collection only'!D:D,eslam.data!AH823,'collection only'!E:E)</f>
        <v>0</v>
      </c>
      <c r="L823" s="2">
        <v>937969554.64761901</v>
      </c>
      <c r="P823" s="2">
        <v>231364687.56628001</v>
      </c>
      <c r="Q823" s="2">
        <v>5600000</v>
      </c>
      <c r="R823" s="2">
        <v>41098461.971329443</v>
      </c>
      <c r="S823" s="2">
        <v>24621700.809500001</v>
      </c>
      <c r="T823" s="2">
        <v>24621700.809500001</v>
      </c>
      <c r="U823" s="2">
        <v>3555974.5004538498</v>
      </c>
      <c r="V823" s="14">
        <f>SUMIF('consultant-gross'!D:D,eslam.data!AH823,'consultant-gross'!F:F)</f>
        <v>5304711.9523808956</v>
      </c>
      <c r="W823" s="14">
        <f>SUMIF('consultant-gross'!D:D,eslam.data!AH823,'consultant-gross'!G:G)</f>
        <v>937969554.64761901</v>
      </c>
      <c r="X823" s="14">
        <f>SUMIF('consultant-net'!D:D,eslam.data!AH823,'consultant-net'!F:F)</f>
        <v>4559905.68</v>
      </c>
      <c r="Y823" s="2" t="str">
        <f>VLOOKUP(A823,'eslam-to-invoicing'!A:B,2,0)</f>
        <v>ORA ZED - Ph 01B - Pkgs A&amp;D</v>
      </c>
      <c r="Z823" s="2" t="str">
        <f t="shared" si="36"/>
        <v>ORA ZED - Ph 01B - Pkgs A&amp;D44</v>
      </c>
      <c r="AH823" s="2" t="str">
        <f t="shared" si="37"/>
        <v>ORA - ZED44</v>
      </c>
    </row>
    <row r="824" spans="1:34" x14ac:dyDescent="0.3">
      <c r="A824" s="6" t="s">
        <v>59</v>
      </c>
      <c r="B824" s="6">
        <v>45</v>
      </c>
      <c r="C824" s="1">
        <v>45596</v>
      </c>
      <c r="D824" s="1">
        <v>45590</v>
      </c>
      <c r="E824" s="1">
        <v>45605</v>
      </c>
      <c r="F824">
        <v>56</v>
      </c>
      <c r="G824" s="1">
        <v>45661</v>
      </c>
      <c r="K824" s="2">
        <f>SUMIF('collection only'!D:D,eslam.data!AH824,'collection only'!E:E)</f>
        <v>0</v>
      </c>
      <c r="U824" s="2">
        <v>0</v>
      </c>
      <c r="V824" s="14">
        <f>SUMIF('consultant-gross'!D:D,eslam.data!AH824,'consultant-gross'!F:F)</f>
        <v>0</v>
      </c>
      <c r="W824" s="14">
        <f>SUMIF('consultant-gross'!D:D,eslam.data!AH824,'consultant-gross'!G:G)</f>
        <v>0</v>
      </c>
      <c r="X824" s="14">
        <f>SUMIF('consultant-net'!D:D,eslam.data!AH824,'consultant-net'!F:F)</f>
        <v>0</v>
      </c>
      <c r="Y824" s="2" t="str">
        <f>VLOOKUP(A824,'eslam-to-invoicing'!A:B,2,0)</f>
        <v>ORA ZED - Ph 01B - Pkgs A&amp;D</v>
      </c>
      <c r="Z824" s="2" t="str">
        <f t="shared" si="36"/>
        <v>ORA ZED - Ph 01B - Pkgs A&amp;D45</v>
      </c>
      <c r="AH824" s="2" t="str">
        <f t="shared" si="37"/>
        <v>ORA - ZED45</v>
      </c>
    </row>
    <row r="825" spans="1:34" x14ac:dyDescent="0.3">
      <c r="A825" s="6" t="s">
        <v>104</v>
      </c>
      <c r="B825" s="6">
        <v>1</v>
      </c>
      <c r="C825" s="1">
        <v>44895</v>
      </c>
      <c r="D825" s="1">
        <v>44890</v>
      </c>
      <c r="E825" s="1">
        <v>44906</v>
      </c>
      <c r="F825">
        <v>56</v>
      </c>
      <c r="G825" s="1">
        <v>44962</v>
      </c>
      <c r="H825" s="1">
        <v>44915</v>
      </c>
      <c r="I825" s="2">
        <v>2611606.828571429</v>
      </c>
      <c r="J825" s="2">
        <v>2167633.670250528</v>
      </c>
      <c r="K825" s="2">
        <f>SUMIF('collection only'!D:D,eslam.data!AH825,'collection only'!E:E)</f>
        <v>11802742.07</v>
      </c>
      <c r="L825" s="2">
        <v>2611606.828571429</v>
      </c>
      <c r="P825" s="2">
        <v>503419.58617999993</v>
      </c>
      <c r="S825" s="2">
        <v>68554.675000000003</v>
      </c>
      <c r="T825" s="2">
        <v>68554.675000000003</v>
      </c>
      <c r="U825" s="2">
        <v>0</v>
      </c>
      <c r="V825" s="14">
        <f>SUMIF('consultant-gross'!D:D,eslam.data!AH825,'consultant-gross'!F:F)</f>
        <v>2611606.8285714285</v>
      </c>
      <c r="W825" s="14">
        <f>SUMIF('consultant-gross'!D:D,eslam.data!AH825,'consultant-gross'!G:G)</f>
        <v>2611606.8285714285</v>
      </c>
      <c r="X825" s="14">
        <f>SUMIF('consultant-net'!D:D,eslam.data!AH825,'consultant-net'!F:F)</f>
        <v>2167633.670250528</v>
      </c>
      <c r="Y825" s="2" t="str">
        <f>VLOOKUP(A825,'eslam-to-invoicing'!A:B,2,0)</f>
        <v>Ora Zed Landscape Ph1</v>
      </c>
      <c r="Z825" s="2" t="str">
        <f t="shared" si="36"/>
        <v>Ora Zed Landscape Ph11</v>
      </c>
      <c r="AH825" s="2" t="str">
        <f t="shared" si="37"/>
        <v>ORA - ZED - Landscape1</v>
      </c>
    </row>
    <row r="826" spans="1:34" x14ac:dyDescent="0.3">
      <c r="A826" s="6" t="s">
        <v>104</v>
      </c>
      <c r="B826" s="6">
        <v>2</v>
      </c>
      <c r="C826" s="1">
        <v>44926</v>
      </c>
      <c r="D826" s="1">
        <v>44920</v>
      </c>
      <c r="E826" s="1">
        <v>44936</v>
      </c>
      <c r="F826">
        <v>56</v>
      </c>
      <c r="G826" s="1">
        <v>44992</v>
      </c>
      <c r="H826" s="1">
        <v>44958</v>
      </c>
      <c r="I826" s="2">
        <v>2071867.533333333</v>
      </c>
      <c r="J826" s="2">
        <v>1719650.0562636431</v>
      </c>
      <c r="K826" s="2">
        <f>SUMIF('collection only'!D:D,eslam.data!AH826,'collection only'!E:E)</f>
        <v>1719649.2</v>
      </c>
      <c r="L826" s="2">
        <v>4683474.3619047618</v>
      </c>
      <c r="P826" s="2">
        <v>1329550.32398466</v>
      </c>
      <c r="R826" s="2">
        <v>30299.390754232591</v>
      </c>
      <c r="S826" s="2">
        <v>122941.2</v>
      </c>
      <c r="T826" s="2">
        <v>122941.2</v>
      </c>
      <c r="U826" s="2">
        <v>0</v>
      </c>
      <c r="V826" s="14">
        <f>SUMIF('consultant-gross'!D:D,eslam.data!AH826,'consultant-gross'!F:F)</f>
        <v>2071867.5333333332</v>
      </c>
      <c r="W826" s="14">
        <f>SUMIF('consultant-gross'!D:D,eslam.data!AH826,'consultant-gross'!G:G)</f>
        <v>4683474.3619047618</v>
      </c>
      <c r="X826" s="14">
        <f>SUMIF('consultant-net'!D:D,eslam.data!AH826,'consultant-net'!F:F)</f>
        <v>1719650.0562636433</v>
      </c>
      <c r="Y826" s="2" t="str">
        <f>VLOOKUP(A826,'eslam-to-invoicing'!A:B,2,0)</f>
        <v>Ora Zed Landscape Ph1</v>
      </c>
      <c r="Z826" s="2" t="str">
        <f t="shared" si="36"/>
        <v>Ora Zed Landscape Ph12</v>
      </c>
      <c r="AH826" s="2" t="str">
        <f t="shared" si="37"/>
        <v>ORA - ZED - Landscape2</v>
      </c>
    </row>
    <row r="827" spans="1:34" x14ac:dyDescent="0.3">
      <c r="A827" s="6" t="s">
        <v>104</v>
      </c>
      <c r="B827" s="6">
        <v>3</v>
      </c>
      <c r="C827" s="1">
        <v>44957</v>
      </c>
      <c r="D827" s="1">
        <v>44951</v>
      </c>
      <c r="E827" s="1">
        <v>44951</v>
      </c>
      <c r="F827">
        <v>56</v>
      </c>
      <c r="G827" s="1">
        <v>45007</v>
      </c>
      <c r="H827" s="1">
        <v>44983</v>
      </c>
      <c r="I827" s="2">
        <v>2138801.7904761899</v>
      </c>
      <c r="J827" s="2">
        <v>1775205.48089737</v>
      </c>
      <c r="K827" s="2">
        <f>SUMIF('collection only'!D:D,eslam.data!AH827,'collection only'!E:E)</f>
        <v>1775205.58</v>
      </c>
      <c r="L827" s="2">
        <v>6822276.1523809517</v>
      </c>
      <c r="P827" s="2">
        <v>2116384.0302827298</v>
      </c>
      <c r="R827" s="2">
        <v>118260.2959780877</v>
      </c>
      <c r="S827" s="2">
        <v>179084.745</v>
      </c>
      <c r="T827" s="2">
        <v>179084.745</v>
      </c>
      <c r="U827" s="2">
        <v>0</v>
      </c>
      <c r="V827" s="14">
        <f>SUMIF('consultant-gross'!D:D,eslam.data!AH827,'consultant-gross'!F:F)</f>
        <v>2138801.7904761899</v>
      </c>
      <c r="W827" s="14">
        <f>SUMIF('consultant-gross'!D:D,eslam.data!AH827,'consultant-gross'!G:G)</f>
        <v>6822276.1523809517</v>
      </c>
      <c r="X827" s="14">
        <f>SUMIF('consultant-net'!D:D,eslam.data!AH827,'consultant-net'!F:F)</f>
        <v>1775205.4808973698</v>
      </c>
      <c r="Y827" s="2" t="str">
        <f>VLOOKUP(A827,'eslam-to-invoicing'!A:B,2,0)</f>
        <v>Ora Zed Landscape Ph1</v>
      </c>
      <c r="Z827" s="2" t="str">
        <f t="shared" si="36"/>
        <v>Ora Zed Landscape Ph13</v>
      </c>
      <c r="AH827" s="2" t="str">
        <f t="shared" si="37"/>
        <v>ORA - ZED - Landscape3</v>
      </c>
    </row>
    <row r="828" spans="1:34" x14ac:dyDescent="0.3">
      <c r="A828" s="6" t="s">
        <v>104</v>
      </c>
      <c r="B828" s="6">
        <v>4</v>
      </c>
      <c r="C828" s="1">
        <v>44985</v>
      </c>
      <c r="D828" s="1">
        <v>44982</v>
      </c>
      <c r="E828" s="1">
        <v>44983</v>
      </c>
      <c r="F828">
        <v>56</v>
      </c>
      <c r="G828" s="1">
        <v>45039</v>
      </c>
      <c r="H828" s="1">
        <v>45026</v>
      </c>
      <c r="I828" s="2">
        <v>4909563.9142857147</v>
      </c>
      <c r="J828" s="2">
        <v>4074938.0511045801</v>
      </c>
      <c r="K828" s="2">
        <f>SUMIF('collection only'!D:D,eslam.data!AH828,'collection only'!E:E)</f>
        <v>4074938.81</v>
      </c>
      <c r="L828" s="2">
        <v>11731840.06666667</v>
      </c>
      <c r="P828" s="2">
        <v>4050371.3818666502</v>
      </c>
      <c r="R828" s="2">
        <v>639071.43954930885</v>
      </c>
      <c r="S828" s="2">
        <v>307960.8</v>
      </c>
      <c r="T828" s="2">
        <v>307960.8</v>
      </c>
      <c r="U828" s="2">
        <v>0</v>
      </c>
      <c r="V828" s="14">
        <f>SUMIF('consultant-gross'!D:D,eslam.data!AH828,'consultant-gross'!F:F)</f>
        <v>4909563.9142857147</v>
      </c>
      <c r="W828" s="14">
        <f>SUMIF('consultant-gross'!D:D,eslam.data!AH828,'consultant-gross'!G:G)</f>
        <v>11731840.066666666</v>
      </c>
      <c r="X828" s="14">
        <f>SUMIF('consultant-net'!D:D,eslam.data!AH828,'consultant-net'!F:F)</f>
        <v>4074938.0511045801</v>
      </c>
      <c r="Y828" s="2" t="str">
        <f>VLOOKUP(A828,'eslam-to-invoicing'!A:B,2,0)</f>
        <v>Ora Zed Landscape Ph1</v>
      </c>
      <c r="Z828" s="2" t="str">
        <f t="shared" si="36"/>
        <v>Ora Zed Landscape Ph14</v>
      </c>
      <c r="AH828" s="2" t="str">
        <f t="shared" si="37"/>
        <v>ORA - ZED - Landscape4</v>
      </c>
    </row>
    <row r="829" spans="1:34" x14ac:dyDescent="0.3">
      <c r="A829" s="6" t="s">
        <v>104</v>
      </c>
      <c r="B829" s="6">
        <v>5</v>
      </c>
      <c r="C829" s="1">
        <v>45016</v>
      </c>
      <c r="D829" s="1">
        <v>45010</v>
      </c>
      <c r="E829" s="1">
        <v>45026</v>
      </c>
      <c r="F829">
        <v>56</v>
      </c>
      <c r="G829" s="1">
        <v>45082</v>
      </c>
      <c r="H829" s="1">
        <v>45047</v>
      </c>
      <c r="I829" s="2">
        <v>3861209.6</v>
      </c>
      <c r="J829" s="2">
        <v>3204803.9680011738</v>
      </c>
      <c r="K829" s="2">
        <f>SUMIF('collection only'!D:D,eslam.data!AH829,'collection only'!E:E)</f>
        <v>2726488.3</v>
      </c>
      <c r="L829" s="2">
        <v>15593049.66666667</v>
      </c>
      <c r="P829" s="2">
        <v>5404662.8768366994</v>
      </c>
      <c r="R829" s="2">
        <v>772348.39810074901</v>
      </c>
      <c r="S829" s="2">
        <v>409317.55</v>
      </c>
      <c r="T829" s="2">
        <v>409317.55</v>
      </c>
      <c r="U829" s="2">
        <v>0</v>
      </c>
      <c r="V829" s="14">
        <f>SUMIF('consultant-gross'!D:D,eslam.data!AH829,'consultant-gross'!F:F)</f>
        <v>3861209.5999999996</v>
      </c>
      <c r="W829" s="14">
        <f>SUMIF('consultant-gross'!D:D,eslam.data!AH829,'consultant-gross'!G:G)</f>
        <v>15593049.666666666</v>
      </c>
      <c r="X829" s="14">
        <f>SUMIF('consultant-net'!D:D,eslam.data!AH829,'consultant-net'!F:F)</f>
        <v>3204803.9680011738</v>
      </c>
      <c r="Y829" s="2" t="str">
        <f>VLOOKUP(A829,'eslam-to-invoicing'!A:B,2,0)</f>
        <v>Ora Zed Landscape Ph1</v>
      </c>
      <c r="Z829" s="2" t="str">
        <f t="shared" si="36"/>
        <v>Ora Zed Landscape Ph15</v>
      </c>
      <c r="AH829" s="2" t="str">
        <f t="shared" si="37"/>
        <v>ORA - ZED - Landscape5</v>
      </c>
    </row>
    <row r="830" spans="1:34" x14ac:dyDescent="0.3">
      <c r="A830" s="6" t="s">
        <v>104</v>
      </c>
      <c r="B830" s="6">
        <v>6</v>
      </c>
      <c r="C830" s="1">
        <v>45046</v>
      </c>
      <c r="D830" s="1">
        <v>45041</v>
      </c>
      <c r="E830" s="1">
        <v>45057</v>
      </c>
      <c r="F830">
        <v>56</v>
      </c>
      <c r="G830" s="1">
        <v>45113</v>
      </c>
      <c r="H830" s="1">
        <v>45084</v>
      </c>
      <c r="I830" s="2">
        <v>3232045.3523809519</v>
      </c>
      <c r="J830" s="2">
        <v>3160913.3163209171</v>
      </c>
      <c r="K830" s="2">
        <f>SUMIF('collection only'!D:D,eslam.data!AH830,'collection only'!E:E)</f>
        <v>3120690.89</v>
      </c>
      <c r="L830" s="2">
        <v>18825095.019047622</v>
      </c>
      <c r="P830" s="2">
        <v>6624089.2241659993</v>
      </c>
      <c r="R830" s="2">
        <v>816946.8693735596</v>
      </c>
      <c r="S830" s="2">
        <v>494158.74</v>
      </c>
      <c r="T830" s="2">
        <v>494158.74</v>
      </c>
      <c r="U830" s="2">
        <v>0</v>
      </c>
      <c r="V830" s="14">
        <f>SUMIF('consultant-gross'!D:D,eslam.data!AH830,'consultant-gross'!F:F)</f>
        <v>3232045.3523809519</v>
      </c>
      <c r="W830" s="14">
        <f>SUMIF('consultant-gross'!D:D,eslam.data!AH830,'consultant-gross'!G:G)</f>
        <v>18825095.019047618</v>
      </c>
      <c r="X830" s="14">
        <f>SUMIF('consultant-net'!D:D,eslam.data!AH830,'consultant-net'!F:F)</f>
        <v>3160913.3163209166</v>
      </c>
      <c r="Y830" s="2" t="str">
        <f>VLOOKUP(A830,'eslam-to-invoicing'!A:B,2,0)</f>
        <v>Ora Zed Landscape Ph1</v>
      </c>
      <c r="Z830" s="2" t="str">
        <f t="shared" si="36"/>
        <v>Ora Zed Landscape Ph16</v>
      </c>
      <c r="AH830" s="2" t="str">
        <f t="shared" si="37"/>
        <v>ORA - ZED - Landscape6</v>
      </c>
    </row>
    <row r="831" spans="1:34" x14ac:dyDescent="0.3">
      <c r="A831" s="6" t="s">
        <v>104</v>
      </c>
      <c r="B831" s="6">
        <v>7</v>
      </c>
      <c r="C831" s="1">
        <v>45077</v>
      </c>
      <c r="D831" s="1">
        <v>45071</v>
      </c>
      <c r="E831" s="1">
        <v>45084</v>
      </c>
      <c r="F831">
        <v>56</v>
      </c>
      <c r="G831" s="1">
        <v>45140</v>
      </c>
      <c r="H831" s="1">
        <v>45124</v>
      </c>
      <c r="I831" s="2">
        <v>1440674.761904761</v>
      </c>
      <c r="J831" s="2">
        <v>1045760.053159377</v>
      </c>
      <c r="K831" s="2">
        <f>SUMIF('collection only'!D:D,eslam.data!AH831,'collection only'!E:E)</f>
        <v>964764.3</v>
      </c>
      <c r="L831" s="2">
        <v>20265769.780952379</v>
      </c>
      <c r="P831" s="2">
        <v>7155995.1362478388</v>
      </c>
      <c r="R831" s="2">
        <v>835084.58319647505</v>
      </c>
      <c r="S831" s="2">
        <v>531976.45499999996</v>
      </c>
      <c r="T831" s="2">
        <v>531976.45499999996</v>
      </c>
      <c r="U831" s="2">
        <v>0</v>
      </c>
      <c r="V831" s="14">
        <f>SUMIF('consultant-gross'!D:D,eslam.data!AH831,'consultant-gross'!F:F)</f>
        <v>1440674.7619047612</v>
      </c>
      <c r="W831" s="14">
        <f>SUMIF('consultant-gross'!D:D,eslam.data!AH831,'consultant-gross'!G:G)</f>
        <v>20265769.780952379</v>
      </c>
      <c r="X831" s="14">
        <f>SUMIF('consultant-net'!D:D,eslam.data!AH831,'consultant-net'!F:F)</f>
        <v>1045760.0531593766</v>
      </c>
      <c r="Y831" s="2" t="str">
        <f>VLOOKUP(A831,'eslam-to-invoicing'!A:B,2,0)</f>
        <v>Ora Zed Landscape Ph1</v>
      </c>
      <c r="Z831" s="2" t="str">
        <f t="shared" si="36"/>
        <v>Ora Zed Landscape Ph17</v>
      </c>
      <c r="AH831" s="2" t="str">
        <f t="shared" si="37"/>
        <v>ORA - ZED - Landscape7</v>
      </c>
    </row>
    <row r="832" spans="1:34" x14ac:dyDescent="0.3">
      <c r="A832" s="6" t="s">
        <v>104</v>
      </c>
      <c r="B832" s="6">
        <v>8</v>
      </c>
      <c r="C832" s="1">
        <v>45107</v>
      </c>
      <c r="D832" s="1">
        <v>45102</v>
      </c>
      <c r="E832" s="1">
        <v>45116</v>
      </c>
      <c r="F832">
        <v>56</v>
      </c>
      <c r="G832" s="1">
        <v>45172</v>
      </c>
      <c r="H832" s="1">
        <v>45147</v>
      </c>
      <c r="I832" s="2">
        <v>11600772.26942257</v>
      </c>
      <c r="J832" s="2">
        <v>9578640.9798947722</v>
      </c>
      <c r="K832" s="2">
        <f>SUMIF('collection only'!D:D,eslam.data!AH832,'collection only'!E:E)</f>
        <v>5158038.9400000004</v>
      </c>
      <c r="L832" s="2">
        <v>31866542.050374951</v>
      </c>
      <c r="P832" s="2">
        <v>10056562.050738931</v>
      </c>
      <c r="Q832" s="2">
        <v>200000</v>
      </c>
      <c r="R832" s="2">
        <v>5892201.0450631296</v>
      </c>
      <c r="S832" s="2">
        <v>836496.72882234002</v>
      </c>
      <c r="T832" s="2">
        <v>836496.72882234002</v>
      </c>
      <c r="U832" s="2">
        <v>0</v>
      </c>
      <c r="V832" s="14">
        <f>SUMIF('consultant-gross'!D:D,eslam.data!AH832,'consultant-gross'!F:F)</f>
        <v>11600772.269422572</v>
      </c>
      <c r="W832" s="14">
        <f>SUMIF('consultant-gross'!D:D,eslam.data!AH832,'consultant-gross'!G:G)</f>
        <v>31866542.050374951</v>
      </c>
      <c r="X832" s="14">
        <f>SUMIF('consultant-net'!D:D,eslam.data!AH832,'consultant-net'!F:F)</f>
        <v>9578640.9798947722</v>
      </c>
      <c r="Y832" s="2" t="str">
        <f>VLOOKUP(A832,'eslam-to-invoicing'!A:B,2,0)</f>
        <v>Ora Zed Landscape Ph1</v>
      </c>
      <c r="Z832" s="2" t="str">
        <f t="shared" si="36"/>
        <v>Ora Zed Landscape Ph18</v>
      </c>
      <c r="AH832" s="2" t="str">
        <f t="shared" si="37"/>
        <v>ORA - ZED - Landscape8</v>
      </c>
    </row>
    <row r="833" spans="1:34" x14ac:dyDescent="0.3">
      <c r="A833" s="6" t="s">
        <v>104</v>
      </c>
      <c r="B833" s="6">
        <v>9</v>
      </c>
      <c r="C833" s="1">
        <v>45138</v>
      </c>
      <c r="D833" s="1">
        <v>45132</v>
      </c>
      <c r="E833" s="1">
        <v>45145</v>
      </c>
      <c r="F833">
        <v>56</v>
      </c>
      <c r="G833" s="1">
        <v>45201</v>
      </c>
      <c r="H833" s="1">
        <v>45186</v>
      </c>
      <c r="I833" s="2">
        <v>3994751.4353393279</v>
      </c>
      <c r="J833" s="2">
        <v>3636861.919795007</v>
      </c>
      <c r="K833" s="2">
        <f>SUMIF('collection only'!D:D,eslam.data!AH833,'collection only'!E:E)</f>
        <v>3863087.97</v>
      </c>
      <c r="L833" s="2">
        <v>35861293.485714279</v>
      </c>
      <c r="P833" s="2">
        <v>10889989.70639769</v>
      </c>
      <c r="R833" s="2">
        <v>5974589.29</v>
      </c>
      <c r="S833" s="2">
        <v>941358.95</v>
      </c>
      <c r="T833" s="2">
        <v>941358.95</v>
      </c>
      <c r="U833" s="2">
        <v>0</v>
      </c>
      <c r="V833" s="14">
        <f>SUMIF('consultant-gross'!D:D,eslam.data!AH833,'consultant-gross'!F:F)</f>
        <v>3994751.4353393279</v>
      </c>
      <c r="W833" s="14">
        <f>SUMIF('consultant-gross'!D:D,eslam.data!AH833,'consultant-gross'!G:G)</f>
        <v>35861293.485714279</v>
      </c>
      <c r="X833" s="14">
        <f>SUMIF('consultant-net'!D:D,eslam.data!AH833,'consultant-net'!F:F)</f>
        <v>3636861.9197950065</v>
      </c>
      <c r="Y833" s="2" t="str">
        <f>VLOOKUP(A833,'eslam-to-invoicing'!A:B,2,0)</f>
        <v>Ora Zed Landscape Ph1</v>
      </c>
      <c r="Z833" s="2" t="str">
        <f t="shared" si="36"/>
        <v>Ora Zed Landscape Ph19</v>
      </c>
      <c r="AH833" s="2" t="str">
        <f t="shared" si="37"/>
        <v>ORA - ZED - Landscape9</v>
      </c>
    </row>
    <row r="834" spans="1:34" x14ac:dyDescent="0.3">
      <c r="A834" s="6" t="s">
        <v>104</v>
      </c>
      <c r="B834" s="6">
        <v>10</v>
      </c>
      <c r="C834" s="1">
        <v>45169</v>
      </c>
      <c r="D834" s="1">
        <v>45163</v>
      </c>
      <c r="E834" s="1">
        <v>45179</v>
      </c>
      <c r="F834">
        <v>56</v>
      </c>
      <c r="G834" s="1">
        <v>45235</v>
      </c>
      <c r="H834" s="1">
        <v>45209</v>
      </c>
      <c r="I834" s="2">
        <v>3258480.285714291</v>
      </c>
      <c r="J834" s="2">
        <v>2654538.63</v>
      </c>
      <c r="K834" s="2">
        <f>SUMIF('collection only'!D:D,eslam.data!AH834,'collection only'!E:E)</f>
        <v>6562980.7200000007</v>
      </c>
      <c r="L834" s="2">
        <v>39119773.77142857</v>
      </c>
      <c r="P834" s="2">
        <v>12128157.279999999</v>
      </c>
      <c r="Q834" s="2">
        <v>50000</v>
      </c>
      <c r="R834" s="2">
        <v>6008554.2000000002</v>
      </c>
      <c r="S834" s="2">
        <v>1026894.06</v>
      </c>
      <c r="T834" s="2">
        <v>1026894.06</v>
      </c>
      <c r="U834" s="2">
        <v>0</v>
      </c>
      <c r="V834" s="14">
        <f>SUMIF('consultant-gross'!D:D,eslam.data!AH834,'consultant-gross'!F:F)</f>
        <v>3258480.285714291</v>
      </c>
      <c r="W834" s="14">
        <f>SUMIF('consultant-gross'!D:D,eslam.data!AH834,'consultant-gross'!G:G)</f>
        <v>39119773.77142857</v>
      </c>
      <c r="X834" s="14">
        <f>SUMIF('consultant-net'!D:D,eslam.data!AH834,'consultant-net'!F:F)</f>
        <v>2654538.63</v>
      </c>
      <c r="Y834" s="2" t="str">
        <f>VLOOKUP(A834,'eslam-to-invoicing'!A:B,2,0)</f>
        <v>Ora Zed Landscape Ph1</v>
      </c>
      <c r="Z834" s="2" t="str">
        <f t="shared" si="36"/>
        <v>Ora Zed Landscape Ph110</v>
      </c>
      <c r="AH834" s="2" t="str">
        <f t="shared" si="37"/>
        <v>ORA - ZED - Landscape10</v>
      </c>
    </row>
    <row r="835" spans="1:34" x14ac:dyDescent="0.3">
      <c r="A835" s="6" t="s">
        <v>104</v>
      </c>
      <c r="B835" s="6">
        <v>11</v>
      </c>
      <c r="C835" s="1">
        <v>45199</v>
      </c>
      <c r="D835" s="1">
        <v>45194</v>
      </c>
      <c r="E835" s="1">
        <v>45208</v>
      </c>
      <c r="F835">
        <v>56</v>
      </c>
      <c r="G835" s="1">
        <v>45264</v>
      </c>
      <c r="H835" s="1">
        <v>45234</v>
      </c>
      <c r="I835" s="2">
        <v>6742108.104761906</v>
      </c>
      <c r="J835" s="2">
        <v>6014170.71</v>
      </c>
      <c r="K835" s="2">
        <f>SUMIF('collection only'!D:D,eslam.data!AH835,'collection only'!E:E)</f>
        <v>5312426.17</v>
      </c>
      <c r="L835" s="2">
        <v>45861881.876190484</v>
      </c>
      <c r="P835" s="2">
        <v>14252099.550000001</v>
      </c>
      <c r="Q835" s="2">
        <v>100000</v>
      </c>
      <c r="R835" s="2">
        <v>6064800</v>
      </c>
      <c r="S835" s="2">
        <v>1203874</v>
      </c>
      <c r="T835" s="2">
        <v>1203874</v>
      </c>
      <c r="U835" s="2">
        <v>0</v>
      </c>
      <c r="V835" s="14">
        <f>SUMIF('consultant-gross'!D:D,eslam.data!AH835,'consultant-gross'!F:F)</f>
        <v>6742108.104761906</v>
      </c>
      <c r="W835" s="14">
        <f>SUMIF('consultant-gross'!D:D,eslam.data!AH835,'consultant-gross'!G:G)</f>
        <v>45861881.876190476</v>
      </c>
      <c r="X835" s="14">
        <f>SUMIF('consultant-net'!D:D,eslam.data!AH835,'consultant-net'!F:F)</f>
        <v>6014170.71</v>
      </c>
      <c r="Y835" s="2" t="str">
        <f>VLOOKUP(A835,'eslam-to-invoicing'!A:B,2,0)</f>
        <v>Ora Zed Landscape Ph1</v>
      </c>
      <c r="Z835" s="2" t="str">
        <f t="shared" ref="Z835:Z898" si="38">Y835&amp;B835</f>
        <v>Ora Zed Landscape Ph111</v>
      </c>
      <c r="AH835" s="2" t="str">
        <f t="shared" ref="AH835:AH898" si="39">A835&amp;B835</f>
        <v>ORA - ZED - Landscape11</v>
      </c>
    </row>
    <row r="836" spans="1:34" x14ac:dyDescent="0.3">
      <c r="A836" s="6" t="s">
        <v>104</v>
      </c>
      <c r="B836" s="6">
        <v>12</v>
      </c>
      <c r="C836" s="1">
        <v>45230</v>
      </c>
      <c r="D836" s="1">
        <v>45224</v>
      </c>
      <c r="E836" s="1">
        <v>45236</v>
      </c>
      <c r="F836">
        <v>56</v>
      </c>
      <c r="G836" s="1">
        <v>45292</v>
      </c>
      <c r="H836" s="1">
        <v>45250</v>
      </c>
      <c r="I836" s="2">
        <v>9303031.3714285642</v>
      </c>
      <c r="J836" s="2">
        <v>7521516.04</v>
      </c>
      <c r="K836" s="2">
        <f>SUMIF('collection only'!D:D,eslam.data!AH836,'collection only'!E:E)</f>
        <v>6030251.4699999997</v>
      </c>
      <c r="L836" s="2">
        <v>55164913.24761904</v>
      </c>
      <c r="P836" s="2">
        <v>16356170.6</v>
      </c>
      <c r="Q836" s="2">
        <v>300000</v>
      </c>
      <c r="R836" s="2">
        <v>6136800.2400000002</v>
      </c>
      <c r="S836" s="2">
        <v>1448078.9750000001</v>
      </c>
      <c r="T836" s="2">
        <v>1448078.9750000001</v>
      </c>
      <c r="U836" s="2">
        <v>0</v>
      </c>
      <c r="V836" s="14">
        <f>SUMIF('consultant-gross'!D:D,eslam.data!AH836,'consultant-gross'!F:F)</f>
        <v>9303031.3714285642</v>
      </c>
      <c r="W836" s="14">
        <f>SUMIF('consultant-gross'!D:D,eslam.data!AH836,'consultant-gross'!G:G)</f>
        <v>55164913.24761904</v>
      </c>
      <c r="X836" s="14">
        <f>SUMIF('consultant-net'!D:D,eslam.data!AH836,'consultant-net'!F:F)</f>
        <v>7521516.04</v>
      </c>
      <c r="Y836" s="2" t="str">
        <f>VLOOKUP(A836,'eslam-to-invoicing'!A:B,2,0)</f>
        <v>Ora Zed Landscape Ph1</v>
      </c>
      <c r="Z836" s="2" t="str">
        <f t="shared" si="38"/>
        <v>Ora Zed Landscape Ph112</v>
      </c>
      <c r="AH836" s="2" t="str">
        <f t="shared" si="39"/>
        <v>ORA - ZED - Landscape12</v>
      </c>
    </row>
    <row r="837" spans="1:34" x14ac:dyDescent="0.3">
      <c r="A837" s="6" t="s">
        <v>104</v>
      </c>
      <c r="B837" s="6">
        <v>13</v>
      </c>
      <c r="C837" s="1">
        <v>45260</v>
      </c>
      <c r="D837" s="1">
        <v>45255</v>
      </c>
      <c r="E837" s="1">
        <v>45271</v>
      </c>
      <c r="F837">
        <v>56</v>
      </c>
      <c r="G837" s="1">
        <v>45327</v>
      </c>
      <c r="H837" s="1">
        <v>45342</v>
      </c>
      <c r="I837" s="2">
        <v>-692002.62857142836</v>
      </c>
      <c r="J837" s="2">
        <v>-674362.19</v>
      </c>
      <c r="K837" s="2">
        <f>SUMIF('collection only'!D:D,eslam.data!AH837,'collection only'!E:E)</f>
        <v>0</v>
      </c>
      <c r="L837" s="2">
        <v>54472910.619047612</v>
      </c>
      <c r="P837" s="2">
        <v>13854310.92</v>
      </c>
      <c r="Q837" s="2">
        <v>400000</v>
      </c>
      <c r="R837" s="2">
        <v>6133954.2699999996</v>
      </c>
      <c r="S837" s="2">
        <v>1429913.905</v>
      </c>
      <c r="T837" s="2">
        <v>1429913.905</v>
      </c>
      <c r="U837" s="2">
        <v>0</v>
      </c>
      <c r="V837" s="14">
        <f>SUMIF('consultant-gross'!D:D,eslam.data!AH837,'consultant-gross'!F:F)</f>
        <v>-692002.62857142836</v>
      </c>
      <c r="W837" s="14">
        <f>SUMIF('consultant-gross'!D:D,eslam.data!AH837,'consultant-gross'!G:G)</f>
        <v>54472910.619047612</v>
      </c>
      <c r="X837" s="14">
        <f>SUMIF('consultant-net'!D:D,eslam.data!AH837,'consultant-net'!F:F)</f>
        <v>-674362.19</v>
      </c>
      <c r="Y837" s="2" t="str">
        <f>VLOOKUP(A837,'eslam-to-invoicing'!A:B,2,0)</f>
        <v>Ora Zed Landscape Ph1</v>
      </c>
      <c r="Z837" s="2" t="str">
        <f t="shared" si="38"/>
        <v>Ora Zed Landscape Ph113</v>
      </c>
      <c r="AH837" s="2" t="str">
        <f t="shared" si="39"/>
        <v>ORA - ZED - Landscape13</v>
      </c>
    </row>
    <row r="838" spans="1:34" x14ac:dyDescent="0.3">
      <c r="A838" s="6" t="s">
        <v>104</v>
      </c>
      <c r="B838" s="6">
        <v>14</v>
      </c>
      <c r="C838" s="1">
        <v>45291</v>
      </c>
      <c r="D838" s="1">
        <v>45285</v>
      </c>
      <c r="E838" s="1">
        <v>45307</v>
      </c>
      <c r="F838">
        <v>56</v>
      </c>
      <c r="G838" s="1">
        <v>45363</v>
      </c>
      <c r="H838" s="1">
        <v>45371</v>
      </c>
      <c r="I838" s="2">
        <v>1197004.695238099</v>
      </c>
      <c r="J838" s="2">
        <v>1008333.54</v>
      </c>
      <c r="K838" s="2">
        <f>SUMIF('collection only'!D:D,eslam.data!AH838,'collection only'!E:E)</f>
        <v>868255.79</v>
      </c>
      <c r="L838" s="2">
        <v>55669915.31428571</v>
      </c>
      <c r="P838" s="2">
        <v>14304471.380000001</v>
      </c>
      <c r="Q838" s="2">
        <v>385180.36</v>
      </c>
      <c r="R838" s="2">
        <v>6143327.5</v>
      </c>
      <c r="S838" s="2">
        <v>1461335.2749999999</v>
      </c>
      <c r="T838" s="2">
        <v>1461335.2749999999</v>
      </c>
      <c r="U838" s="2">
        <v>0</v>
      </c>
      <c r="V838" s="14">
        <f>SUMIF('consultant-gross'!D:D,eslam.data!AH838,'consultant-gross'!F:F)</f>
        <v>1197004.6952380985</v>
      </c>
      <c r="W838" s="14">
        <f>SUMIF('consultant-gross'!D:D,eslam.data!AH838,'consultant-gross'!G:G)</f>
        <v>55669915.31428571</v>
      </c>
      <c r="X838" s="14">
        <f>SUMIF('consultant-net'!D:D,eslam.data!AH838,'consultant-net'!F:F)</f>
        <v>1008333.54</v>
      </c>
      <c r="Y838" s="2" t="str">
        <f>VLOOKUP(A838,'eslam-to-invoicing'!A:B,2,0)</f>
        <v>Ora Zed Landscape Ph1</v>
      </c>
      <c r="Z838" s="2" t="str">
        <f t="shared" si="38"/>
        <v>Ora Zed Landscape Ph114</v>
      </c>
      <c r="AH838" s="2" t="str">
        <f t="shared" si="39"/>
        <v>ORA - ZED - Landscape14</v>
      </c>
    </row>
    <row r="839" spans="1:34" x14ac:dyDescent="0.3">
      <c r="A839" s="6" t="s">
        <v>104</v>
      </c>
      <c r="B839" s="6">
        <v>15</v>
      </c>
      <c r="C839" s="1">
        <v>45322</v>
      </c>
      <c r="D839" s="1">
        <v>45316</v>
      </c>
      <c r="E839" s="1">
        <v>45328</v>
      </c>
      <c r="F839">
        <v>56</v>
      </c>
      <c r="G839" s="1">
        <v>45384</v>
      </c>
      <c r="H839" s="1">
        <v>45402</v>
      </c>
      <c r="I839" s="2">
        <v>3753240.2190476209</v>
      </c>
      <c r="J839" s="2">
        <v>5175911.3600000003</v>
      </c>
      <c r="K839" s="2">
        <f>SUMIF('collection only'!D:D,eslam.data!AH839,'collection only'!E:E)</f>
        <v>3165189.2</v>
      </c>
      <c r="L839" s="2">
        <v>59423155.533333331</v>
      </c>
      <c r="P839" s="2">
        <v>16680600.84</v>
      </c>
      <c r="Q839" s="2">
        <v>335180.36</v>
      </c>
      <c r="R839" s="2">
        <v>5731208.9900000002</v>
      </c>
      <c r="S839" s="2">
        <v>1559857.835</v>
      </c>
      <c r="T839" s="2">
        <v>1559857.835</v>
      </c>
      <c r="U839" s="2">
        <v>0</v>
      </c>
      <c r="V839" s="14">
        <f>SUMIF('consultant-gross'!D:D,eslam.data!AH839,'consultant-gross'!F:F)</f>
        <v>3753240.2190476209</v>
      </c>
      <c r="W839" s="14">
        <f>SUMIF('consultant-gross'!D:D,eslam.data!AH839,'consultant-gross'!G:G)</f>
        <v>59423155.533333331</v>
      </c>
      <c r="X839" s="14">
        <f>SUMIF('consultant-net'!D:D,eslam.data!AH839,'consultant-net'!F:F)</f>
        <v>5175911.3600000003</v>
      </c>
      <c r="Y839" s="2" t="str">
        <f>VLOOKUP(A839,'eslam-to-invoicing'!A:B,2,0)</f>
        <v>Ora Zed Landscape Ph1</v>
      </c>
      <c r="Z839" s="2" t="str">
        <f t="shared" si="38"/>
        <v>Ora Zed Landscape Ph115</v>
      </c>
      <c r="AH839" s="2" t="str">
        <f t="shared" si="39"/>
        <v>ORA - ZED - Landscape15</v>
      </c>
    </row>
    <row r="840" spans="1:34" x14ac:dyDescent="0.3">
      <c r="A840" s="6" t="s">
        <v>104</v>
      </c>
      <c r="B840" s="6">
        <v>16</v>
      </c>
      <c r="C840" s="1">
        <v>45351</v>
      </c>
      <c r="D840" s="1">
        <v>45347</v>
      </c>
      <c r="E840" s="1">
        <v>45358</v>
      </c>
      <c r="F840">
        <v>56</v>
      </c>
      <c r="G840" s="1">
        <v>45414</v>
      </c>
      <c r="H840" s="1">
        <v>45381</v>
      </c>
      <c r="I840" s="2">
        <v>1773392.8380952401</v>
      </c>
      <c r="J840" s="2">
        <v>1521916.05</v>
      </c>
      <c r="K840" s="2">
        <f>SUMIF('collection only'!D:D,eslam.data!AH840,'collection only'!E:E)</f>
        <v>1521916.47</v>
      </c>
      <c r="L840" s="2">
        <v>61196548.371428572</v>
      </c>
      <c r="P840" s="2">
        <v>14544514.789999999</v>
      </c>
      <c r="Q840" s="2">
        <v>285180.36</v>
      </c>
      <c r="R840" s="2">
        <v>5755565.1600000001</v>
      </c>
      <c r="S840" s="2">
        <v>1606409.395</v>
      </c>
      <c r="T840" s="2">
        <v>1606409.395</v>
      </c>
      <c r="U840" s="2">
        <v>0</v>
      </c>
      <c r="V840" s="14">
        <f>SUMIF('consultant-gross'!D:D,eslam.data!AH840,'consultant-gross'!F:F)</f>
        <v>1773392.8380952403</v>
      </c>
      <c r="W840" s="14">
        <f>SUMIF('consultant-gross'!D:D,eslam.data!AH840,'consultant-gross'!G:G)</f>
        <v>61196548.371428572</v>
      </c>
      <c r="X840" s="14">
        <f>SUMIF('consultant-net'!D:D,eslam.data!AH840,'consultant-net'!F:F)</f>
        <v>1521916.05</v>
      </c>
      <c r="Y840" s="2" t="str">
        <f>VLOOKUP(A840,'eslam-to-invoicing'!A:B,2,0)</f>
        <v>Ora Zed Landscape Ph1</v>
      </c>
      <c r="Z840" s="2" t="str">
        <f t="shared" si="38"/>
        <v>Ora Zed Landscape Ph116</v>
      </c>
      <c r="AH840" s="2" t="str">
        <f t="shared" si="39"/>
        <v>ORA - ZED - Landscape16</v>
      </c>
    </row>
    <row r="841" spans="1:34" x14ac:dyDescent="0.3">
      <c r="A841" s="6" t="s">
        <v>104</v>
      </c>
      <c r="B841" s="6">
        <v>17</v>
      </c>
      <c r="C841" s="1">
        <v>45382</v>
      </c>
      <c r="D841" s="1">
        <v>45376</v>
      </c>
      <c r="E841" s="1">
        <v>45389</v>
      </c>
      <c r="F841">
        <v>56</v>
      </c>
      <c r="G841" s="1">
        <v>45445</v>
      </c>
      <c r="H841" s="1">
        <v>45410</v>
      </c>
      <c r="I841" s="2">
        <v>1582674.7047619</v>
      </c>
      <c r="J841" s="2">
        <v>1313620</v>
      </c>
      <c r="K841" s="2">
        <f>SUMIF('collection only'!D:D,eslam.data!AH841,'collection only'!E:E)</f>
        <v>1313619.6599999999</v>
      </c>
      <c r="L841" s="2">
        <v>62779223.076190472</v>
      </c>
      <c r="P841" s="2">
        <v>15060209.779999999</v>
      </c>
      <c r="Q841" s="2">
        <v>285180.36</v>
      </c>
      <c r="R841" s="2">
        <v>5766649.9500000002</v>
      </c>
      <c r="S841" s="2">
        <v>1647954.605</v>
      </c>
      <c r="T841" s="2">
        <v>1647954.605</v>
      </c>
      <c r="U841" s="2">
        <v>0</v>
      </c>
      <c r="V841" s="14">
        <f>SUMIF('consultant-gross'!D:D,eslam.data!AH841,'consultant-gross'!F:F)</f>
        <v>1582674.7047619</v>
      </c>
      <c r="W841" s="14">
        <f>SUMIF('consultant-gross'!D:D,eslam.data!AH841,'consultant-gross'!G:G)</f>
        <v>62779223.076190472</v>
      </c>
      <c r="X841" s="14">
        <f>SUMIF('consultant-net'!D:D,eslam.data!AH841,'consultant-net'!F:F)</f>
        <v>775773.82</v>
      </c>
      <c r="Y841" s="2" t="str">
        <f>VLOOKUP(A841,'eslam-to-invoicing'!A:B,2,0)</f>
        <v>Ora Zed Landscape Ph1</v>
      </c>
      <c r="Z841" s="2" t="str">
        <f t="shared" si="38"/>
        <v>Ora Zed Landscape Ph117</v>
      </c>
      <c r="AH841" s="2" t="str">
        <f t="shared" si="39"/>
        <v>ORA - ZED - Landscape17</v>
      </c>
    </row>
    <row r="842" spans="1:34" x14ac:dyDescent="0.3">
      <c r="A842" s="6" t="s">
        <v>104</v>
      </c>
      <c r="B842" s="6">
        <v>18</v>
      </c>
      <c r="C842" s="1">
        <v>45412</v>
      </c>
      <c r="D842" s="1">
        <v>45407</v>
      </c>
      <c r="E842" s="1">
        <v>45419</v>
      </c>
      <c r="F842">
        <v>56</v>
      </c>
      <c r="G842" s="1">
        <v>45475</v>
      </c>
      <c r="H842" s="1">
        <v>45426</v>
      </c>
      <c r="I842" s="2">
        <v>1979868.857142858</v>
      </c>
      <c r="J842" s="2">
        <v>1643291.15</v>
      </c>
      <c r="K842" s="2">
        <f>SUMIF('collection only'!D:D,eslam.data!AH842,'collection only'!E:E)</f>
        <v>975356.43</v>
      </c>
      <c r="L842" s="2">
        <v>64759091.93333333</v>
      </c>
      <c r="P842" s="2">
        <v>16924136.120000001</v>
      </c>
      <c r="Q842" s="2">
        <v>285180.36</v>
      </c>
      <c r="R842" s="2">
        <v>5796250.4000000004</v>
      </c>
      <c r="S842" s="2">
        <v>1699926.165</v>
      </c>
      <c r="T842" s="2">
        <v>1699926.165</v>
      </c>
      <c r="U842" s="2">
        <v>0</v>
      </c>
      <c r="V842" s="14">
        <f>SUMIF('consultant-gross'!D:D,eslam.data!AH842,'consultant-gross'!F:F)</f>
        <v>1979868.8571428582</v>
      </c>
      <c r="W842" s="14">
        <f>SUMIF('consultant-gross'!D:D,eslam.data!AH842,'consultant-gross'!G:G)</f>
        <v>64759091.93333333</v>
      </c>
      <c r="X842" s="14">
        <f>SUMIF('consultant-net'!D:D,eslam.data!AH842,'consultant-net'!F:F)</f>
        <v>1643291.15</v>
      </c>
      <c r="Y842" s="2" t="str">
        <f>VLOOKUP(A842,'eslam-to-invoicing'!A:B,2,0)</f>
        <v>Ora Zed Landscape Ph1</v>
      </c>
      <c r="Z842" s="2" t="str">
        <f t="shared" si="38"/>
        <v>Ora Zed Landscape Ph118</v>
      </c>
      <c r="AH842" s="2" t="str">
        <f t="shared" si="39"/>
        <v>ORA - ZED - Landscape18</v>
      </c>
    </row>
    <row r="843" spans="1:34" x14ac:dyDescent="0.3">
      <c r="A843" s="6" t="s">
        <v>104</v>
      </c>
      <c r="B843" s="6">
        <v>19</v>
      </c>
      <c r="C843" s="1">
        <v>45443</v>
      </c>
      <c r="D843" s="1">
        <v>45437</v>
      </c>
      <c r="E843" s="1">
        <v>45447</v>
      </c>
      <c r="F843">
        <v>56</v>
      </c>
      <c r="G843" s="1">
        <v>45503</v>
      </c>
      <c r="H843" s="1">
        <v>45480</v>
      </c>
      <c r="I843" s="2">
        <v>1453055.047619045</v>
      </c>
      <c r="J843" s="2">
        <v>168189.5</v>
      </c>
      <c r="K843" s="2">
        <f>SUMIF('collection only'!D:D,eslam.data!AH843,'collection only'!E:E)</f>
        <v>618692.48</v>
      </c>
      <c r="L843" s="2">
        <v>66212146.980952367</v>
      </c>
      <c r="P843" s="2">
        <v>17189828.91</v>
      </c>
      <c r="Q843" s="2">
        <v>785180.36</v>
      </c>
      <c r="R843" s="2">
        <v>5817974.5999999996</v>
      </c>
      <c r="S843" s="2">
        <v>1738068.86</v>
      </c>
      <c r="T843" s="2">
        <v>1738068.86</v>
      </c>
      <c r="U843" s="2">
        <v>0</v>
      </c>
      <c r="V843" s="14">
        <f>SUMIF('consultant-gross'!D:D,eslam.data!AH843,'consultant-gross'!F:F)</f>
        <v>1453055.0476190448</v>
      </c>
      <c r="W843" s="14">
        <f>SUMIF('consultant-gross'!D:D,eslam.data!AH843,'consultant-gross'!G:G)</f>
        <v>66212146.980952375</v>
      </c>
      <c r="X843" s="14">
        <f>SUMIF('consultant-net'!D:D,eslam.data!AH843,'consultant-net'!F:F)</f>
        <v>168189.5</v>
      </c>
      <c r="Y843" s="2" t="str">
        <f>VLOOKUP(A843,'eslam-to-invoicing'!A:B,2,0)</f>
        <v>Ora Zed Landscape Ph1</v>
      </c>
      <c r="Z843" s="2" t="str">
        <f t="shared" si="38"/>
        <v>Ora Zed Landscape Ph119</v>
      </c>
      <c r="AH843" s="2" t="str">
        <f t="shared" si="39"/>
        <v>ORA - ZED - Landscape19</v>
      </c>
    </row>
    <row r="844" spans="1:34" x14ac:dyDescent="0.3">
      <c r="A844" s="6" t="s">
        <v>104</v>
      </c>
      <c r="B844" s="6">
        <v>20</v>
      </c>
      <c r="C844" s="1">
        <v>45473</v>
      </c>
      <c r="D844" s="1">
        <v>45468</v>
      </c>
      <c r="E844" s="1">
        <v>45480</v>
      </c>
      <c r="F844">
        <v>56</v>
      </c>
      <c r="G844" s="1">
        <v>45536</v>
      </c>
      <c r="H844" s="1">
        <v>45496</v>
      </c>
      <c r="I844" s="2">
        <v>1399335.6857142821</v>
      </c>
      <c r="J844" s="2">
        <v>1244123</v>
      </c>
      <c r="K844" s="2">
        <f>SUMIF('collection only'!D:D,eslam.data!AH844,'collection only'!E:E)</f>
        <v>1177303.8500000001</v>
      </c>
      <c r="L844" s="2">
        <v>67611482.666666657</v>
      </c>
      <c r="P844" s="2">
        <v>17563515.190000001</v>
      </c>
      <c r="Q844" s="2">
        <v>335180.36</v>
      </c>
      <c r="R844" s="2">
        <v>5838895.6699999999</v>
      </c>
      <c r="S844" s="2">
        <v>1774801.42</v>
      </c>
      <c r="T844" s="2">
        <v>1774801.42</v>
      </c>
      <c r="U844" s="2">
        <v>0</v>
      </c>
      <c r="V844" s="14">
        <f>SUMIF('consultant-gross'!D:D,eslam.data!AH844,'consultant-gross'!F:F)</f>
        <v>1399335.6857142821</v>
      </c>
      <c r="W844" s="14">
        <f>SUMIF('consultant-gross'!D:D,eslam.data!AH844,'consultant-gross'!G:G)</f>
        <v>67611482.666666657</v>
      </c>
      <c r="X844" s="14">
        <f>SUMIF('consultant-net'!D:D,eslam.data!AH844,'consultant-net'!F:F)</f>
        <v>1244123</v>
      </c>
      <c r="Y844" s="2" t="str">
        <f>VLOOKUP(A844,'eslam-to-invoicing'!A:B,2,0)</f>
        <v>Ora Zed Landscape Ph1</v>
      </c>
      <c r="Z844" s="2" t="str">
        <f t="shared" si="38"/>
        <v>Ora Zed Landscape Ph120</v>
      </c>
      <c r="AH844" s="2" t="str">
        <f t="shared" si="39"/>
        <v>ORA - ZED - Landscape20</v>
      </c>
    </row>
    <row r="845" spans="1:34" x14ac:dyDescent="0.3">
      <c r="A845" s="6" t="s">
        <v>104</v>
      </c>
      <c r="B845" s="6">
        <v>21</v>
      </c>
      <c r="C845" s="1">
        <v>45504</v>
      </c>
      <c r="D845" s="1">
        <v>45498</v>
      </c>
      <c r="E845" s="1">
        <v>45511</v>
      </c>
      <c r="F845">
        <v>56</v>
      </c>
      <c r="G845" s="1">
        <v>45567</v>
      </c>
      <c r="H845" s="1">
        <v>45540</v>
      </c>
      <c r="I845" s="2">
        <v>422349.99047620589</v>
      </c>
      <c r="J845" s="2">
        <v>189683.62228792161</v>
      </c>
      <c r="K845" s="2">
        <f>SUMIF('collection only'!D:D,eslam.data!AH845,'collection only'!E:E)</f>
        <v>108767.39</v>
      </c>
      <c r="L845" s="2">
        <v>68033832.657142863</v>
      </c>
      <c r="P845" s="2">
        <v>17849734.083589818</v>
      </c>
      <c r="Q845" s="2">
        <v>385180.36</v>
      </c>
      <c r="R845" s="2">
        <v>5845210.1016796958</v>
      </c>
      <c r="S845" s="2">
        <v>1785888.105</v>
      </c>
      <c r="T845" s="2">
        <v>1785888.105</v>
      </c>
      <c r="U845" s="2">
        <v>0</v>
      </c>
      <c r="V845" s="14">
        <f>SUMIF('consultant-gross'!D:D,eslam.data!AH845,'consultant-gross'!F:F)</f>
        <v>422349.99047620595</v>
      </c>
      <c r="W845" s="14">
        <f>SUMIF('consultant-gross'!D:D,eslam.data!AH845,'consultant-gross'!G:G)</f>
        <v>68033832.657142863</v>
      </c>
      <c r="X845" s="14">
        <f>SUMIF('consultant-net'!D:D,eslam.data!AH845,'consultant-net'!F:F)</f>
        <v>189683.62228792161</v>
      </c>
      <c r="Y845" s="2" t="str">
        <f>VLOOKUP(A845,'eslam-to-invoicing'!A:B,2,0)</f>
        <v>Ora Zed Landscape Ph1</v>
      </c>
      <c r="Z845" s="2" t="str">
        <f t="shared" si="38"/>
        <v>Ora Zed Landscape Ph121</v>
      </c>
      <c r="AH845" s="2" t="str">
        <f t="shared" si="39"/>
        <v>ORA - ZED - Landscape21</v>
      </c>
    </row>
    <row r="846" spans="1:34" x14ac:dyDescent="0.3">
      <c r="A846" s="6" t="s">
        <v>104</v>
      </c>
      <c r="B846" s="6">
        <v>22</v>
      </c>
      <c r="C846" s="1">
        <v>45535</v>
      </c>
      <c r="D846" s="1">
        <v>45529</v>
      </c>
      <c r="E846" s="1">
        <v>45540</v>
      </c>
      <c r="F846">
        <v>56</v>
      </c>
      <c r="G846" s="1">
        <v>45596</v>
      </c>
      <c r="H846" s="1">
        <v>45551</v>
      </c>
      <c r="I846" s="2">
        <v>4226377.8476190418</v>
      </c>
      <c r="J846" s="2">
        <v>1388299.8</v>
      </c>
      <c r="K846" s="2">
        <f>SUMIF('collection only'!D:D,eslam.data!AH846,'collection only'!E:E)</f>
        <v>0</v>
      </c>
      <c r="L846" s="2">
        <v>72260210.504761904</v>
      </c>
      <c r="P846" s="2">
        <v>19837405.710000001</v>
      </c>
      <c r="Q846" s="2">
        <v>935180.36</v>
      </c>
      <c r="R846" s="2">
        <v>5908397.46</v>
      </c>
      <c r="S846" s="2">
        <v>1896830.5249999999</v>
      </c>
      <c r="T846" s="2">
        <v>1896830.5249999999</v>
      </c>
      <c r="U846" s="2">
        <v>0</v>
      </c>
      <c r="V846" s="14">
        <f>SUMIF('consultant-gross'!D:D,eslam.data!AH846,'consultant-gross'!F:F)</f>
        <v>4226377.8476190418</v>
      </c>
      <c r="W846" s="14">
        <f>SUMIF('consultant-gross'!D:D,eslam.data!AH846,'consultant-gross'!G:G)</f>
        <v>72260210.504761904</v>
      </c>
      <c r="X846" s="14">
        <f>SUMIF('consultant-net'!D:D,eslam.data!AH846,'consultant-net'!F:F)</f>
        <v>1388299.8</v>
      </c>
      <c r="Y846" s="2" t="str">
        <f>VLOOKUP(A846,'eslam-to-invoicing'!A:B,2,0)</f>
        <v>Ora Zed Landscape Ph1</v>
      </c>
      <c r="Z846" s="2" t="str">
        <f t="shared" si="38"/>
        <v>Ora Zed Landscape Ph122</v>
      </c>
      <c r="AH846" s="2" t="str">
        <f t="shared" si="39"/>
        <v>ORA - ZED - Landscape22</v>
      </c>
    </row>
    <row r="847" spans="1:34" x14ac:dyDescent="0.3">
      <c r="A847" s="6" t="s">
        <v>104</v>
      </c>
      <c r="B847" s="6">
        <v>23</v>
      </c>
      <c r="C847" s="1">
        <v>45565</v>
      </c>
      <c r="D847" s="1">
        <v>45560</v>
      </c>
      <c r="E847" s="1">
        <v>45572</v>
      </c>
      <c r="F847">
        <v>56</v>
      </c>
      <c r="G847" s="1">
        <v>45628</v>
      </c>
      <c r="H847" s="1">
        <v>45580</v>
      </c>
      <c r="I847" s="2">
        <v>1124749.171428561</v>
      </c>
      <c r="J847" s="2">
        <v>1551640.48</v>
      </c>
      <c r="K847" s="2">
        <f>SUMIF('collection only'!D:D,eslam.data!AH847,'collection only'!E:E)</f>
        <v>0</v>
      </c>
      <c r="L847" s="2">
        <v>73384959.676190466</v>
      </c>
      <c r="P847" s="2">
        <v>20272182.949999999</v>
      </c>
      <c r="Q847" s="2">
        <v>435180.36</v>
      </c>
      <c r="R847" s="2">
        <v>5961374.3899999997</v>
      </c>
      <c r="S847" s="2">
        <v>1926355.19</v>
      </c>
      <c r="T847" s="2">
        <v>1926355.19</v>
      </c>
      <c r="U847" s="2">
        <v>0</v>
      </c>
      <c r="V847" s="14">
        <f>SUMIF('consultant-gross'!D:D,eslam.data!AH847,'consultant-gross'!F:F)</f>
        <v>1124749.1714285612</v>
      </c>
      <c r="W847" s="14">
        <f>SUMIF('consultant-gross'!D:D,eslam.data!AH847,'consultant-gross'!G:G)</f>
        <v>73384959.676190466</v>
      </c>
      <c r="X847" s="14">
        <f>SUMIF('consultant-net'!D:D,eslam.data!AH847,'consultant-net'!F:F)</f>
        <v>1551640.48</v>
      </c>
      <c r="Y847" s="2" t="str">
        <f>VLOOKUP(A847,'eslam-to-invoicing'!A:B,2,0)</f>
        <v>Ora Zed Landscape Ph1</v>
      </c>
      <c r="Z847" s="2" t="str">
        <f t="shared" si="38"/>
        <v>Ora Zed Landscape Ph123</v>
      </c>
      <c r="AH847" s="2" t="str">
        <f t="shared" si="39"/>
        <v>ORA - ZED - Landscape23</v>
      </c>
    </row>
    <row r="848" spans="1:34" x14ac:dyDescent="0.3">
      <c r="A848" s="6" t="s">
        <v>104</v>
      </c>
      <c r="B848" s="6">
        <v>24</v>
      </c>
      <c r="C848" s="1">
        <v>45596</v>
      </c>
      <c r="D848" s="1">
        <v>45590</v>
      </c>
      <c r="E848" s="1">
        <v>45606</v>
      </c>
      <c r="F848">
        <v>56</v>
      </c>
      <c r="G848" s="1">
        <v>45662</v>
      </c>
      <c r="K848" s="2">
        <f>SUMIF('collection only'!D:D,eslam.data!AH848,'collection only'!E:E)</f>
        <v>0</v>
      </c>
      <c r="U848" s="2">
        <v>0</v>
      </c>
      <c r="V848" s="14">
        <f>SUMIF('consultant-gross'!D:D,eslam.data!AH848,'consultant-gross'!F:F)</f>
        <v>0</v>
      </c>
      <c r="W848" s="14">
        <f>SUMIF('consultant-gross'!D:D,eslam.data!AH848,'consultant-gross'!G:G)</f>
        <v>0</v>
      </c>
      <c r="X848" s="14">
        <f>SUMIF('consultant-net'!D:D,eslam.data!AH848,'consultant-net'!F:F)</f>
        <v>0</v>
      </c>
      <c r="Y848" s="2" t="str">
        <f>VLOOKUP(A848,'eslam-to-invoicing'!A:B,2,0)</f>
        <v>Ora Zed Landscape Ph1</v>
      </c>
      <c r="Z848" s="2" t="str">
        <f t="shared" si="38"/>
        <v>Ora Zed Landscape Ph124</v>
      </c>
      <c r="AH848" s="2" t="str">
        <f t="shared" si="39"/>
        <v>ORA - ZED - Landscape24</v>
      </c>
    </row>
    <row r="849" spans="1:34" x14ac:dyDescent="0.3">
      <c r="A849" s="6" t="s">
        <v>75</v>
      </c>
      <c r="B849" s="6">
        <v>1</v>
      </c>
      <c r="C849" s="1">
        <v>44469</v>
      </c>
      <c r="D849" s="1">
        <v>44464</v>
      </c>
      <c r="E849" s="1">
        <v>44475</v>
      </c>
      <c r="F849">
        <v>56</v>
      </c>
      <c r="G849" s="1">
        <v>44531</v>
      </c>
      <c r="H849" s="1">
        <v>44482</v>
      </c>
      <c r="I849" s="2">
        <v>13196047.199999999</v>
      </c>
      <c r="J849" s="2">
        <v>14536703</v>
      </c>
      <c r="K849" s="2">
        <f>SUMIF('collection only'!D:D,eslam.data!AH849,'collection only'!E:E)</f>
        <v>39536704.189999998</v>
      </c>
      <c r="L849" s="2">
        <v>13196047.199999999</v>
      </c>
      <c r="N849" s="2">
        <v>25000000</v>
      </c>
      <c r="O849" s="2">
        <v>4533956.5</v>
      </c>
      <c r="U849" s="2">
        <v>0</v>
      </c>
      <c r="V849" s="14">
        <f>SUMIF('consultant-gross'!D:D,eslam.data!AH849,'consultant-gross'!F:F)</f>
        <v>13196047.199999999</v>
      </c>
      <c r="W849" s="14">
        <f>SUMIF('consultant-gross'!D:D,eslam.data!AH849,'consultant-gross'!G:G)</f>
        <v>13196047.199999999</v>
      </c>
      <c r="X849" s="14">
        <f>SUMIF('consultant-net'!D:D,eslam.data!AH849,'consultant-net'!F:F)</f>
        <v>14536703.837057948</v>
      </c>
      <c r="Y849" s="2" t="str">
        <f>VLOOKUP(A849,'eslam-to-invoicing'!A:B,2,0)</f>
        <v>ORA ZED-Ph 2-Pkgs A&amp;D</v>
      </c>
      <c r="Z849" s="2" t="str">
        <f t="shared" si="38"/>
        <v>ORA ZED-Ph 2-Pkgs A&amp;D1</v>
      </c>
      <c r="AH849" s="2" t="str">
        <f t="shared" si="39"/>
        <v>ORA - ZED - ph.021</v>
      </c>
    </row>
    <row r="850" spans="1:34" x14ac:dyDescent="0.3">
      <c r="A850" s="6" t="s">
        <v>75</v>
      </c>
      <c r="B850" s="6">
        <v>2</v>
      </c>
      <c r="C850" s="1">
        <v>44500</v>
      </c>
      <c r="D850" s="1">
        <v>44494</v>
      </c>
      <c r="E850" s="1">
        <v>44515</v>
      </c>
      <c r="F850">
        <v>56</v>
      </c>
      <c r="G850" s="1">
        <v>44571</v>
      </c>
      <c r="H850" s="1">
        <v>44514</v>
      </c>
      <c r="I850" s="2">
        <v>21711682.199999999</v>
      </c>
      <c r="J850" s="2">
        <v>20471935.870000001</v>
      </c>
      <c r="K850" s="2">
        <f>SUMIF('collection only'!D:D,eslam.data!AH850,'collection only'!E:E)</f>
        <v>35471935.629999995</v>
      </c>
      <c r="L850" s="2">
        <v>34907729.399999999</v>
      </c>
      <c r="N850" s="2">
        <v>15000000</v>
      </c>
      <c r="O850" s="2">
        <v>7634922.3099999996</v>
      </c>
      <c r="U850" s="2">
        <v>0</v>
      </c>
      <c r="V850" s="14">
        <f>SUMIF('consultant-gross'!D:D,eslam.data!AH850,'consultant-gross'!F:F)</f>
        <v>21711682.201356944</v>
      </c>
      <c r="W850" s="14">
        <f>SUMIF('consultant-gross'!D:D,eslam.data!AH850,'consultant-gross'!G:G)</f>
        <v>34907729.401356943</v>
      </c>
      <c r="X850" s="14">
        <f>SUMIF('consultant-net'!D:D,eslam.data!AH850,'consultant-net'!F:F)</f>
        <v>20471935.86744646</v>
      </c>
      <c r="Y850" s="2" t="str">
        <f>VLOOKUP(A850,'eslam-to-invoicing'!A:B,2,0)</f>
        <v>ORA ZED-Ph 2-Pkgs A&amp;D</v>
      </c>
      <c r="Z850" s="2" t="str">
        <f t="shared" si="38"/>
        <v>ORA ZED-Ph 2-Pkgs A&amp;D2</v>
      </c>
      <c r="AH850" s="2" t="str">
        <f t="shared" si="39"/>
        <v>ORA - ZED - ph.022</v>
      </c>
    </row>
    <row r="851" spans="1:34" x14ac:dyDescent="0.3">
      <c r="A851" s="6" t="s">
        <v>75</v>
      </c>
      <c r="B851" s="6">
        <v>3</v>
      </c>
      <c r="C851" s="1">
        <v>44530</v>
      </c>
      <c r="D851" s="1">
        <v>44525</v>
      </c>
      <c r="E851" s="1">
        <v>44535</v>
      </c>
      <c r="F851">
        <v>56</v>
      </c>
      <c r="G851" s="1">
        <v>44591</v>
      </c>
      <c r="H851" s="1">
        <v>44579</v>
      </c>
      <c r="I851" s="2">
        <v>15579509.19047619</v>
      </c>
      <c r="J851" s="2">
        <v>9325143.2185741439</v>
      </c>
      <c r="K851" s="2">
        <f>SUMIF('collection only'!D:D,eslam.data!AH851,'collection only'!E:E)</f>
        <v>12325142.709999999</v>
      </c>
      <c r="L851" s="2">
        <v>50487238.590476193</v>
      </c>
      <c r="N851" s="2">
        <v>3000000</v>
      </c>
      <c r="O851" s="2">
        <v>3073305.59</v>
      </c>
      <c r="U851" s="2">
        <v>0</v>
      </c>
      <c r="V851" s="14">
        <f>SUMIF('consultant-gross'!D:D,eslam.data!AH851,'consultant-gross'!F:F)</f>
        <v>15579509.185629547</v>
      </c>
      <c r="W851" s="14">
        <f>SUMIF('consultant-gross'!D:D,eslam.data!AH851,'consultant-gross'!G:G)</f>
        <v>50487238.58698649</v>
      </c>
      <c r="X851" s="14">
        <f>SUMIF('consultant-net'!D:D,eslam.data!AH851,'consultant-net'!F:F)</f>
        <v>9325143.2185741439</v>
      </c>
      <c r="Y851" s="2" t="str">
        <f>VLOOKUP(A851,'eslam-to-invoicing'!A:B,2,0)</f>
        <v>ORA ZED-Ph 2-Pkgs A&amp;D</v>
      </c>
      <c r="Z851" s="2" t="str">
        <f t="shared" si="38"/>
        <v>ORA ZED-Ph 2-Pkgs A&amp;D3</v>
      </c>
      <c r="AH851" s="2" t="str">
        <f t="shared" si="39"/>
        <v>ORA - ZED - ph.023</v>
      </c>
    </row>
    <row r="852" spans="1:34" x14ac:dyDescent="0.3">
      <c r="A852" s="6" t="s">
        <v>75</v>
      </c>
      <c r="B852" s="6">
        <v>4</v>
      </c>
      <c r="C852" s="1">
        <v>44561</v>
      </c>
      <c r="D852" s="1">
        <v>44556</v>
      </c>
      <c r="E852" s="1">
        <v>44556</v>
      </c>
      <c r="F852">
        <v>56</v>
      </c>
      <c r="G852" s="1">
        <v>44612</v>
      </c>
      <c r="H852" s="1">
        <v>44607</v>
      </c>
      <c r="I852" s="2">
        <v>34347323.485714301</v>
      </c>
      <c r="J852" s="2">
        <v>28728856.620000001</v>
      </c>
      <c r="K852" s="2">
        <f>SUMIF('collection only'!D:D,eslam.data!AH852,'collection only'!E:E)</f>
        <v>54728856.890000001</v>
      </c>
      <c r="L852" s="2">
        <v>84834562.076190487</v>
      </c>
      <c r="N852" s="2">
        <v>26000000</v>
      </c>
      <c r="O852" s="2">
        <v>3352350.21</v>
      </c>
      <c r="U852" s="2">
        <v>0</v>
      </c>
      <c r="V852" s="14">
        <f>SUMIF('consultant-gross'!D:D,eslam.data!AH852,'consultant-gross'!F:F)</f>
        <v>34505631.696577407</v>
      </c>
      <c r="W852" s="14">
        <f>SUMIF('consultant-gross'!D:D,eslam.data!AH852,'consultant-gross'!G:G)</f>
        <v>84992870.283563897</v>
      </c>
      <c r="X852" s="14">
        <f>SUMIF('consultant-net'!D:D,eslam.data!AH852,'consultant-net'!F:F)</f>
        <v>28860252.431590989</v>
      </c>
      <c r="Y852" s="2" t="str">
        <f>VLOOKUP(A852,'eslam-to-invoicing'!A:B,2,0)</f>
        <v>ORA ZED-Ph 2-Pkgs A&amp;D</v>
      </c>
      <c r="Z852" s="2" t="str">
        <f t="shared" si="38"/>
        <v>ORA ZED-Ph 2-Pkgs A&amp;D4</v>
      </c>
      <c r="AH852" s="2" t="str">
        <f t="shared" si="39"/>
        <v>ORA - ZED - ph.024</v>
      </c>
    </row>
    <row r="853" spans="1:34" x14ac:dyDescent="0.3">
      <c r="A853" s="6" t="s">
        <v>75</v>
      </c>
      <c r="B853" s="6">
        <v>5</v>
      </c>
      <c r="C853" s="1">
        <v>44592</v>
      </c>
      <c r="D853" s="1">
        <v>44586</v>
      </c>
      <c r="E853" s="1">
        <v>44602</v>
      </c>
      <c r="F853">
        <v>56</v>
      </c>
      <c r="G853" s="1">
        <v>44658</v>
      </c>
      <c r="H853" s="1">
        <v>44643</v>
      </c>
      <c r="I853" s="2">
        <v>10060643.69523808</v>
      </c>
      <c r="J853" s="2">
        <v>12407122.369999999</v>
      </c>
      <c r="K853" s="2">
        <f>SUMIF('collection only'!D:D,eslam.data!AH853,'collection only'!E:E)</f>
        <v>12407121.98</v>
      </c>
      <c r="L853" s="2">
        <v>94895205.77142857</v>
      </c>
      <c r="O853" s="2">
        <v>8683284.5999999996</v>
      </c>
      <c r="U853" s="2">
        <v>0</v>
      </c>
      <c r="V853" s="14">
        <f>SUMIF('consultant-gross'!D:D,eslam.data!AH853,'consultant-gross'!F:F)</f>
        <v>9902335.4874264598</v>
      </c>
      <c r="W853" s="14">
        <f>SUMIF('consultant-gross'!D:D,eslam.data!AH853,'consultant-gross'!G:G)</f>
        <v>94895205.770990357</v>
      </c>
      <c r="X853" s="14">
        <f>SUMIF('consultant-net'!D:D,eslam.data!AH853,'consultant-net'!F:F)</f>
        <v>12407122.369385675</v>
      </c>
      <c r="Y853" s="2" t="str">
        <f>VLOOKUP(A853,'eslam-to-invoicing'!A:B,2,0)</f>
        <v>ORA ZED-Ph 2-Pkgs A&amp;D</v>
      </c>
      <c r="Z853" s="2" t="str">
        <f t="shared" si="38"/>
        <v>ORA ZED-Ph 2-Pkgs A&amp;D5</v>
      </c>
      <c r="AH853" s="2" t="str">
        <f t="shared" si="39"/>
        <v>ORA - ZED - ph.025</v>
      </c>
    </row>
    <row r="854" spans="1:34" x14ac:dyDescent="0.3">
      <c r="A854" s="6" t="s">
        <v>75</v>
      </c>
      <c r="B854" s="6">
        <v>6</v>
      </c>
      <c r="C854" s="1">
        <v>44620</v>
      </c>
      <c r="D854" s="1">
        <v>44617</v>
      </c>
      <c r="E854" s="1">
        <v>44641</v>
      </c>
      <c r="F854">
        <v>56</v>
      </c>
      <c r="G854" s="1">
        <v>44697</v>
      </c>
      <c r="H854" s="1">
        <v>44691</v>
      </c>
      <c r="I854" s="2">
        <v>23225104.464319572</v>
      </c>
      <c r="J854" s="2">
        <v>16610990.748058621</v>
      </c>
      <c r="K854" s="2">
        <f>SUMIF('collection only'!D:D,eslam.data!AH854,'collection only'!E:E)</f>
        <v>16610991.379999999</v>
      </c>
      <c r="L854" s="2">
        <v>118120310.2353099</v>
      </c>
      <c r="O854" s="2">
        <v>5575171.2713575847</v>
      </c>
      <c r="S854" s="2">
        <v>3240037.4254608252</v>
      </c>
      <c r="T854" s="2">
        <v>3240037.4254608252</v>
      </c>
      <c r="U854" s="2">
        <v>0</v>
      </c>
      <c r="V854" s="14">
        <f>SUMIF('consultant-gross'!D:D,eslam.data!AH854,'consultant-gross'!F:F)</f>
        <v>23225104.464319572</v>
      </c>
      <c r="W854" s="14">
        <f>SUMIF('consultant-gross'!D:D,eslam.data!AH854,'consultant-gross'!G:G)</f>
        <v>118120310.23530993</v>
      </c>
      <c r="X854" s="14">
        <f>SUMIF('consultant-net'!D:D,eslam.data!AH854,'consultant-net'!F:F)</f>
        <v>16610990.748058617</v>
      </c>
      <c r="Y854" s="2" t="str">
        <f>VLOOKUP(A854,'eslam-to-invoicing'!A:B,2,0)</f>
        <v>ORA ZED-Ph 2-Pkgs A&amp;D</v>
      </c>
      <c r="Z854" s="2" t="str">
        <f t="shared" si="38"/>
        <v>ORA ZED-Ph 2-Pkgs A&amp;D6</v>
      </c>
      <c r="AH854" s="2" t="str">
        <f t="shared" si="39"/>
        <v>ORA - ZED - ph.026</v>
      </c>
    </row>
    <row r="855" spans="1:34" x14ac:dyDescent="0.3">
      <c r="A855" s="6" t="s">
        <v>75</v>
      </c>
      <c r="B855" s="6">
        <v>7</v>
      </c>
      <c r="C855" s="1">
        <v>44651</v>
      </c>
      <c r="D855" s="1">
        <v>44645</v>
      </c>
      <c r="E855" s="1">
        <v>44655</v>
      </c>
      <c r="F855">
        <v>56</v>
      </c>
      <c r="G855" s="1">
        <v>44711</v>
      </c>
      <c r="H855" s="1">
        <v>44780</v>
      </c>
      <c r="I855" s="2">
        <v>42383851.588843606</v>
      </c>
      <c r="J855" s="2">
        <v>32100388.595768791</v>
      </c>
      <c r="K855" s="2">
        <f>SUMIF('collection only'!D:D,eslam.data!AH855,'collection only'!E:E)</f>
        <v>32100387.280000001</v>
      </c>
      <c r="L855" s="2">
        <v>160504161.82415351</v>
      </c>
      <c r="O855" s="2">
        <v>1563640.4346387649</v>
      </c>
      <c r="S855" s="2">
        <v>4252325.2549999999</v>
      </c>
      <c r="T855" s="2">
        <v>4252325.2549999999</v>
      </c>
      <c r="U855" s="2">
        <v>273333.59000000003</v>
      </c>
      <c r="V855" s="14">
        <f>SUMIF('consultant-gross'!D:D,eslam.data!AH855,'consultant-gross'!F:F)</f>
        <v>42383851.588843614</v>
      </c>
      <c r="W855" s="14">
        <f>SUMIF('consultant-gross'!D:D,eslam.data!AH855,'consultant-gross'!G:G)</f>
        <v>160504161.82415354</v>
      </c>
      <c r="X855" s="14">
        <f>SUMIF('consultant-net'!D:D,eslam.data!AH855,'consultant-net'!F:F)</f>
        <v>32100388.595768794</v>
      </c>
      <c r="Y855" s="2" t="str">
        <f>VLOOKUP(A855,'eslam-to-invoicing'!A:B,2,0)</f>
        <v>ORA ZED-Ph 2-Pkgs A&amp;D</v>
      </c>
      <c r="Z855" s="2" t="str">
        <f t="shared" si="38"/>
        <v>ORA ZED-Ph 2-Pkgs A&amp;D7</v>
      </c>
      <c r="AH855" s="2" t="str">
        <f t="shared" si="39"/>
        <v>ORA - ZED - ph.027</v>
      </c>
    </row>
    <row r="856" spans="1:34" x14ac:dyDescent="0.3">
      <c r="A856" s="6" t="s">
        <v>75</v>
      </c>
      <c r="B856" s="6">
        <v>8</v>
      </c>
      <c r="C856" s="1">
        <v>44681</v>
      </c>
      <c r="D856" s="1">
        <v>44676</v>
      </c>
      <c r="E856" s="1">
        <v>44678</v>
      </c>
      <c r="F856">
        <v>56</v>
      </c>
      <c r="G856" s="1">
        <v>44734</v>
      </c>
      <c r="H856" s="1">
        <v>44721</v>
      </c>
      <c r="I856" s="2">
        <v>8766077.2795332968</v>
      </c>
      <c r="J856" s="2">
        <v>8595538.902576074</v>
      </c>
      <c r="K856" s="2">
        <f>SUMIF('collection only'!D:D,eslam.data!AH856,'collection only'!E:E)</f>
        <v>8595540.370000001</v>
      </c>
      <c r="L856" s="2">
        <v>169270239.10368681</v>
      </c>
      <c r="O856" s="2">
        <v>3486145.851128825</v>
      </c>
      <c r="R856" s="2">
        <v>32252330.56015861</v>
      </c>
      <c r="S856" s="2">
        <v>4530497.42</v>
      </c>
      <c r="T856" s="2">
        <v>4530497.42</v>
      </c>
      <c r="U856" s="2">
        <v>473333.59</v>
      </c>
      <c r="V856" s="14">
        <f>SUMIF('consultant-gross'!D:D,eslam.data!AH856,'consultant-gross'!F:F)</f>
        <v>8766077.2795332968</v>
      </c>
      <c r="W856" s="14">
        <f>SUMIF('consultant-gross'!D:D,eslam.data!AH856,'consultant-gross'!G:G)</f>
        <v>169270239.10368684</v>
      </c>
      <c r="X856" s="14">
        <f>SUMIF('consultant-net'!D:D,eslam.data!AH856,'consultant-net'!F:F)</f>
        <v>8595538.902576074</v>
      </c>
      <c r="Y856" s="2" t="str">
        <f>VLOOKUP(A856,'eslam-to-invoicing'!A:B,2,0)</f>
        <v>ORA ZED-Ph 2-Pkgs A&amp;D</v>
      </c>
      <c r="Z856" s="2" t="str">
        <f t="shared" si="38"/>
        <v>ORA ZED-Ph 2-Pkgs A&amp;D8</v>
      </c>
      <c r="AH856" s="2" t="str">
        <f t="shared" si="39"/>
        <v>ORA - ZED - ph.028</v>
      </c>
    </row>
    <row r="857" spans="1:34" x14ac:dyDescent="0.3">
      <c r="A857" s="6" t="s">
        <v>75</v>
      </c>
      <c r="B857" s="6">
        <v>9</v>
      </c>
      <c r="C857" s="1">
        <v>44712</v>
      </c>
      <c r="D857" s="1">
        <v>44706</v>
      </c>
      <c r="E857" s="1">
        <v>44717</v>
      </c>
      <c r="F857">
        <v>56</v>
      </c>
      <c r="G857" s="1">
        <v>44773</v>
      </c>
      <c r="H857" s="1">
        <v>44781</v>
      </c>
      <c r="I857" s="2">
        <v>8712415.4916354418</v>
      </c>
      <c r="J857" s="2">
        <v>7163536.354617089</v>
      </c>
      <c r="K857" s="2">
        <f>SUMIF('collection only'!D:D,eslam.data!AH857,'collection only'!E:E)</f>
        <v>7163536.5899999999</v>
      </c>
      <c r="L857" s="2">
        <v>177982654.59532231</v>
      </c>
      <c r="O857" s="2">
        <v>3347808.9149115952</v>
      </c>
      <c r="P857" s="2">
        <v>15346414.58048418</v>
      </c>
      <c r="R857" s="2">
        <v>32754709.24065832</v>
      </c>
      <c r="S857" s="2">
        <v>4755739.9050000003</v>
      </c>
      <c r="T857" s="2">
        <v>4755739.9050000003</v>
      </c>
      <c r="U857" s="2">
        <v>431750.04</v>
      </c>
      <c r="V857" s="14">
        <f>SUMIF('consultant-gross'!D:D,eslam.data!AH857,'consultant-gross'!F:F)</f>
        <v>8712415.4916354418</v>
      </c>
      <c r="W857" s="14">
        <f>SUMIF('consultant-gross'!D:D,eslam.data!AH857,'consultant-gross'!G:G)</f>
        <v>177982654.59532228</v>
      </c>
      <c r="X857" s="14">
        <f>SUMIF('consultant-net'!D:D,eslam.data!AH857,'consultant-net'!F:F)</f>
        <v>7163536.354617089</v>
      </c>
      <c r="Y857" s="2" t="str">
        <f>VLOOKUP(A857,'eslam-to-invoicing'!A:B,2,0)</f>
        <v>ORA ZED-Ph 2-Pkgs A&amp;D</v>
      </c>
      <c r="Z857" s="2" t="str">
        <f t="shared" si="38"/>
        <v>ORA ZED-Ph 2-Pkgs A&amp;D9</v>
      </c>
      <c r="AH857" s="2" t="str">
        <f t="shared" si="39"/>
        <v>ORA - ZED - ph.029</v>
      </c>
    </row>
    <row r="858" spans="1:34" x14ac:dyDescent="0.3">
      <c r="A858" s="6" t="s">
        <v>75</v>
      </c>
      <c r="B858" s="6">
        <v>10</v>
      </c>
      <c r="C858" s="1">
        <v>44742</v>
      </c>
      <c r="D858" s="1">
        <v>44737</v>
      </c>
      <c r="E858" s="1">
        <v>44747</v>
      </c>
      <c r="F858">
        <v>56</v>
      </c>
      <c r="G858" s="1">
        <v>44803</v>
      </c>
      <c r="H858" s="1">
        <v>44795</v>
      </c>
      <c r="I858" s="2">
        <v>25761823.86292154</v>
      </c>
      <c r="J858" s="2">
        <v>20828447.306424949</v>
      </c>
      <c r="K858" s="2">
        <f>SUMIF('collection only'!D:D,eslam.data!AH858,'collection only'!E:E)</f>
        <v>20828447.259999998</v>
      </c>
      <c r="L858" s="2">
        <v>203744478.45824379</v>
      </c>
      <c r="O858" s="2">
        <v>2710387.4388439772</v>
      </c>
      <c r="P858" s="2">
        <v>19184341.510862861</v>
      </c>
      <c r="R858" s="2">
        <v>44374111.28063295</v>
      </c>
      <c r="S858" s="2">
        <v>5416052.2450000001</v>
      </c>
      <c r="T858" s="2">
        <v>5416052.2450000001</v>
      </c>
      <c r="U858" s="2">
        <v>481750.04</v>
      </c>
      <c r="V858" s="14">
        <f>SUMIF('consultant-gross'!D:D,eslam.data!AH858,'consultant-gross'!F:F)</f>
        <v>25761823.862921536</v>
      </c>
      <c r="W858" s="14">
        <f>SUMIF('consultant-gross'!D:D,eslam.data!AH858,'consultant-gross'!G:G)</f>
        <v>203744478.45824382</v>
      </c>
      <c r="X858" s="14">
        <f>SUMIF('consultant-net'!D:D,eslam.data!AH858,'consultant-net'!F:F)</f>
        <v>20828447.306424946</v>
      </c>
      <c r="Y858" s="2" t="str">
        <f>VLOOKUP(A858,'eslam-to-invoicing'!A:B,2,0)</f>
        <v>ORA ZED-Ph 2-Pkgs A&amp;D</v>
      </c>
      <c r="Z858" s="2" t="str">
        <f t="shared" si="38"/>
        <v>ORA ZED-Ph 2-Pkgs A&amp;D10</v>
      </c>
      <c r="AH858" s="2" t="str">
        <f t="shared" si="39"/>
        <v>ORA - ZED - ph.0210</v>
      </c>
    </row>
    <row r="859" spans="1:34" x14ac:dyDescent="0.3">
      <c r="A859" s="6" t="s">
        <v>75</v>
      </c>
      <c r="B859" s="6">
        <v>11</v>
      </c>
      <c r="C859" s="1">
        <v>44773</v>
      </c>
      <c r="D859" s="1">
        <v>44767</v>
      </c>
      <c r="E859" s="1">
        <v>44783</v>
      </c>
      <c r="F859">
        <v>56</v>
      </c>
      <c r="G859" s="1">
        <v>44839</v>
      </c>
      <c r="H859" s="1">
        <v>44818</v>
      </c>
      <c r="I859" s="2">
        <v>10555360.846518099</v>
      </c>
      <c r="J859" s="2">
        <v>12170283.185442859</v>
      </c>
      <c r="K859" s="2">
        <f>SUMIF('collection only'!D:D,eslam.data!AH859,'collection only'!E:E)</f>
        <v>12170282.5</v>
      </c>
      <c r="L859" s="2">
        <v>214299839.30476189</v>
      </c>
      <c r="O859" s="2">
        <v>6960146.9261375861</v>
      </c>
      <c r="P859" s="2">
        <v>21459521.048464939</v>
      </c>
      <c r="R859" s="2">
        <v>44831361.180792153</v>
      </c>
      <c r="S859" s="2">
        <v>5799374.4500000002</v>
      </c>
      <c r="T859" s="2">
        <v>5799374.4500000002</v>
      </c>
      <c r="U859" s="2">
        <v>431750.04</v>
      </c>
      <c r="V859" s="14">
        <f>SUMIF('consultant-gross'!D:D,eslam.data!AH859,'consultant-gross'!F:F)</f>
        <v>10555360.846518099</v>
      </c>
      <c r="W859" s="14">
        <f>SUMIF('consultant-gross'!D:D,eslam.data!AH859,'consultant-gross'!G:G)</f>
        <v>214299839.30476192</v>
      </c>
      <c r="X859" s="14">
        <f>SUMIF('consultant-net'!D:D,eslam.data!AH859,'consultant-net'!F:F)</f>
        <v>12170283.185442865</v>
      </c>
      <c r="Y859" s="2" t="str">
        <f>VLOOKUP(A859,'eslam-to-invoicing'!A:B,2,0)</f>
        <v>ORA ZED-Ph 2-Pkgs A&amp;D</v>
      </c>
      <c r="Z859" s="2" t="str">
        <f t="shared" si="38"/>
        <v>ORA ZED-Ph 2-Pkgs A&amp;D11</v>
      </c>
      <c r="AH859" s="2" t="str">
        <f t="shared" si="39"/>
        <v>ORA - ZED - ph.0211</v>
      </c>
    </row>
    <row r="860" spans="1:34" x14ac:dyDescent="0.3">
      <c r="A860" s="6" t="s">
        <v>75</v>
      </c>
      <c r="B860" s="6">
        <v>12</v>
      </c>
      <c r="C860" s="1">
        <v>44804</v>
      </c>
      <c r="D860" s="1">
        <v>44798</v>
      </c>
      <c r="E860" s="1">
        <v>44812</v>
      </c>
      <c r="F860">
        <v>56</v>
      </c>
      <c r="G860" s="1">
        <v>44868</v>
      </c>
      <c r="H860" s="1">
        <v>44846</v>
      </c>
      <c r="I860" s="2">
        <v>16689354.463144271</v>
      </c>
      <c r="J860" s="2">
        <v>14759398</v>
      </c>
      <c r="K860" s="2">
        <f>SUMIF('collection only'!D:D,eslam.data!AH860,'collection only'!E:E)</f>
        <v>14759397.949999999</v>
      </c>
      <c r="L860" s="2">
        <v>230989193.76790619</v>
      </c>
      <c r="O860" s="2">
        <v>8729597.3000000007</v>
      </c>
      <c r="P860" s="2">
        <v>23666966.210000001</v>
      </c>
      <c r="R860" s="2">
        <v>45632622.246301517</v>
      </c>
      <c r="S860" s="2">
        <v>6281714.5</v>
      </c>
      <c r="T860" s="2">
        <v>6281714.5</v>
      </c>
      <c r="U860" s="2">
        <v>923489</v>
      </c>
      <c r="V860" s="14">
        <f>SUMIF('consultant-gross'!D:D,eslam.data!AH860,'consultant-gross'!F:F)</f>
        <v>16545380.542857111</v>
      </c>
      <c r="W860" s="14">
        <f>SUMIF('consultant-gross'!D:D,eslam.data!AH860,'consultant-gross'!G:G)</f>
        <v>230845219.84761903</v>
      </c>
      <c r="X860" s="14">
        <f>SUMIF('consultant-net'!D:D,eslam.data!AH860,'consultant-net'!F:F)</f>
        <v>14639634.382208735</v>
      </c>
      <c r="Y860" s="2" t="str">
        <f>VLOOKUP(A860,'eslam-to-invoicing'!A:B,2,0)</f>
        <v>ORA ZED-Ph 2-Pkgs A&amp;D</v>
      </c>
      <c r="Z860" s="2" t="str">
        <f t="shared" si="38"/>
        <v>ORA ZED-Ph 2-Pkgs A&amp;D12</v>
      </c>
      <c r="AH860" s="2" t="str">
        <f t="shared" si="39"/>
        <v>ORA - ZED - ph.0212</v>
      </c>
    </row>
    <row r="861" spans="1:34" x14ac:dyDescent="0.3">
      <c r="A861" s="6" t="s">
        <v>75</v>
      </c>
      <c r="B861" s="6">
        <v>13</v>
      </c>
      <c r="C861" s="1">
        <v>44834</v>
      </c>
      <c r="D861" s="1">
        <v>44829</v>
      </c>
      <c r="E861" s="1">
        <v>44836</v>
      </c>
      <c r="F861">
        <v>56</v>
      </c>
      <c r="G861" s="1">
        <v>44892</v>
      </c>
      <c r="H861" s="1">
        <v>44856</v>
      </c>
      <c r="I861" s="2">
        <v>20581919.257142872</v>
      </c>
      <c r="J861" s="2">
        <v>17432997.712026689</v>
      </c>
      <c r="K861" s="2">
        <f>SUMIF('collection only'!D:D,eslam.data!AH861,'collection only'!E:E)</f>
        <v>13268244.560000001</v>
      </c>
      <c r="L861" s="2">
        <v>251427139.1047619</v>
      </c>
      <c r="O861" s="2">
        <v>9285019.1625752021</v>
      </c>
      <c r="P861" s="2">
        <v>25526704.602931049</v>
      </c>
      <c r="R861" s="2">
        <v>54138067.172932759</v>
      </c>
      <c r="S861" s="2">
        <v>6832087.8799999999</v>
      </c>
      <c r="T861" s="2">
        <v>6832087.8799999999</v>
      </c>
      <c r="U861" s="2">
        <v>1012532.93</v>
      </c>
      <c r="V861" s="14">
        <f>SUMIF('consultant-gross'!D:D,eslam.data!AH861,'consultant-gross'!F:F)</f>
        <v>20581919.257142872</v>
      </c>
      <c r="W861" s="14">
        <f>SUMIF('consultant-gross'!D:D,eslam.data!AH861,'consultant-gross'!G:G)</f>
        <v>251427139.1047619</v>
      </c>
      <c r="X861" s="14">
        <f>SUMIF('consultant-net'!D:D,eslam.data!AH861,'consultant-net'!F:F)</f>
        <v>17432997.712026685</v>
      </c>
      <c r="Y861" s="2" t="str">
        <f>VLOOKUP(A861,'eslam-to-invoicing'!A:B,2,0)</f>
        <v>ORA ZED-Ph 2-Pkgs A&amp;D</v>
      </c>
      <c r="Z861" s="2" t="str">
        <f t="shared" si="38"/>
        <v>ORA ZED-Ph 2-Pkgs A&amp;D13</v>
      </c>
      <c r="AH861" s="2" t="str">
        <f t="shared" si="39"/>
        <v>ORA - ZED - ph.0213</v>
      </c>
    </row>
    <row r="862" spans="1:34" x14ac:dyDescent="0.3">
      <c r="A862" s="6" t="s">
        <v>75</v>
      </c>
      <c r="B862" s="6">
        <v>14</v>
      </c>
      <c r="C862" s="1">
        <v>44865</v>
      </c>
      <c r="D862" s="1">
        <v>44859</v>
      </c>
      <c r="E862" s="1">
        <v>44874</v>
      </c>
      <c r="F862">
        <v>56</v>
      </c>
      <c r="G862" s="1">
        <v>44930</v>
      </c>
      <c r="H862" s="1">
        <v>44910</v>
      </c>
      <c r="I862" s="2">
        <v>19311587.793406371</v>
      </c>
      <c r="J862" s="2">
        <v>15411600.868486229</v>
      </c>
      <c r="K862" s="2">
        <f>SUMIF('collection only'!D:D,eslam.data!AH862,'collection only'!E:E)</f>
        <v>15256729.379999999</v>
      </c>
      <c r="L862" s="2">
        <v>270738726.89816833</v>
      </c>
      <c r="O862" s="2">
        <v>8366501.3369233254</v>
      </c>
      <c r="P862" s="2">
        <v>26771100.657092251</v>
      </c>
      <c r="R862" s="2">
        <v>60073669.527846418</v>
      </c>
      <c r="S862" s="2">
        <v>7316054.1145088496</v>
      </c>
      <c r="T862" s="2">
        <v>7316054.1145088496</v>
      </c>
      <c r="U862" s="2">
        <v>862532.93420909101</v>
      </c>
      <c r="V862" s="14">
        <f>SUMIF('consultant-gross'!D:D,eslam.data!AH862,'consultant-gross'!F:F)</f>
        <v>19311587.793406367</v>
      </c>
      <c r="W862" s="14">
        <f>SUMIF('consultant-gross'!D:D,eslam.data!AH862,'consultant-gross'!G:G)</f>
        <v>270738726.89816827</v>
      </c>
      <c r="X862" s="14">
        <f>SUMIF('consultant-net'!D:D,eslam.data!AH862,'consultant-net'!F:F)</f>
        <v>15411600.868486226</v>
      </c>
      <c r="Y862" s="2" t="str">
        <f>VLOOKUP(A862,'eslam-to-invoicing'!A:B,2,0)</f>
        <v>ORA ZED-Ph 2-Pkgs A&amp;D</v>
      </c>
      <c r="Z862" s="2" t="str">
        <f t="shared" si="38"/>
        <v>ORA ZED-Ph 2-Pkgs A&amp;D14</v>
      </c>
      <c r="AH862" s="2" t="str">
        <f t="shared" si="39"/>
        <v>ORA - ZED - ph.0214</v>
      </c>
    </row>
    <row r="863" spans="1:34" x14ac:dyDescent="0.3">
      <c r="A863" s="6" t="s">
        <v>75</v>
      </c>
      <c r="B863" s="6">
        <v>15</v>
      </c>
      <c r="C863" s="1">
        <v>44895</v>
      </c>
      <c r="D863" s="1">
        <v>44890</v>
      </c>
      <c r="E863" s="1">
        <v>44900</v>
      </c>
      <c r="F863">
        <v>56</v>
      </c>
      <c r="G863" s="1">
        <v>44956</v>
      </c>
      <c r="H863" s="1">
        <v>44915</v>
      </c>
      <c r="I863" s="2">
        <v>14179983.454212669</v>
      </c>
      <c r="J863" s="2">
        <v>11605388.897564979</v>
      </c>
      <c r="K863" s="2">
        <f>SUMIF('collection only'!D:D,eslam.data!AH863,'collection only'!E:E)</f>
        <v>11384143.67</v>
      </c>
      <c r="L863" s="2">
        <v>284918710.35238087</v>
      </c>
      <c r="O863" s="2">
        <v>8026884.694354916</v>
      </c>
      <c r="P863" s="2">
        <v>27159626.864745799</v>
      </c>
      <c r="R863" s="2">
        <v>63560657.309491552</v>
      </c>
      <c r="S863" s="2">
        <v>7679788.2599999998</v>
      </c>
      <c r="T863" s="2">
        <v>7679788.2599999998</v>
      </c>
      <c r="U863" s="2">
        <v>758071.44</v>
      </c>
      <c r="V863" s="14">
        <f>SUMIF('consultant-gross'!D:D,eslam.data!AH863,'consultant-gross'!F:F)</f>
        <v>14179983.454212666</v>
      </c>
      <c r="W863" s="14">
        <f>SUMIF('consultant-gross'!D:D,eslam.data!AH863,'consultant-gross'!G:G)</f>
        <v>284918710.35238093</v>
      </c>
      <c r="X863" s="14">
        <f>SUMIF('consultant-net'!D:D,eslam.data!AH863,'consultant-net'!F:F)</f>
        <v>11605388.897564977</v>
      </c>
      <c r="Y863" s="2" t="str">
        <f>VLOOKUP(A863,'eslam-to-invoicing'!A:B,2,0)</f>
        <v>ORA ZED-Ph 2-Pkgs A&amp;D</v>
      </c>
      <c r="Z863" s="2" t="str">
        <f t="shared" si="38"/>
        <v>ORA ZED-Ph 2-Pkgs A&amp;D15</v>
      </c>
      <c r="AH863" s="2" t="str">
        <f t="shared" si="39"/>
        <v>ORA - ZED - ph.0215</v>
      </c>
    </row>
    <row r="864" spans="1:34" x14ac:dyDescent="0.3">
      <c r="A864" s="6" t="s">
        <v>75</v>
      </c>
      <c r="B864" s="6">
        <v>16</v>
      </c>
      <c r="C864" s="1">
        <v>44926</v>
      </c>
      <c r="D864" s="1">
        <v>44920</v>
      </c>
      <c r="E864" s="1">
        <v>44936</v>
      </c>
      <c r="F864">
        <v>56</v>
      </c>
      <c r="G864" s="1">
        <v>44992</v>
      </c>
      <c r="H864" s="1">
        <v>44962</v>
      </c>
      <c r="I864" s="2">
        <v>11487525.824739279</v>
      </c>
      <c r="J864" s="2">
        <v>9858411.1444717348</v>
      </c>
      <c r="K864" s="2">
        <f>SUMIF('collection only'!D:D,eslam.data!AH864,'collection only'!E:E)</f>
        <v>9858410.9399999995</v>
      </c>
      <c r="L864" s="2">
        <v>296406236.17712021</v>
      </c>
      <c r="O864" s="2">
        <v>8322611.1440237463</v>
      </c>
      <c r="P864" s="2">
        <v>27430483.129709162</v>
      </c>
      <c r="R864" s="2">
        <v>65684472.999420643</v>
      </c>
      <c r="S864" s="2">
        <v>7988728.9749999996</v>
      </c>
      <c r="T864" s="2">
        <v>7988728.9749999996</v>
      </c>
      <c r="U864" s="2">
        <v>668071.43999999994</v>
      </c>
      <c r="V864" s="14">
        <f>SUMIF('consultant-gross'!D:D,eslam.data!AH864,'consultant-gross'!F:F)</f>
        <v>11487525.824739277</v>
      </c>
      <c r="W864" s="14">
        <f>SUMIF('consultant-gross'!D:D,eslam.data!AH864,'consultant-gross'!G:G)</f>
        <v>296406236.17712021</v>
      </c>
      <c r="X864" s="14">
        <f>SUMIF('consultant-net'!D:D,eslam.data!AH864,'consultant-net'!F:F)</f>
        <v>9858411.1444717348</v>
      </c>
      <c r="Y864" s="2" t="str">
        <f>VLOOKUP(A864,'eslam-to-invoicing'!A:B,2,0)</f>
        <v>ORA ZED-Ph 2-Pkgs A&amp;D</v>
      </c>
      <c r="Z864" s="2" t="str">
        <f t="shared" si="38"/>
        <v>ORA ZED-Ph 2-Pkgs A&amp;D16</v>
      </c>
      <c r="AH864" s="2" t="str">
        <f t="shared" si="39"/>
        <v>ORA - ZED - ph.0216</v>
      </c>
    </row>
    <row r="865" spans="1:34" x14ac:dyDescent="0.3">
      <c r="A865" s="6" t="s">
        <v>75</v>
      </c>
      <c r="B865" s="6">
        <v>17</v>
      </c>
      <c r="C865" s="1">
        <v>44957</v>
      </c>
      <c r="D865" s="1">
        <v>44951</v>
      </c>
      <c r="E865" s="1">
        <v>44954</v>
      </c>
      <c r="F865">
        <v>56</v>
      </c>
      <c r="G865" s="1">
        <v>45010</v>
      </c>
      <c r="H865" s="1">
        <v>45004</v>
      </c>
      <c r="I865" s="2">
        <v>9516947.0875407457</v>
      </c>
      <c r="J865" s="2">
        <v>8988165.9520653207</v>
      </c>
      <c r="K865" s="2">
        <f>SUMIF('collection only'!D:D,eslam.data!AH865,'collection only'!E:E)</f>
        <v>8988166.120000001</v>
      </c>
      <c r="L865" s="2">
        <v>305923183.26466101</v>
      </c>
      <c r="O865" s="2">
        <v>9631056.1321059894</v>
      </c>
      <c r="P865" s="2">
        <v>28105199.964980781</v>
      </c>
      <c r="R865" s="2">
        <v>66254957.551722698</v>
      </c>
      <c r="S865" s="2">
        <v>8271259.96</v>
      </c>
      <c r="T865" s="2">
        <v>8271259.96</v>
      </c>
      <c r="U865" s="2">
        <v>613266.17999999993</v>
      </c>
      <c r="V865" s="14">
        <f>SUMIF('consultant-gross'!D:D,eslam.data!AH865,'consultant-gross'!F:F)</f>
        <v>9516947.0875407457</v>
      </c>
      <c r="W865" s="14">
        <f>SUMIF('consultant-gross'!D:D,eslam.data!AH865,'consultant-gross'!G:G)</f>
        <v>305923183.26466095</v>
      </c>
      <c r="X865" s="14">
        <f>SUMIF('consultant-net'!D:D,eslam.data!AH865,'consultant-net'!F:F)</f>
        <v>8988165.9520653188</v>
      </c>
      <c r="Y865" s="2" t="str">
        <f>VLOOKUP(A865,'eslam-to-invoicing'!A:B,2,0)</f>
        <v>ORA ZED-Ph 2-Pkgs A&amp;D</v>
      </c>
      <c r="Z865" s="2" t="str">
        <f t="shared" si="38"/>
        <v>ORA ZED-Ph 2-Pkgs A&amp;D17</v>
      </c>
      <c r="AH865" s="2" t="str">
        <f t="shared" si="39"/>
        <v>ORA - ZED - ph.0217</v>
      </c>
    </row>
    <row r="866" spans="1:34" x14ac:dyDescent="0.3">
      <c r="A866" s="6" t="s">
        <v>75</v>
      </c>
      <c r="B866" s="6">
        <v>18</v>
      </c>
      <c r="C866" s="1">
        <v>44985</v>
      </c>
      <c r="D866" s="1">
        <v>44982</v>
      </c>
      <c r="E866" s="1">
        <v>44983</v>
      </c>
      <c r="F866">
        <v>56</v>
      </c>
      <c r="G866" s="1">
        <v>45039</v>
      </c>
      <c r="H866" s="1">
        <v>45034</v>
      </c>
      <c r="I866" s="2">
        <v>15495416.05903298</v>
      </c>
      <c r="J866" s="2">
        <v>13331568.04845449</v>
      </c>
      <c r="K866" s="2">
        <f>SUMIF('collection only'!D:D,eslam.data!AH866,'collection only'!E:E)</f>
        <v>13223027.75</v>
      </c>
      <c r="L866" s="2">
        <v>321418599.32369387</v>
      </c>
      <c r="O866" s="2">
        <v>10365262.58012137</v>
      </c>
      <c r="P866" s="2">
        <v>28915218.04026702</v>
      </c>
      <c r="Q866" s="2">
        <v>400000</v>
      </c>
      <c r="R866" s="2">
        <v>72791890.969354555</v>
      </c>
      <c r="S866" s="2">
        <v>8696369.7949999999</v>
      </c>
      <c r="T866" s="2">
        <v>8696369.7949999999</v>
      </c>
      <c r="U866" s="2">
        <v>323266.18</v>
      </c>
      <c r="V866" s="14">
        <f>SUMIF('consultant-gross'!D:D,eslam.data!AH866,'consultant-gross'!F:F)</f>
        <v>15495416.059032977</v>
      </c>
      <c r="W866" s="14">
        <f>SUMIF('consultant-gross'!D:D,eslam.data!AH866,'consultant-gross'!G:G)</f>
        <v>321418599.32369393</v>
      </c>
      <c r="X866" s="14">
        <f>SUMIF('consultant-net'!D:D,eslam.data!AH866,'consultant-net'!F:F)</f>
        <v>13331568.048454493</v>
      </c>
      <c r="Y866" s="2" t="str">
        <f>VLOOKUP(A866,'eslam-to-invoicing'!A:B,2,0)</f>
        <v>ORA ZED-Ph 2-Pkgs A&amp;D</v>
      </c>
      <c r="Z866" s="2" t="str">
        <f t="shared" si="38"/>
        <v>ORA ZED-Ph 2-Pkgs A&amp;D18</v>
      </c>
      <c r="AH866" s="2" t="str">
        <f t="shared" si="39"/>
        <v>ORA - ZED - ph.0218</v>
      </c>
    </row>
    <row r="867" spans="1:34" x14ac:dyDescent="0.3">
      <c r="A867" s="6" t="s">
        <v>75</v>
      </c>
      <c r="B867" s="6">
        <v>19</v>
      </c>
      <c r="C867" s="1">
        <v>45016</v>
      </c>
      <c r="D867" s="1">
        <v>45010</v>
      </c>
      <c r="E867" s="1">
        <v>45026</v>
      </c>
      <c r="F867">
        <v>56</v>
      </c>
      <c r="G867" s="1">
        <v>45082</v>
      </c>
      <c r="H867" s="1">
        <v>45047</v>
      </c>
      <c r="I867" s="2">
        <v>8053943.7500907779</v>
      </c>
      <c r="J867" s="2">
        <v>6921352.2914047241</v>
      </c>
      <c r="K867" s="2">
        <f>SUMIF('collection only'!D:D,eslam.data!AH867,'collection only'!E:E)</f>
        <v>6921352.1099999994</v>
      </c>
      <c r="L867" s="2">
        <v>329472543.07378471</v>
      </c>
      <c r="O867" s="2">
        <v>10413345.962526031</v>
      </c>
      <c r="P867" s="2">
        <v>29296490.026902031</v>
      </c>
      <c r="Q867" s="2">
        <v>200000</v>
      </c>
      <c r="R867" s="2">
        <v>76001927.904392213</v>
      </c>
      <c r="S867" s="2">
        <v>8908987.9000000004</v>
      </c>
      <c r="T867" s="2">
        <v>8908987.9000000004</v>
      </c>
      <c r="U867" s="2">
        <v>324695.96999999997</v>
      </c>
      <c r="V867" s="14">
        <f>SUMIF('consultant-gross'!D:D,eslam.data!AH867,'consultant-gross'!F:F)</f>
        <v>8053943.7500907779</v>
      </c>
      <c r="W867" s="14">
        <f>SUMIF('consultant-gross'!D:D,eslam.data!AH867,'consultant-gross'!G:G)</f>
        <v>329472543.07378471</v>
      </c>
      <c r="X867" s="14">
        <f>SUMIF('consultant-net'!D:D,eslam.data!AH867,'consultant-net'!F:F)</f>
        <v>6921352.2914047241</v>
      </c>
      <c r="Y867" s="2" t="str">
        <f>VLOOKUP(A867,'eslam-to-invoicing'!A:B,2,0)</f>
        <v>ORA ZED-Ph 2-Pkgs A&amp;D</v>
      </c>
      <c r="Z867" s="2" t="str">
        <f t="shared" si="38"/>
        <v>ORA ZED-Ph 2-Pkgs A&amp;D19</v>
      </c>
      <c r="AH867" s="2" t="str">
        <f t="shared" si="39"/>
        <v>ORA - ZED - ph.0219</v>
      </c>
    </row>
    <row r="868" spans="1:34" x14ac:dyDescent="0.3">
      <c r="A868" s="6" t="s">
        <v>75</v>
      </c>
      <c r="B868" s="6">
        <v>20</v>
      </c>
      <c r="C868" s="1">
        <v>45046</v>
      </c>
      <c r="D868" s="1">
        <v>45041</v>
      </c>
      <c r="E868" s="1">
        <v>45056</v>
      </c>
      <c r="F868">
        <v>56</v>
      </c>
      <c r="G868" s="1">
        <v>45112</v>
      </c>
      <c r="H868" s="1">
        <v>45078</v>
      </c>
      <c r="I868" s="2">
        <v>4423045.8410393596</v>
      </c>
      <c r="J868" s="2">
        <v>3302213.706878304</v>
      </c>
      <c r="K868" s="2">
        <f>SUMIF('collection only'!D:D,eslam.data!AH868,'collection only'!E:E)</f>
        <v>3038540.29</v>
      </c>
      <c r="L868" s="2">
        <v>333895588.91482413</v>
      </c>
      <c r="O868" s="2">
        <v>10136406.129434681</v>
      </c>
      <c r="P868" s="2">
        <v>30236499.41835238</v>
      </c>
      <c r="Q868" s="2">
        <v>350000</v>
      </c>
      <c r="R868" s="2">
        <v>76323656.799703598</v>
      </c>
      <c r="S868" s="2">
        <v>9018169.3599999994</v>
      </c>
      <c r="T868" s="2">
        <v>9018169.3599999994</v>
      </c>
      <c r="U868" s="2">
        <v>324695.96999999997</v>
      </c>
      <c r="V868" s="14">
        <f>SUMIF('consultant-gross'!D:D,eslam.data!AH868,'consultant-gross'!F:F)</f>
        <v>4423045.8410393596</v>
      </c>
      <c r="W868" s="14">
        <f>SUMIF('consultant-gross'!D:D,eslam.data!AH868,'consultant-gross'!G:G)</f>
        <v>333895588.91482407</v>
      </c>
      <c r="X868" s="14">
        <f>SUMIF('consultant-net'!D:D,eslam.data!AH868,'consultant-net'!F:F)</f>
        <v>3302213.7068783045</v>
      </c>
      <c r="Y868" s="2" t="str">
        <f>VLOOKUP(A868,'eslam-to-invoicing'!A:B,2,0)</f>
        <v>ORA ZED-Ph 2-Pkgs A&amp;D</v>
      </c>
      <c r="Z868" s="2" t="str">
        <f t="shared" si="38"/>
        <v>ORA ZED-Ph 2-Pkgs A&amp;D20</v>
      </c>
      <c r="AH868" s="2" t="str">
        <f t="shared" si="39"/>
        <v>ORA - ZED - ph.0220</v>
      </c>
    </row>
    <row r="869" spans="1:34" x14ac:dyDescent="0.3">
      <c r="A869" s="6" t="s">
        <v>75</v>
      </c>
      <c r="B869" s="6">
        <v>21</v>
      </c>
      <c r="C869" s="1">
        <v>45077</v>
      </c>
      <c r="D869" s="1">
        <v>45071</v>
      </c>
      <c r="E869" s="1">
        <v>45081</v>
      </c>
      <c r="F869">
        <v>56</v>
      </c>
      <c r="G869" s="1">
        <v>45137</v>
      </c>
      <c r="H869" s="1">
        <v>45152</v>
      </c>
      <c r="I869" s="2">
        <v>4766150.0756521216</v>
      </c>
      <c r="J869" s="2">
        <v>4532159.6500000004</v>
      </c>
      <c r="K869" s="2">
        <f>SUMIF('collection only'!D:D,eslam.data!AH869,'collection only'!E:E)</f>
        <v>4532160.0600000005</v>
      </c>
      <c r="L869" s="2">
        <v>338661738.99047619</v>
      </c>
      <c r="O869" s="2">
        <v>10738897.52</v>
      </c>
      <c r="P869" s="2">
        <v>27714328.989999998</v>
      </c>
      <c r="Q869" s="2">
        <v>250000</v>
      </c>
      <c r="R869" s="2">
        <v>79032701.560000002</v>
      </c>
      <c r="S869" s="2">
        <v>9158343.0850000009</v>
      </c>
      <c r="T869" s="2">
        <v>9158343.0850000009</v>
      </c>
      <c r="U869" s="2">
        <v>324695.96999999997</v>
      </c>
      <c r="V869" s="14">
        <f>SUMIF('consultant-gross'!D:D,eslam.data!AH869,'consultant-gross'!F:F)</f>
        <v>4766150.0798071027</v>
      </c>
      <c r="W869" s="14">
        <f>SUMIF('consultant-gross'!D:D,eslam.data!AH869,'consultant-gross'!G:G)</f>
        <v>338661738.99463117</v>
      </c>
      <c r="X869" s="14">
        <f>SUMIF('consultant-net'!D:D,eslam.data!AH869,'consultant-net'!F:F)</f>
        <v>4532159.6507505178</v>
      </c>
      <c r="Y869" s="2" t="str">
        <f>VLOOKUP(A869,'eslam-to-invoicing'!A:B,2,0)</f>
        <v>ORA ZED-Ph 2-Pkgs A&amp;D</v>
      </c>
      <c r="Z869" s="2" t="str">
        <f t="shared" si="38"/>
        <v>ORA ZED-Ph 2-Pkgs A&amp;D21</v>
      </c>
      <c r="AH869" s="2" t="str">
        <f t="shared" si="39"/>
        <v>ORA - ZED - ph.0221</v>
      </c>
    </row>
    <row r="870" spans="1:34" x14ac:dyDescent="0.3">
      <c r="A870" s="6" t="s">
        <v>75</v>
      </c>
      <c r="B870" s="6">
        <v>22</v>
      </c>
      <c r="C870" s="1">
        <v>45107</v>
      </c>
      <c r="D870" s="1">
        <v>45102</v>
      </c>
      <c r="E870" s="1">
        <v>45119</v>
      </c>
      <c r="F870">
        <v>56</v>
      </c>
      <c r="G870" s="1">
        <v>45175</v>
      </c>
      <c r="H870" s="1">
        <v>45147</v>
      </c>
      <c r="I870" s="2">
        <v>11000140.300833941</v>
      </c>
      <c r="J870" s="2">
        <v>8466780.1600000262</v>
      </c>
      <c r="K870" s="2">
        <f>SUMIF('collection only'!D:D,eslam.data!AH870,'collection only'!E:E)</f>
        <v>8297638.8200000003</v>
      </c>
      <c r="L870" s="2">
        <v>349661879.29131007</v>
      </c>
      <c r="O870" s="2">
        <v>9962990.1626273245</v>
      </c>
      <c r="P870" s="2">
        <v>30646302.903757822</v>
      </c>
      <c r="Q870" s="2">
        <v>300000</v>
      </c>
      <c r="R870" s="2">
        <v>84045575.316390216</v>
      </c>
      <c r="S870" s="2">
        <v>9427699.0854625497</v>
      </c>
      <c r="T870" s="2">
        <v>9427699.0854625497</v>
      </c>
      <c r="U870" s="2">
        <v>324695.96999999997</v>
      </c>
      <c r="V870" s="14">
        <f>SUMIF('consultant-gross'!D:D,eslam.data!AH870,'consultant-gross'!F:F)</f>
        <v>11000140.300833941</v>
      </c>
      <c r="W870" s="14">
        <f>SUMIF('consultant-gross'!D:D,eslam.data!AH870,'consultant-gross'!G:G)</f>
        <v>349661879.29131013</v>
      </c>
      <c r="X870" s="14">
        <f>SUMIF('consultant-net'!D:D,eslam.data!AH870,'consultant-net'!F:F)</f>
        <v>8466780.1600000262</v>
      </c>
      <c r="Y870" s="2" t="str">
        <f>VLOOKUP(A870,'eslam-to-invoicing'!A:B,2,0)</f>
        <v>ORA ZED-Ph 2-Pkgs A&amp;D</v>
      </c>
      <c r="Z870" s="2" t="str">
        <f t="shared" si="38"/>
        <v>ORA ZED-Ph 2-Pkgs A&amp;D22</v>
      </c>
      <c r="AH870" s="2" t="str">
        <f t="shared" si="39"/>
        <v>ORA - ZED - ph.0222</v>
      </c>
    </row>
    <row r="871" spans="1:34" x14ac:dyDescent="0.3">
      <c r="A871" s="6" t="s">
        <v>75</v>
      </c>
      <c r="B871" s="6">
        <v>23</v>
      </c>
      <c r="C871" s="1">
        <v>45138</v>
      </c>
      <c r="D871" s="1">
        <v>45132</v>
      </c>
      <c r="E871" s="1">
        <v>45147</v>
      </c>
      <c r="F871">
        <v>56</v>
      </c>
      <c r="G871" s="1">
        <v>45203</v>
      </c>
      <c r="H871" s="1">
        <v>45186</v>
      </c>
      <c r="I871" s="2">
        <v>1051681.441362917</v>
      </c>
      <c r="J871" s="2">
        <v>564270.12999999523</v>
      </c>
      <c r="K871" s="2">
        <f>SUMIF('collection only'!D:D,eslam.data!AH871,'collection only'!E:E)</f>
        <v>564270</v>
      </c>
      <c r="L871" s="2">
        <v>350713560.73267299</v>
      </c>
      <c r="O871" s="2">
        <v>9534609.8106932528</v>
      </c>
      <c r="P871" s="2">
        <v>30624495.359999999</v>
      </c>
      <c r="Q871" s="2">
        <v>270001</v>
      </c>
      <c r="R871" s="2">
        <v>84127290.174463198</v>
      </c>
      <c r="S871" s="2">
        <v>9444596.2100000009</v>
      </c>
      <c r="T871" s="2">
        <v>9444596.2100000009</v>
      </c>
      <c r="U871" s="2">
        <v>324695.96999999997</v>
      </c>
      <c r="V871" s="14">
        <f>SUMIF('consultant-gross'!D:D,eslam.data!AH871,'consultant-gross'!F:F)</f>
        <v>1051681.4413629174</v>
      </c>
      <c r="W871" s="14">
        <f>SUMIF('consultant-gross'!D:D,eslam.data!AH871,'consultant-gross'!G:G)</f>
        <v>350713560.73267305</v>
      </c>
      <c r="X871" s="14">
        <f>SUMIF('consultant-net'!D:D,eslam.data!AH871,'consultant-net'!F:F)</f>
        <v>564270.12999999523</v>
      </c>
      <c r="Y871" s="2" t="str">
        <f>VLOOKUP(A871,'eslam-to-invoicing'!A:B,2,0)</f>
        <v>ORA ZED-Ph 2-Pkgs A&amp;D</v>
      </c>
      <c r="Z871" s="2" t="str">
        <f t="shared" si="38"/>
        <v>ORA ZED-Ph 2-Pkgs A&amp;D23</v>
      </c>
      <c r="AH871" s="2" t="str">
        <f t="shared" si="39"/>
        <v>ORA - ZED - ph.0223</v>
      </c>
    </row>
    <row r="872" spans="1:34" x14ac:dyDescent="0.3">
      <c r="A872" s="6" t="s">
        <v>75</v>
      </c>
      <c r="B872" s="6">
        <v>24</v>
      </c>
      <c r="C872" s="1">
        <v>45169</v>
      </c>
      <c r="D872" s="1">
        <v>45163</v>
      </c>
      <c r="E872" s="1">
        <v>45178</v>
      </c>
      <c r="F872">
        <v>56</v>
      </c>
      <c r="G872" s="1">
        <v>45234</v>
      </c>
      <c r="H872" s="1">
        <v>45186</v>
      </c>
      <c r="I872" s="2">
        <v>1619984.7523809669</v>
      </c>
      <c r="J872" s="2">
        <v>1374588.339999974</v>
      </c>
      <c r="K872" s="2">
        <f>SUMIF('collection only'!D:D,eslam.data!AH872,'collection only'!E:E)</f>
        <v>1374587.38</v>
      </c>
      <c r="L872" s="2">
        <v>352333545.48505402</v>
      </c>
      <c r="O872" s="2">
        <v>9534609.8106932528</v>
      </c>
      <c r="P872" s="2">
        <v>30639873.3919711</v>
      </c>
      <c r="Q872" s="2">
        <v>240000</v>
      </c>
      <c r="R872" s="2">
        <v>84127290.174463198</v>
      </c>
      <c r="S872" s="2">
        <v>9487120.8100000005</v>
      </c>
      <c r="T872" s="2">
        <v>9487120.8100000005</v>
      </c>
      <c r="U872" s="2">
        <v>324695.96999999997</v>
      </c>
      <c r="V872" s="14">
        <f>SUMIF('consultant-gross'!D:D,eslam.data!AH872,'consultant-gross'!F:F)</f>
        <v>1619984.7523809671</v>
      </c>
      <c r="W872" s="14">
        <f>SUMIF('consultant-gross'!D:D,eslam.data!AH872,'consultant-gross'!G:G)</f>
        <v>352333545.48505402</v>
      </c>
      <c r="X872" s="14">
        <f>SUMIF('consultant-net'!D:D,eslam.data!AH872,'consultant-net'!F:F)</f>
        <v>1374588.3399999738</v>
      </c>
      <c r="Y872" s="2" t="str">
        <f>VLOOKUP(A872,'eslam-to-invoicing'!A:B,2,0)</f>
        <v>ORA ZED-Ph 2-Pkgs A&amp;D</v>
      </c>
      <c r="Z872" s="2" t="str">
        <f t="shared" si="38"/>
        <v>ORA ZED-Ph 2-Pkgs A&amp;D24</v>
      </c>
      <c r="AH872" s="2" t="str">
        <f t="shared" si="39"/>
        <v>ORA - ZED - ph.0224</v>
      </c>
    </row>
    <row r="873" spans="1:34" x14ac:dyDescent="0.3">
      <c r="A873" s="6" t="s">
        <v>75</v>
      </c>
      <c r="B873" s="6">
        <v>25</v>
      </c>
      <c r="C873" s="1">
        <v>45199</v>
      </c>
      <c r="D873" s="1">
        <v>45194</v>
      </c>
      <c r="E873" s="1">
        <v>45208</v>
      </c>
      <c r="F873">
        <v>56</v>
      </c>
      <c r="G873" s="1">
        <v>45264</v>
      </c>
      <c r="H873" s="1">
        <v>45237</v>
      </c>
      <c r="I873" s="2">
        <v>1429470.7339935901</v>
      </c>
      <c r="J873" s="2">
        <v>996460.71</v>
      </c>
      <c r="K873" s="2">
        <f>SUMIF('collection only'!D:D,eslam.data!AH873,'collection only'!E:E)</f>
        <v>996461.29</v>
      </c>
      <c r="L873" s="2">
        <v>353763016.21904761</v>
      </c>
      <c r="O873" s="2">
        <v>9534609.8100000005</v>
      </c>
      <c r="P873" s="2">
        <v>30639873.399999999</v>
      </c>
      <c r="Q873" s="2">
        <v>430000</v>
      </c>
      <c r="R873" s="2">
        <v>84470961.010000005</v>
      </c>
      <c r="S873" s="2">
        <v>9524644.4199999999</v>
      </c>
      <c r="T873" s="2">
        <v>9524644.4199999999</v>
      </c>
      <c r="U873" s="2">
        <v>324695.96999999997</v>
      </c>
      <c r="V873" s="14">
        <f>SUMIF('consultant-gross'!D:D,eslam.data!AH873,'consultant-gross'!F:F)</f>
        <v>1429470.7339935899</v>
      </c>
      <c r="W873" s="14">
        <f>SUMIF('consultant-gross'!D:D,eslam.data!AH873,'consultant-gross'!G:G)</f>
        <v>353763016.21904761</v>
      </c>
      <c r="X873" s="14">
        <f>SUMIF('consultant-net'!D:D,eslam.data!AH873,'consultant-net'!F:F)</f>
        <v>996460.71</v>
      </c>
      <c r="Y873" s="2" t="str">
        <f>VLOOKUP(A873,'eslam-to-invoicing'!A:B,2,0)</f>
        <v>ORA ZED-Ph 2-Pkgs A&amp;D</v>
      </c>
      <c r="Z873" s="2" t="str">
        <f t="shared" si="38"/>
        <v>ORA ZED-Ph 2-Pkgs A&amp;D25</v>
      </c>
      <c r="AH873" s="2" t="str">
        <f t="shared" si="39"/>
        <v>ORA - ZED - ph.0225</v>
      </c>
    </row>
    <row r="874" spans="1:34" x14ac:dyDescent="0.3">
      <c r="A874" s="6" t="s">
        <v>75</v>
      </c>
      <c r="B874" s="6">
        <v>26</v>
      </c>
      <c r="C874" s="1">
        <v>45230</v>
      </c>
      <c r="D874" s="1">
        <v>45224</v>
      </c>
      <c r="E874" s="1">
        <v>45237</v>
      </c>
      <c r="F874">
        <v>56</v>
      </c>
      <c r="G874" s="1">
        <v>45293</v>
      </c>
      <c r="H874" s="1">
        <v>45274</v>
      </c>
      <c r="I874" s="2">
        <v>3475331.4095237851</v>
      </c>
      <c r="J874" s="2">
        <v>2944525.07</v>
      </c>
      <c r="K874" s="2">
        <f>SUMIF('collection only'!D:D,eslam.data!AH874,'collection only'!E:E)</f>
        <v>2944524.93</v>
      </c>
      <c r="L874" s="2">
        <v>357238347.62857139</v>
      </c>
      <c r="O874" s="2">
        <v>9534609.8100000005</v>
      </c>
      <c r="P874" s="2">
        <v>30760806.199999999</v>
      </c>
      <c r="Q874" s="2">
        <v>370000</v>
      </c>
      <c r="R874" s="2">
        <v>84664884.260000005</v>
      </c>
      <c r="S874" s="2">
        <v>9615871.8699999992</v>
      </c>
      <c r="T874" s="2">
        <v>9615871.8699999992</v>
      </c>
      <c r="U874" s="2">
        <v>324695.96999999997</v>
      </c>
      <c r="V874" s="14">
        <f>SUMIF('consultant-gross'!D:D,eslam.data!AH874,'consultant-gross'!F:F)</f>
        <v>3475331.4095237851</v>
      </c>
      <c r="W874" s="14">
        <f>SUMIF('consultant-gross'!D:D,eslam.data!AH874,'consultant-gross'!G:G)</f>
        <v>357238347.62857139</v>
      </c>
      <c r="X874" s="14">
        <f>SUMIF('consultant-net'!D:D,eslam.data!AH874,'consultant-net'!F:F)</f>
        <v>2944525.07</v>
      </c>
      <c r="Y874" s="2" t="str">
        <f>VLOOKUP(A874,'eslam-to-invoicing'!A:B,2,0)</f>
        <v>ORA ZED-Ph 2-Pkgs A&amp;D</v>
      </c>
      <c r="Z874" s="2" t="str">
        <f t="shared" si="38"/>
        <v>ORA ZED-Ph 2-Pkgs A&amp;D26</v>
      </c>
      <c r="AH874" s="2" t="str">
        <f t="shared" si="39"/>
        <v>ORA - ZED - ph.0226</v>
      </c>
    </row>
    <row r="875" spans="1:34" x14ac:dyDescent="0.3">
      <c r="A875" s="6" t="s">
        <v>75</v>
      </c>
      <c r="B875" s="6">
        <v>27</v>
      </c>
      <c r="C875" s="1">
        <v>45260</v>
      </c>
      <c r="D875" s="1">
        <v>45255</v>
      </c>
      <c r="E875" s="1">
        <v>45274</v>
      </c>
      <c r="F875">
        <v>56</v>
      </c>
      <c r="G875" s="1">
        <v>45330</v>
      </c>
      <c r="H875" s="1">
        <v>45305</v>
      </c>
      <c r="I875" s="2">
        <v>3041219.2755302791</v>
      </c>
      <c r="J875" s="2">
        <v>6012429.4799999585</v>
      </c>
      <c r="K875" s="2">
        <f>SUMIF('collection only'!D:D,eslam.data!AH875,'collection only'!E:E)</f>
        <v>5268993.93</v>
      </c>
      <c r="L875" s="2">
        <v>360279566.90410173</v>
      </c>
      <c r="O875" s="2">
        <v>9534609.8106932528</v>
      </c>
      <c r="P875" s="2">
        <v>31106243.559360988</v>
      </c>
      <c r="Q875" s="2">
        <v>430000</v>
      </c>
      <c r="R875" s="2">
        <v>84803721.033100635</v>
      </c>
      <c r="S875" s="2">
        <v>9695703.875</v>
      </c>
      <c r="T875" s="2">
        <v>9695703.875</v>
      </c>
      <c r="U875" s="2">
        <v>324695.96999999997</v>
      </c>
      <c r="V875" s="14">
        <f>SUMIF('consultant-gross'!D:D,eslam.data!AH875,'consultant-gross'!F:F)</f>
        <v>3041219.2755302787</v>
      </c>
      <c r="W875" s="14">
        <f>SUMIF('consultant-gross'!D:D,eslam.data!AH875,'consultant-gross'!G:G)</f>
        <v>360279566.90410167</v>
      </c>
      <c r="X875" s="14">
        <f>SUMIF('consultant-net'!D:D,eslam.data!AH875,'consultant-net'!F:F)</f>
        <v>6012429.4799999595</v>
      </c>
      <c r="Y875" s="2" t="str">
        <f>VLOOKUP(A875,'eslam-to-invoicing'!A:B,2,0)</f>
        <v>ORA ZED-Ph 2-Pkgs A&amp;D</v>
      </c>
      <c r="Z875" s="2" t="str">
        <f t="shared" si="38"/>
        <v>ORA ZED-Ph 2-Pkgs A&amp;D27</v>
      </c>
      <c r="AH875" s="2" t="str">
        <f t="shared" si="39"/>
        <v>ORA - ZED - ph.0227</v>
      </c>
    </row>
    <row r="876" spans="1:34" x14ac:dyDescent="0.3">
      <c r="A876" s="6" t="s">
        <v>75</v>
      </c>
      <c r="B876" s="6">
        <v>28</v>
      </c>
      <c r="C876" s="1">
        <v>45291</v>
      </c>
      <c r="D876" s="1">
        <v>45285</v>
      </c>
      <c r="E876" s="1">
        <v>45305</v>
      </c>
      <c r="F876">
        <v>56</v>
      </c>
      <c r="G876" s="1">
        <v>45361</v>
      </c>
      <c r="H876" s="1">
        <v>45354</v>
      </c>
      <c r="I876" s="2">
        <v>5861894.8952380419</v>
      </c>
      <c r="J876" s="2">
        <v>1674078.1700000169</v>
      </c>
      <c r="K876" s="2">
        <f>SUMIF('collection only'!D:D,eslam.data!AH876,'collection only'!E:E)</f>
        <v>1922751.71</v>
      </c>
      <c r="L876" s="2">
        <v>366141461.79933971</v>
      </c>
      <c r="O876" s="2">
        <v>9534609.8106932528</v>
      </c>
      <c r="P876" s="2">
        <v>32767206.461478349</v>
      </c>
      <c r="Q876" s="2">
        <v>450000</v>
      </c>
      <c r="R876" s="2">
        <v>88600538.305602193</v>
      </c>
      <c r="S876" s="2">
        <v>9849578.6175855491</v>
      </c>
      <c r="T876" s="2">
        <v>9849578.6175855491</v>
      </c>
      <c r="U876" s="2">
        <v>324695.96999999997</v>
      </c>
      <c r="V876" s="14">
        <f>SUMIF('consultant-gross'!D:D,eslam.data!AH876,'consultant-gross'!F:F)</f>
        <v>5861894.8952380419</v>
      </c>
      <c r="W876" s="14">
        <f>SUMIF('consultant-gross'!D:D,eslam.data!AH876,'consultant-gross'!G:G)</f>
        <v>366141461.79933971</v>
      </c>
      <c r="X876" s="14">
        <f>SUMIF('consultant-net'!D:D,eslam.data!AH876,'consultant-net'!F:F)</f>
        <v>1674078.1700000167</v>
      </c>
      <c r="Y876" s="2" t="str">
        <f>VLOOKUP(A876,'eslam-to-invoicing'!A:B,2,0)</f>
        <v>ORA ZED-Ph 2-Pkgs A&amp;D</v>
      </c>
      <c r="Z876" s="2" t="str">
        <f t="shared" si="38"/>
        <v>ORA ZED-Ph 2-Pkgs A&amp;D28</v>
      </c>
      <c r="AH876" s="2" t="str">
        <f t="shared" si="39"/>
        <v>ORA - ZED - ph.0228</v>
      </c>
    </row>
    <row r="877" spans="1:34" x14ac:dyDescent="0.3">
      <c r="A877" s="6" t="s">
        <v>75</v>
      </c>
      <c r="B877" s="6">
        <v>29</v>
      </c>
      <c r="C877" s="1">
        <v>45322</v>
      </c>
      <c r="D877" s="1">
        <v>45316</v>
      </c>
      <c r="E877" s="1">
        <v>45335</v>
      </c>
      <c r="F877">
        <v>56</v>
      </c>
      <c r="G877" s="1">
        <v>45391</v>
      </c>
      <c r="H877" s="1">
        <v>45397</v>
      </c>
      <c r="I877" s="2">
        <v>2577878.9747052789</v>
      </c>
      <c r="J877" s="2">
        <v>622103</v>
      </c>
      <c r="K877" s="2">
        <f>SUMIF('collection only'!D:D,eslam.data!AH877,'collection only'!E:E)</f>
        <v>5009481.7200000007</v>
      </c>
      <c r="L877" s="2">
        <v>368719340.77404499</v>
      </c>
      <c r="O877" s="2">
        <v>7793026.7072527539</v>
      </c>
      <c r="P877" s="2">
        <v>32686135.971971098</v>
      </c>
      <c r="Q877" s="2">
        <v>500000</v>
      </c>
      <c r="R877" s="2">
        <v>89023126.489952028</v>
      </c>
      <c r="S877" s="2">
        <v>9873708.3599999994</v>
      </c>
      <c r="T877" s="2">
        <v>9873708.3599999994</v>
      </c>
      <c r="U877" s="2">
        <v>419195.97</v>
      </c>
      <c r="V877" s="14">
        <f>SUMIF('consultant-gross'!D:D,eslam.data!AH877,'consultant-gross'!F:F)</f>
        <v>2577878.9747052789</v>
      </c>
      <c r="W877" s="14">
        <f>SUMIF('consultant-gross'!D:D,eslam.data!AH877,'consultant-gross'!G:G)</f>
        <v>368719340.77404499</v>
      </c>
      <c r="X877" s="14">
        <f>SUMIF('consultant-net'!D:D,eslam.data!AH877,'consultant-net'!F:F)</f>
        <v>651831.84298449755</v>
      </c>
      <c r="Y877" s="2" t="str">
        <f>VLOOKUP(A877,'eslam-to-invoicing'!A:B,2,0)</f>
        <v>ORA ZED-Ph 2-Pkgs A&amp;D</v>
      </c>
      <c r="Z877" s="2" t="str">
        <f t="shared" si="38"/>
        <v>ORA ZED-Ph 2-Pkgs A&amp;D29</v>
      </c>
      <c r="AH877" s="2" t="str">
        <f t="shared" si="39"/>
        <v>ORA - ZED - ph.0229</v>
      </c>
    </row>
    <row r="878" spans="1:34" x14ac:dyDescent="0.3">
      <c r="A878" s="6" t="s">
        <v>75</v>
      </c>
      <c r="B878" s="6">
        <v>30</v>
      </c>
      <c r="C878" s="1">
        <v>45351</v>
      </c>
      <c r="D878" s="1">
        <v>45347</v>
      </c>
      <c r="E878" s="1">
        <v>45358</v>
      </c>
      <c r="F878">
        <v>56</v>
      </c>
      <c r="G878" s="1">
        <v>45414</v>
      </c>
      <c r="H878" s="1">
        <v>45411</v>
      </c>
      <c r="I878" s="2">
        <v>2066668.4069073801</v>
      </c>
      <c r="J878" s="2">
        <v>73017</v>
      </c>
      <c r="K878" s="2">
        <f>SUMIF('collection only'!D:D,eslam.data!AH878,'collection only'!E:E)</f>
        <v>73017</v>
      </c>
      <c r="L878" s="2">
        <v>370786009.18095243</v>
      </c>
      <c r="O878" s="2">
        <v>6499733.7000000002</v>
      </c>
      <c r="P878" s="2">
        <v>32340261.620000001</v>
      </c>
      <c r="Q878" s="2">
        <v>1120000</v>
      </c>
      <c r="R878" s="2">
        <v>89409590.239999995</v>
      </c>
      <c r="S878" s="2">
        <v>9895626.0850000009</v>
      </c>
      <c r="T878" s="2">
        <v>9895626.0850000009</v>
      </c>
      <c r="U878" s="2">
        <v>419195.97</v>
      </c>
      <c r="V878" s="14">
        <f>SUMIF('consultant-gross'!D:D,eslam.data!AH878,'consultant-gross'!F:F)</f>
        <v>2066668.4036362767</v>
      </c>
      <c r="W878" s="14">
        <f>SUMIF('consultant-gross'!D:D,eslam.data!AH878,'consultant-gross'!G:G)</f>
        <v>370786009.17768127</v>
      </c>
      <c r="X878" s="14">
        <f>SUMIF('consultant-net'!D:D,eslam.data!AH878,'consultant-net'!F:F)</f>
        <v>-2279827.5600000024</v>
      </c>
      <c r="Y878" s="2" t="str">
        <f>VLOOKUP(A878,'eslam-to-invoicing'!A:B,2,0)</f>
        <v>ORA ZED-Ph 2-Pkgs A&amp;D</v>
      </c>
      <c r="Z878" s="2" t="str">
        <f t="shared" si="38"/>
        <v>ORA ZED-Ph 2-Pkgs A&amp;D30</v>
      </c>
      <c r="AH878" s="2" t="str">
        <f t="shared" si="39"/>
        <v>ORA - ZED - ph.0230</v>
      </c>
    </row>
    <row r="879" spans="1:34" x14ac:dyDescent="0.3">
      <c r="A879" s="6" t="s">
        <v>75</v>
      </c>
      <c r="B879" s="6">
        <v>31</v>
      </c>
      <c r="C879" s="1">
        <v>45382</v>
      </c>
      <c r="D879" s="1">
        <v>45376</v>
      </c>
      <c r="E879" s="1">
        <v>45389</v>
      </c>
      <c r="F879">
        <v>56</v>
      </c>
      <c r="G879" s="1">
        <v>45445</v>
      </c>
      <c r="H879" s="1">
        <v>45427</v>
      </c>
      <c r="I879" s="2">
        <v>7992050.6095238328</v>
      </c>
      <c r="J879" s="2">
        <v>3717995</v>
      </c>
      <c r="K879" s="2">
        <f>SUMIF('collection only'!D:D,eslam.data!AH879,'collection only'!E:E)</f>
        <v>3717995</v>
      </c>
      <c r="L879" s="2">
        <v>378778059.7904762</v>
      </c>
      <c r="O879" s="2">
        <v>3482050.01</v>
      </c>
      <c r="P879" s="2">
        <v>39683396.609999999</v>
      </c>
      <c r="Q879" s="2">
        <v>1650000</v>
      </c>
      <c r="R879" s="2">
        <v>88674483.319999993</v>
      </c>
      <c r="S879" s="2">
        <v>10029975.32</v>
      </c>
      <c r="T879" s="2">
        <v>10029975.32</v>
      </c>
      <c r="U879" s="2">
        <v>419195.97</v>
      </c>
      <c r="V879" s="14">
        <f>SUMIF('consultant-gross'!D:D,eslam.data!AH879,'consultant-gross'!F:F)</f>
        <v>7992050.5999999642</v>
      </c>
      <c r="W879" s="14">
        <f>SUMIF('consultant-gross'!D:D,eslam.data!AH879,'consultant-gross'!G:G)</f>
        <v>378778059.77768123</v>
      </c>
      <c r="X879" s="14">
        <f>SUMIF('consultant-net'!D:D,eslam.data!AH879,'consultant-net'!F:F)</f>
        <v>3758520.9499999881</v>
      </c>
      <c r="Y879" s="2" t="str">
        <f>VLOOKUP(A879,'eslam-to-invoicing'!A:B,2,0)</f>
        <v>ORA ZED-Ph 2-Pkgs A&amp;D</v>
      </c>
      <c r="Z879" s="2" t="str">
        <f t="shared" si="38"/>
        <v>ORA ZED-Ph 2-Pkgs A&amp;D31</v>
      </c>
      <c r="AH879" s="2" t="str">
        <f t="shared" si="39"/>
        <v>ORA - ZED - ph.0231</v>
      </c>
    </row>
    <row r="880" spans="1:34" x14ac:dyDescent="0.3">
      <c r="A880" s="6" t="s">
        <v>75</v>
      </c>
      <c r="B880" s="6">
        <v>32</v>
      </c>
      <c r="C880" s="1">
        <v>45412</v>
      </c>
      <c r="D880" s="1">
        <v>45407</v>
      </c>
      <c r="E880" s="1">
        <v>45419</v>
      </c>
      <c r="F880">
        <v>56</v>
      </c>
      <c r="G880" s="1">
        <v>45475</v>
      </c>
      <c r="H880" s="1">
        <v>45448</v>
      </c>
      <c r="I880" s="2">
        <v>2766734.980952322</v>
      </c>
      <c r="J880" s="2">
        <v>2943652.2</v>
      </c>
      <c r="K880" s="2">
        <f>SUMIF('collection only'!D:D,eslam.data!AH880,'collection only'!E:E)</f>
        <v>2836390.67</v>
      </c>
      <c r="L880" s="2">
        <v>381544794.77142853</v>
      </c>
      <c r="O880" s="2">
        <v>3482050.01</v>
      </c>
      <c r="P880" s="2">
        <v>39914992.150000013</v>
      </c>
      <c r="Q880" s="2">
        <v>1110000</v>
      </c>
      <c r="R880" s="2">
        <v>89539810.969999999</v>
      </c>
      <c r="S880" s="2">
        <v>10102602.115</v>
      </c>
      <c r="T880" s="2">
        <v>10102602.115</v>
      </c>
      <c r="U880" s="2">
        <v>419195.97</v>
      </c>
      <c r="V880" s="14">
        <f>SUMIF('consultant-gross'!D:D,eslam.data!AH880,'consultant-gross'!F:F)</f>
        <v>2766734.9809523225</v>
      </c>
      <c r="W880" s="14">
        <f>SUMIF('consultant-gross'!D:D,eslam.data!AH880,'consultant-gross'!G:G)</f>
        <v>381544794.77142853</v>
      </c>
      <c r="X880" s="14">
        <f>SUMIF('consultant-net'!D:D,eslam.data!AH880,'consultant-net'!F:F)</f>
        <v>2943652.2</v>
      </c>
      <c r="Y880" s="2" t="str">
        <f>VLOOKUP(A880,'eslam-to-invoicing'!A:B,2,0)</f>
        <v>ORA ZED-Ph 2-Pkgs A&amp;D</v>
      </c>
      <c r="Z880" s="2" t="str">
        <f t="shared" si="38"/>
        <v>ORA ZED-Ph 2-Pkgs A&amp;D32</v>
      </c>
      <c r="AH880" s="2" t="str">
        <f t="shared" si="39"/>
        <v>ORA - ZED - ph.0232</v>
      </c>
    </row>
    <row r="881" spans="1:34" x14ac:dyDescent="0.3">
      <c r="A881" s="6" t="s">
        <v>75</v>
      </c>
      <c r="B881" s="6">
        <v>33</v>
      </c>
      <c r="C881" s="1">
        <v>45443</v>
      </c>
      <c r="D881" s="1">
        <v>45437</v>
      </c>
      <c r="E881" s="1">
        <v>45448</v>
      </c>
      <c r="F881">
        <v>56</v>
      </c>
      <c r="G881" s="1">
        <v>45504</v>
      </c>
      <c r="H881" s="1">
        <v>45474</v>
      </c>
      <c r="I881" s="2">
        <v>6575447.0666667223</v>
      </c>
      <c r="J881" s="2">
        <v>1631186.62</v>
      </c>
      <c r="K881" s="2">
        <f>SUMIF('collection only'!D:D,eslam.data!AH881,'collection only'!E:E)</f>
        <v>1.0000000000000001E-5</v>
      </c>
      <c r="L881" s="2">
        <v>388120241.83809519</v>
      </c>
      <c r="O881" s="2">
        <v>3482050.01</v>
      </c>
      <c r="P881" s="2">
        <v>40131194.960000001</v>
      </c>
      <c r="Q881" s="2">
        <v>2270000</v>
      </c>
      <c r="R881" s="2">
        <v>90446780.460000008</v>
      </c>
      <c r="S881" s="2">
        <v>10188156.35</v>
      </c>
      <c r="T881" s="2">
        <v>10188156.35</v>
      </c>
      <c r="U881" s="2">
        <v>419195.97</v>
      </c>
      <c r="V881" s="14">
        <f>SUMIF('consultant-gross'!D:D,eslam.data!AH881,'consultant-gross'!F:F)</f>
        <v>6575447.0666667223</v>
      </c>
      <c r="W881" s="14">
        <f>SUMIF('consultant-gross'!D:D,eslam.data!AH881,'consultant-gross'!G:G)</f>
        <v>388120241.83809525</v>
      </c>
      <c r="X881" s="14">
        <f>SUMIF('consultant-net'!D:D,eslam.data!AH881,'consultant-net'!F:F)</f>
        <v>1631186.62</v>
      </c>
      <c r="Y881" s="2" t="str">
        <f>VLOOKUP(A881,'eslam-to-invoicing'!A:B,2,0)</f>
        <v>ORA ZED-Ph 2-Pkgs A&amp;D</v>
      </c>
      <c r="Z881" s="2" t="str">
        <f t="shared" si="38"/>
        <v>ORA ZED-Ph 2-Pkgs A&amp;D33</v>
      </c>
      <c r="AH881" s="2" t="str">
        <f t="shared" si="39"/>
        <v>ORA - ZED - ph.0233</v>
      </c>
    </row>
    <row r="882" spans="1:34" x14ac:dyDescent="0.3">
      <c r="A882" s="6" t="s">
        <v>75</v>
      </c>
      <c r="B882" s="6">
        <v>34</v>
      </c>
      <c r="C882" s="1">
        <v>45473</v>
      </c>
      <c r="D882" s="1">
        <v>45468</v>
      </c>
      <c r="E882" s="1">
        <v>45479</v>
      </c>
      <c r="F882">
        <v>56</v>
      </c>
      <c r="G882" s="1">
        <v>45535</v>
      </c>
      <c r="H882" s="1">
        <v>45510</v>
      </c>
      <c r="I882" s="2">
        <v>1412666.809523761</v>
      </c>
      <c r="J882" s="2">
        <v>3368948.46</v>
      </c>
      <c r="K882" s="2">
        <f>SUMIF('collection only'!D:D,eslam.data!AH882,'collection only'!E:E)</f>
        <v>1.0000000000000001E-5</v>
      </c>
      <c r="L882" s="2">
        <v>389532908.64761901</v>
      </c>
      <c r="O882" s="2">
        <v>3482050.01</v>
      </c>
      <c r="P882" s="2">
        <v>40483731.090000004</v>
      </c>
      <c r="Q882" s="2">
        <v>2740000</v>
      </c>
      <c r="R882" s="2">
        <v>92888843.549999997</v>
      </c>
      <c r="S882" s="2">
        <v>10312290.1</v>
      </c>
      <c r="T882" s="2">
        <v>10312290.1</v>
      </c>
      <c r="U882" s="2">
        <v>419195.97</v>
      </c>
      <c r="V882" s="14">
        <f>SUMIF('consultant-gross'!D:D,eslam.data!AH882,'consultant-gross'!F:F)</f>
        <v>1412666.8095237613</v>
      </c>
      <c r="W882" s="14">
        <f>SUMIF('consultant-gross'!D:D,eslam.data!AH882,'consultant-gross'!G:G)</f>
        <v>389532908.64761901</v>
      </c>
      <c r="X882" s="14">
        <f>SUMIF('consultant-net'!D:D,eslam.data!AH882,'consultant-net'!F:F)</f>
        <v>3368948.46</v>
      </c>
      <c r="Y882" s="2" t="str">
        <f>VLOOKUP(A882,'eslam-to-invoicing'!A:B,2,0)</f>
        <v>ORA ZED-Ph 2-Pkgs A&amp;D</v>
      </c>
      <c r="Z882" s="2" t="str">
        <f t="shared" si="38"/>
        <v>ORA ZED-Ph 2-Pkgs A&amp;D34</v>
      </c>
      <c r="AH882" s="2" t="str">
        <f t="shared" si="39"/>
        <v>ORA - ZED - ph.0234</v>
      </c>
    </row>
    <row r="883" spans="1:34" x14ac:dyDescent="0.3">
      <c r="A883" s="6" t="s">
        <v>75</v>
      </c>
      <c r="B883" s="6">
        <v>35</v>
      </c>
      <c r="C883" s="1">
        <v>45504</v>
      </c>
      <c r="D883" s="1">
        <v>45498</v>
      </c>
      <c r="E883" s="1">
        <v>45511</v>
      </c>
      <c r="F883">
        <v>56</v>
      </c>
      <c r="G883" s="1">
        <v>45567</v>
      </c>
      <c r="H883" s="1">
        <v>45535</v>
      </c>
      <c r="I883" s="2">
        <v>7262978.3389641643</v>
      </c>
      <c r="J883" s="2">
        <v>6454315.6500000358</v>
      </c>
      <c r="K883" s="2">
        <f>SUMIF('collection only'!D:D,eslam.data!AH883,'collection only'!E:E)</f>
        <v>1.0000000000000001E-5</v>
      </c>
      <c r="L883" s="2">
        <v>396795886.98658317</v>
      </c>
      <c r="O883" s="2">
        <v>3482050.013434622</v>
      </c>
      <c r="P883" s="2">
        <v>42071751.026514597</v>
      </c>
      <c r="Q883" s="2">
        <v>2400000</v>
      </c>
      <c r="R883" s="2">
        <v>94659153.48438096</v>
      </c>
      <c r="S883" s="2">
        <v>10502943.283733649</v>
      </c>
      <c r="T883" s="2">
        <v>10502943.283733649</v>
      </c>
      <c r="U883" s="2">
        <v>419195.97</v>
      </c>
      <c r="V883" s="14">
        <f>SUMIF('consultant-gross'!D:D,eslam.data!AH883,'consultant-gross'!F:F)</f>
        <v>7262978.3389641643</v>
      </c>
      <c r="W883" s="14">
        <f>SUMIF('consultant-gross'!D:D,eslam.data!AH883,'consultant-gross'!G:G)</f>
        <v>396795886.98658317</v>
      </c>
      <c r="X883" s="14">
        <f>SUMIF('consultant-net'!D:D,eslam.data!AH883,'consultant-net'!F:F)</f>
        <v>6454315.6500000358</v>
      </c>
      <c r="Y883" s="2" t="str">
        <f>VLOOKUP(A883,'eslam-to-invoicing'!A:B,2,0)</f>
        <v>ORA ZED-Ph 2-Pkgs A&amp;D</v>
      </c>
      <c r="Z883" s="2" t="str">
        <f t="shared" si="38"/>
        <v>ORA ZED-Ph 2-Pkgs A&amp;D35</v>
      </c>
      <c r="AH883" s="2" t="str">
        <f t="shared" si="39"/>
        <v>ORA - ZED - ph.0235</v>
      </c>
    </row>
    <row r="884" spans="1:34" x14ac:dyDescent="0.3">
      <c r="A884" s="6" t="s">
        <v>75</v>
      </c>
      <c r="B884" s="6">
        <v>36</v>
      </c>
      <c r="C884" s="1">
        <v>45535</v>
      </c>
      <c r="D884" s="1">
        <v>45519</v>
      </c>
      <c r="E884" s="1">
        <v>45536</v>
      </c>
      <c r="F884">
        <v>56</v>
      </c>
      <c r="G884" s="1">
        <v>45592</v>
      </c>
      <c r="H884" s="1">
        <v>45540</v>
      </c>
      <c r="I884" s="2">
        <v>3.8929581642150879E-3</v>
      </c>
      <c r="J884" s="2">
        <v>6578211.3200000003</v>
      </c>
      <c r="K884" s="2">
        <f>SUMIF('collection only'!D:D,eslam.data!AH884,'collection only'!E:E)</f>
        <v>4160916.8</v>
      </c>
      <c r="L884" s="2">
        <v>396795886.99047607</v>
      </c>
      <c r="O884" s="2">
        <v>11803883.609999999</v>
      </c>
      <c r="P884" s="2">
        <v>42071751.030000001</v>
      </c>
      <c r="Q884" s="2">
        <v>2400000</v>
      </c>
      <c r="R884" s="2">
        <v>94659153.489999995</v>
      </c>
      <c r="S884" s="2">
        <v>10710989.125</v>
      </c>
      <c r="T884" s="2">
        <v>10710989.125</v>
      </c>
      <c r="U884" s="2">
        <v>419195.97</v>
      </c>
      <c r="V884" s="14">
        <f>SUMIF('consultant-gross'!D:D,eslam.data!AH884,'consultant-gross'!F:F)</f>
        <v>3.8929581642150879E-3</v>
      </c>
      <c r="W884" s="14">
        <f>SUMIF('consultant-gross'!D:D,eslam.data!AH884,'consultant-gross'!G:G)</f>
        <v>396795886.99047613</v>
      </c>
      <c r="X884" s="14">
        <f>SUMIF('consultant-net'!D:D,eslam.data!AH884,'consultant-net'!F:F)</f>
        <v>6578211.3200000003</v>
      </c>
      <c r="Y884" s="2" t="str">
        <f>VLOOKUP(A884,'eslam-to-invoicing'!A:B,2,0)</f>
        <v>ORA ZED-Ph 2-Pkgs A&amp;D</v>
      </c>
      <c r="Z884" s="2" t="str">
        <f t="shared" si="38"/>
        <v>ORA ZED-Ph 2-Pkgs A&amp;D36</v>
      </c>
      <c r="AH884" s="2" t="str">
        <f t="shared" si="39"/>
        <v>ORA - ZED - ph.0236</v>
      </c>
    </row>
    <row r="885" spans="1:34" x14ac:dyDescent="0.3">
      <c r="A885" s="6" t="s">
        <v>75</v>
      </c>
      <c r="B885" s="6">
        <v>37</v>
      </c>
      <c r="C885" s="1">
        <v>45535</v>
      </c>
      <c r="D885" s="1">
        <v>45529</v>
      </c>
      <c r="E885" s="1">
        <v>45540</v>
      </c>
      <c r="F885">
        <v>56</v>
      </c>
      <c r="G885" s="1">
        <v>45596</v>
      </c>
      <c r="H885" s="1">
        <v>45572</v>
      </c>
      <c r="I885" s="2">
        <v>12000518.92380953</v>
      </c>
      <c r="J885" s="2">
        <v>9153293.6899999995</v>
      </c>
      <c r="K885" s="2">
        <f>SUMIF('collection only'!D:D,eslam.data!AH885,'collection only'!E:E)</f>
        <v>8601492.5600000005</v>
      </c>
      <c r="L885" s="2">
        <v>408796405.91428572</v>
      </c>
      <c r="O885" s="2">
        <v>10593047.630000001</v>
      </c>
      <c r="P885" s="2">
        <v>43987735.960000001</v>
      </c>
      <c r="Q885" s="2">
        <v>2250000</v>
      </c>
      <c r="R885" s="2">
        <v>101066779.38</v>
      </c>
      <c r="S885" s="2">
        <v>10995731.845000001</v>
      </c>
      <c r="T885" s="2">
        <v>10995731.845000001</v>
      </c>
      <c r="U885" s="2">
        <v>419195.97</v>
      </c>
      <c r="V885" s="14">
        <f>SUMIF('consultant-gross'!D:D,eslam.data!AH885,'consultant-gross'!F:F)</f>
        <v>12000518.923809528</v>
      </c>
      <c r="W885" s="14">
        <f>SUMIF('consultant-gross'!D:D,eslam.data!AH885,'consultant-gross'!G:G)</f>
        <v>408796405.91428566</v>
      </c>
      <c r="X885" s="14">
        <f>SUMIF('consultant-net'!D:D,eslam.data!AH885,'consultant-net'!F:F)</f>
        <v>9153293.6899999995</v>
      </c>
      <c r="Y885" s="2" t="str">
        <f>VLOOKUP(A885,'eslam-to-invoicing'!A:B,2,0)</f>
        <v>ORA ZED-Ph 2-Pkgs A&amp;D</v>
      </c>
      <c r="Z885" s="2" t="str">
        <f t="shared" si="38"/>
        <v>ORA ZED-Ph 2-Pkgs A&amp;D37</v>
      </c>
      <c r="AH885" s="2" t="str">
        <f t="shared" si="39"/>
        <v>ORA - ZED - ph.0237</v>
      </c>
    </row>
    <row r="886" spans="1:34" x14ac:dyDescent="0.3">
      <c r="A886" s="6" t="s">
        <v>75</v>
      </c>
      <c r="B886" s="6">
        <v>38</v>
      </c>
      <c r="C886" s="1">
        <v>45565</v>
      </c>
      <c r="D886" s="1">
        <v>45551</v>
      </c>
      <c r="E886" s="1">
        <v>45572</v>
      </c>
      <c r="F886">
        <v>56</v>
      </c>
      <c r="G886" s="1">
        <v>45628</v>
      </c>
      <c r="H886" s="1">
        <v>45572</v>
      </c>
      <c r="I886" s="2">
        <v>-9.5238089561462402E-3</v>
      </c>
      <c r="J886" s="2">
        <v>3851310.01</v>
      </c>
      <c r="K886" s="2">
        <f>SUMIF('collection only'!D:D,eslam.data!AH886,'collection only'!E:E)</f>
        <v>3811960.86</v>
      </c>
      <c r="L886" s="2">
        <v>408796405.90476191</v>
      </c>
      <c r="O886" s="2">
        <v>15718197.439999999</v>
      </c>
      <c r="P886" s="2">
        <v>43987735.960000001</v>
      </c>
      <c r="Q886" s="2">
        <v>2450000</v>
      </c>
      <c r="R886" s="2">
        <v>101066779.38</v>
      </c>
      <c r="S886" s="2">
        <v>11123860.59</v>
      </c>
      <c r="T886" s="2">
        <v>11123860.59</v>
      </c>
      <c r="U886" s="2">
        <v>419195.97</v>
      </c>
      <c r="V886" s="14">
        <f>SUMIF('consultant-gross'!D:D,eslam.data!AH886,'consultant-gross'!F:F)</f>
        <v>-9.5238089561462402E-3</v>
      </c>
      <c r="W886" s="14">
        <f>SUMIF('consultant-gross'!D:D,eslam.data!AH886,'consultant-gross'!G:G)</f>
        <v>408796405.90476185</v>
      </c>
      <c r="X886" s="14">
        <f>SUMIF('consultant-net'!D:D,eslam.data!AH886,'consultant-net'!F:F)</f>
        <v>3851310.01</v>
      </c>
      <c r="Y886" s="2" t="str">
        <f>VLOOKUP(A886,'eslam-to-invoicing'!A:B,2,0)</f>
        <v>ORA ZED-Ph 2-Pkgs A&amp;D</v>
      </c>
      <c r="Z886" s="2" t="str">
        <f t="shared" si="38"/>
        <v>ORA ZED-Ph 2-Pkgs A&amp;D38</v>
      </c>
      <c r="AH886" s="2" t="str">
        <f t="shared" si="39"/>
        <v>ORA - ZED - ph.0238</v>
      </c>
    </row>
    <row r="887" spans="1:34" x14ac:dyDescent="0.3">
      <c r="A887" s="6" t="s">
        <v>75</v>
      </c>
      <c r="B887" s="6">
        <v>39</v>
      </c>
      <c r="C887" s="1">
        <v>45565</v>
      </c>
      <c r="D887" s="1">
        <v>45560</v>
      </c>
      <c r="E887" s="1">
        <v>45572</v>
      </c>
      <c r="F887">
        <v>56</v>
      </c>
      <c r="G887" s="1">
        <v>45628</v>
      </c>
      <c r="H887" s="1">
        <v>45605</v>
      </c>
      <c r="I887" s="2">
        <v>13783192.87619048</v>
      </c>
      <c r="J887" s="2">
        <v>14526906.83</v>
      </c>
      <c r="K887" s="2">
        <f>SUMIF('collection only'!D:D,eslam.data!AH887,'collection only'!E:E)</f>
        <v>0</v>
      </c>
      <c r="L887" s="2">
        <v>422579598.78095227</v>
      </c>
      <c r="O887" s="2">
        <v>19699160.800000001</v>
      </c>
      <c r="P887" s="2">
        <v>49807541.520000003</v>
      </c>
      <c r="Q887" s="2">
        <v>2510000</v>
      </c>
      <c r="R887" s="2">
        <v>103795295.53</v>
      </c>
      <c r="S887" s="2">
        <v>11585193.49</v>
      </c>
      <c r="T887" s="2">
        <v>11585193.49</v>
      </c>
      <c r="U887" s="2">
        <v>419195.97</v>
      </c>
      <c r="V887" s="14">
        <f>SUMIF('consultant-gross'!D:D,eslam.data!AH887,'consultant-gross'!F:F)</f>
        <v>13783192.876190484</v>
      </c>
      <c r="W887" s="14">
        <f>SUMIF('consultant-gross'!D:D,eslam.data!AH887,'consultant-gross'!G:G)</f>
        <v>422579598.78095233</v>
      </c>
      <c r="X887" s="14">
        <f>SUMIF('consultant-net'!D:D,eslam.data!AH887,'consultant-net'!F:F)</f>
        <v>14526906.83</v>
      </c>
      <c r="Y887" s="2" t="str">
        <f>VLOOKUP(A887,'eslam-to-invoicing'!A:B,2,0)</f>
        <v>ORA ZED-Ph 2-Pkgs A&amp;D</v>
      </c>
      <c r="Z887" s="2" t="str">
        <f t="shared" si="38"/>
        <v>ORA ZED-Ph 2-Pkgs A&amp;D39</v>
      </c>
      <c r="AH887" s="2" t="str">
        <f t="shared" si="39"/>
        <v>ORA - ZED - ph.0239</v>
      </c>
    </row>
    <row r="888" spans="1:34" x14ac:dyDescent="0.3">
      <c r="A888" s="6" t="s">
        <v>75</v>
      </c>
      <c r="B888" s="6">
        <v>40</v>
      </c>
      <c r="C888" s="1">
        <v>45595</v>
      </c>
      <c r="D888" s="1">
        <v>45590</v>
      </c>
      <c r="E888" s="1">
        <v>45605</v>
      </c>
      <c r="F888">
        <v>56</v>
      </c>
      <c r="G888" s="1">
        <v>45661</v>
      </c>
      <c r="K888" s="2">
        <f>SUMIF('collection only'!D:D,eslam.data!AH888,'collection only'!E:E)</f>
        <v>0</v>
      </c>
      <c r="U888" s="2">
        <v>0</v>
      </c>
      <c r="V888" s="14">
        <f>SUMIF('consultant-gross'!D:D,eslam.data!AH888,'consultant-gross'!F:F)</f>
        <v>0</v>
      </c>
      <c r="W888" s="14">
        <f>SUMIF('consultant-gross'!D:D,eslam.data!AH888,'consultant-gross'!G:G)</f>
        <v>0</v>
      </c>
      <c r="X888" s="14">
        <f>SUMIF('consultant-net'!D:D,eslam.data!AH888,'consultant-net'!F:F)</f>
        <v>0</v>
      </c>
      <c r="Y888" s="2" t="str">
        <f>VLOOKUP(A888,'eslam-to-invoicing'!A:B,2,0)</f>
        <v>ORA ZED-Ph 2-Pkgs A&amp;D</v>
      </c>
      <c r="Z888" s="2" t="str">
        <f t="shared" si="38"/>
        <v>ORA ZED-Ph 2-Pkgs A&amp;D40</v>
      </c>
      <c r="AH888" s="2" t="str">
        <f t="shared" si="39"/>
        <v>ORA - ZED - ph.0240</v>
      </c>
    </row>
    <row r="889" spans="1:34" x14ac:dyDescent="0.3">
      <c r="A889" s="6" t="s">
        <v>49</v>
      </c>
      <c r="B889" s="6">
        <v>1</v>
      </c>
      <c r="C889" s="1">
        <v>43799</v>
      </c>
      <c r="D889" s="1">
        <v>43804</v>
      </c>
      <c r="E889" s="1">
        <v>43806</v>
      </c>
      <c r="F889">
        <v>7</v>
      </c>
      <c r="G889" s="1">
        <v>43813</v>
      </c>
      <c r="H889" s="1">
        <v>43810</v>
      </c>
      <c r="I889" s="2">
        <v>1222080</v>
      </c>
      <c r="J889" s="2">
        <v>2841415.8</v>
      </c>
      <c r="K889" s="2">
        <f>SUMIF('collection only'!D:D,eslam.data!AH889,'collection only'!E:E)</f>
        <v>2832501.18</v>
      </c>
      <c r="L889" s="2">
        <v>1222080</v>
      </c>
      <c r="O889" s="2">
        <v>2056962.6</v>
      </c>
      <c r="U889" s="2">
        <v>0</v>
      </c>
      <c r="V889" s="14">
        <f>SUMIF('consultant-gross'!D:D,eslam.data!AH889,'consultant-gross'!F:F)</f>
        <v>1222080</v>
      </c>
      <c r="W889" s="14">
        <f>SUMIF('consultant-gross'!D:D,eslam.data!AH889,'consultant-gross'!G:G)</f>
        <v>1222080</v>
      </c>
      <c r="X889" s="14">
        <f>SUMIF('consultant-net'!D:D,eslam.data!AH889,'consultant-net'!F:F)</f>
        <v>2841415.8</v>
      </c>
      <c r="Y889" s="2" t="str">
        <f>VLOOKUP(A889,'eslam-to-invoicing'!A:B,2,0)</f>
        <v>ESU Ph2-Enabling &amp; Struc</v>
      </c>
      <c r="Z889" s="2" t="str">
        <f t="shared" si="38"/>
        <v>ESU Ph2-Enabling &amp; Struc1</v>
      </c>
      <c r="AH889" s="2" t="str">
        <f t="shared" si="39"/>
        <v>PH.2-El Sewedy Uni. - Enabling1</v>
      </c>
    </row>
    <row r="890" spans="1:34" x14ac:dyDescent="0.3">
      <c r="A890" s="6" t="s">
        <v>49</v>
      </c>
      <c r="B890" s="6">
        <v>2</v>
      </c>
      <c r="C890" s="1">
        <v>43830</v>
      </c>
      <c r="D890" s="1">
        <v>43832</v>
      </c>
      <c r="E890" s="1">
        <v>43832</v>
      </c>
      <c r="F890">
        <v>7</v>
      </c>
      <c r="G890" s="1">
        <v>43839</v>
      </c>
      <c r="H890" s="1">
        <v>43841</v>
      </c>
      <c r="I890" s="2">
        <v>19989408.989999998</v>
      </c>
      <c r="J890" s="2">
        <v>13446882.5</v>
      </c>
      <c r="K890" s="2">
        <f>SUMIF('collection only'!D:D,eslam.data!AH890,'collection only'!E:E)</f>
        <v>13318143.890000001</v>
      </c>
      <c r="L890" s="2">
        <v>21211488.989999998</v>
      </c>
      <c r="O890" s="2">
        <v>2672643.6</v>
      </c>
      <c r="U890" s="2">
        <v>0</v>
      </c>
      <c r="V890" s="14">
        <f>SUMIF('consultant-gross'!D:D,eslam.data!AH890,'consultant-gross'!F:F)</f>
        <v>19989408.989999998</v>
      </c>
      <c r="W890" s="14">
        <f>SUMIF('consultant-gross'!D:D,eslam.data!AH890,'consultant-gross'!G:G)</f>
        <v>21211488.989999998</v>
      </c>
      <c r="X890" s="14">
        <f>SUMIF('consultant-net'!D:D,eslam.data!AH890,'consultant-net'!F:F)</f>
        <v>13446882.5</v>
      </c>
      <c r="Y890" s="2" t="str">
        <f>VLOOKUP(A890,'eslam-to-invoicing'!A:B,2,0)</f>
        <v>ESU Ph2-Enabling &amp; Struc</v>
      </c>
      <c r="Z890" s="2" t="str">
        <f t="shared" si="38"/>
        <v>ESU Ph2-Enabling &amp; Struc2</v>
      </c>
      <c r="AH890" s="2" t="str">
        <f t="shared" si="39"/>
        <v>PH.2-El Sewedy Uni. - Enabling2</v>
      </c>
    </row>
    <row r="891" spans="1:34" x14ac:dyDescent="0.3">
      <c r="A891" s="6" t="s">
        <v>49</v>
      </c>
      <c r="B891" s="6">
        <v>3</v>
      </c>
      <c r="C891" s="1">
        <v>43861</v>
      </c>
      <c r="D891" s="1">
        <v>43860</v>
      </c>
      <c r="E891" s="1">
        <v>43860</v>
      </c>
      <c r="F891">
        <v>7</v>
      </c>
      <c r="G891" s="1">
        <v>43867</v>
      </c>
      <c r="H891" s="1">
        <v>43866</v>
      </c>
      <c r="I891" s="2">
        <v>22171564.66</v>
      </c>
      <c r="J891" s="2">
        <v>17089175.5</v>
      </c>
      <c r="K891" s="2">
        <f>SUMIF('collection only'!D:D,eslam.data!AH891,'collection only'!E:E)</f>
        <v>17089175.5</v>
      </c>
      <c r="L891" s="2">
        <v>43383053.649999999</v>
      </c>
      <c r="O891" s="2">
        <v>5401152.9000000004</v>
      </c>
      <c r="U891" s="2">
        <v>0</v>
      </c>
      <c r="V891" s="14">
        <f>SUMIF('consultant-gross'!D:D,eslam.data!AH891,'consultant-gross'!F:F)</f>
        <v>22171564.66</v>
      </c>
      <c r="W891" s="14">
        <f>SUMIF('consultant-gross'!D:D,eslam.data!AH891,'consultant-gross'!G:G)</f>
        <v>43383053.649999999</v>
      </c>
      <c r="X891" s="14">
        <f>SUMIF('consultant-net'!D:D,eslam.data!AH891,'consultant-net'!F:F)</f>
        <v>17089175.5</v>
      </c>
      <c r="Y891" s="2" t="str">
        <f>VLOOKUP(A891,'eslam-to-invoicing'!A:B,2,0)</f>
        <v>ESU Ph2-Enabling &amp; Struc</v>
      </c>
      <c r="Z891" s="2" t="str">
        <f t="shared" si="38"/>
        <v>ESU Ph2-Enabling &amp; Struc3</v>
      </c>
      <c r="AH891" s="2" t="str">
        <f t="shared" si="39"/>
        <v>PH.2-El Sewedy Uni. - Enabling3</v>
      </c>
    </row>
    <row r="892" spans="1:34" x14ac:dyDescent="0.3">
      <c r="A892" s="6" t="s">
        <v>49</v>
      </c>
      <c r="B892" s="6">
        <v>4</v>
      </c>
      <c r="C892" s="1">
        <v>43890</v>
      </c>
      <c r="D892" s="1">
        <v>43890</v>
      </c>
      <c r="E892" s="1">
        <v>43897</v>
      </c>
      <c r="F892">
        <v>7</v>
      </c>
      <c r="G892" s="1">
        <v>43904</v>
      </c>
      <c r="H892" s="1">
        <v>43906</v>
      </c>
      <c r="I892" s="2">
        <v>17471458.949999999</v>
      </c>
      <c r="J892" s="2">
        <v>14773850.699999999</v>
      </c>
      <c r="K892" s="2">
        <f>SUMIF('collection only'!D:D,eslam.data!AH892,'collection only'!E:E)</f>
        <v>14773850.810000001</v>
      </c>
      <c r="L892" s="2">
        <v>60854512.600000001</v>
      </c>
      <c r="O892" s="2">
        <v>8960074.1999999993</v>
      </c>
      <c r="U892" s="2">
        <v>0</v>
      </c>
      <c r="V892" s="14">
        <f>SUMIF('consultant-gross'!D:D,eslam.data!AH892,'consultant-gross'!F:F)</f>
        <v>17471458.950000003</v>
      </c>
      <c r="W892" s="14">
        <f>SUMIF('consultant-gross'!D:D,eslam.data!AH892,'consultant-gross'!G:G)</f>
        <v>60854512.600000001</v>
      </c>
      <c r="X892" s="14">
        <f>SUMIF('consultant-net'!D:D,eslam.data!AH892,'consultant-net'!F:F)</f>
        <v>14773850.699999999</v>
      </c>
      <c r="Y892" s="2" t="str">
        <f>VLOOKUP(A892,'eslam-to-invoicing'!A:B,2,0)</f>
        <v>ESU Ph2-Enabling &amp; Struc</v>
      </c>
      <c r="Z892" s="2" t="str">
        <f t="shared" si="38"/>
        <v>ESU Ph2-Enabling &amp; Struc4</v>
      </c>
      <c r="AH892" s="2" t="str">
        <f t="shared" si="39"/>
        <v>PH.2-El Sewedy Uni. - Enabling4</v>
      </c>
    </row>
    <row r="893" spans="1:34" x14ac:dyDescent="0.3">
      <c r="A893" s="6" t="s">
        <v>49</v>
      </c>
      <c r="B893" s="6">
        <v>5</v>
      </c>
      <c r="C893" s="1">
        <v>43921</v>
      </c>
      <c r="D893" s="1">
        <v>43905</v>
      </c>
      <c r="E893" s="1">
        <v>43916</v>
      </c>
      <c r="F893">
        <v>7</v>
      </c>
      <c r="G893" s="1">
        <v>43923</v>
      </c>
      <c r="H893" s="1">
        <v>43930</v>
      </c>
      <c r="I893" s="2">
        <v>7891719.6000000006</v>
      </c>
      <c r="J893" s="2">
        <v>2392694.9</v>
      </c>
      <c r="K893" s="2">
        <f>SUMIF('collection only'!D:D,eslam.data!AH893,'collection only'!E:E)</f>
        <v>2392694.9</v>
      </c>
      <c r="L893" s="2">
        <v>68746232.200000003</v>
      </c>
      <c r="O893" s="2">
        <v>6287074.2000000002</v>
      </c>
      <c r="U893" s="2">
        <v>0</v>
      </c>
      <c r="V893" s="14">
        <f>SUMIF('consultant-gross'!D:D,eslam.data!AH893,'consultant-gross'!F:F)</f>
        <v>7891719.6000000015</v>
      </c>
      <c r="W893" s="14">
        <f>SUMIF('consultant-gross'!D:D,eslam.data!AH893,'consultant-gross'!G:G)</f>
        <v>68746232.200000003</v>
      </c>
      <c r="X893" s="14">
        <f>SUMIF('consultant-net'!D:D,eslam.data!AH893,'consultant-net'!F:F)</f>
        <v>2392694.9</v>
      </c>
      <c r="Y893" s="2" t="str">
        <f>VLOOKUP(A893,'eslam-to-invoicing'!A:B,2,0)</f>
        <v>ESU Ph2-Enabling &amp; Struc</v>
      </c>
      <c r="Z893" s="2" t="str">
        <f t="shared" si="38"/>
        <v>ESU Ph2-Enabling &amp; Struc5</v>
      </c>
      <c r="AH893" s="2" t="str">
        <f t="shared" si="39"/>
        <v>PH.2-El Sewedy Uni. - Enabling5</v>
      </c>
    </row>
    <row r="894" spans="1:34" x14ac:dyDescent="0.3">
      <c r="A894" s="6" t="s">
        <v>49</v>
      </c>
      <c r="B894" s="6">
        <v>6</v>
      </c>
      <c r="C894" s="1">
        <v>43951</v>
      </c>
      <c r="D894" s="1">
        <v>43936</v>
      </c>
      <c r="E894" s="1">
        <v>43947</v>
      </c>
      <c r="F894">
        <v>7</v>
      </c>
      <c r="G894" s="1">
        <v>43954</v>
      </c>
      <c r="H894" s="1">
        <v>43957</v>
      </c>
      <c r="I894" s="2">
        <v>18379179.40000001</v>
      </c>
      <c r="J894" s="2">
        <v>7788095.2000000002</v>
      </c>
      <c r="K894" s="2">
        <f>SUMIF('collection only'!D:D,eslam.data!AH894,'collection only'!E:E)</f>
        <v>7788095.2199999997</v>
      </c>
      <c r="L894" s="2">
        <v>87125411.600000009</v>
      </c>
      <c r="O894" s="2">
        <v>2277574.1999999988</v>
      </c>
      <c r="U894" s="2">
        <v>0</v>
      </c>
      <c r="V894" s="14">
        <f>SUMIF('consultant-gross'!D:D,eslam.data!AH894,'consultant-gross'!F:F)</f>
        <v>18379179.400000006</v>
      </c>
      <c r="W894" s="14">
        <f>SUMIF('consultant-gross'!D:D,eslam.data!AH894,'consultant-gross'!G:G)</f>
        <v>87125411.600000009</v>
      </c>
      <c r="X894" s="14">
        <f>SUMIF('consultant-net'!D:D,eslam.data!AH894,'consultant-net'!F:F)</f>
        <v>7788095.2000000002</v>
      </c>
      <c r="Y894" s="2" t="str">
        <f>VLOOKUP(A894,'eslam-to-invoicing'!A:B,2,0)</f>
        <v>ESU Ph2-Enabling &amp; Struc</v>
      </c>
      <c r="Z894" s="2" t="str">
        <f t="shared" si="38"/>
        <v>ESU Ph2-Enabling &amp; Struc6</v>
      </c>
      <c r="AH894" s="2" t="str">
        <f t="shared" si="39"/>
        <v>PH.2-El Sewedy Uni. - Enabling6</v>
      </c>
    </row>
    <row r="895" spans="1:34" x14ac:dyDescent="0.3">
      <c r="A895" s="6" t="s">
        <v>49</v>
      </c>
      <c r="B895" s="6">
        <v>7</v>
      </c>
      <c r="C895" s="1">
        <v>43982</v>
      </c>
      <c r="D895" s="1">
        <v>43982</v>
      </c>
      <c r="E895" s="1">
        <v>43990</v>
      </c>
      <c r="F895">
        <v>7</v>
      </c>
      <c r="G895" s="1">
        <v>43997</v>
      </c>
      <c r="H895" s="1">
        <v>44023</v>
      </c>
      <c r="I895" s="2">
        <v>9076073.5</v>
      </c>
      <c r="J895" s="2">
        <v>3548357.4</v>
      </c>
      <c r="K895" s="2">
        <f>SUMIF('collection only'!D:D,eslam.data!AH895,'collection only'!E:E)</f>
        <v>3548357.43</v>
      </c>
      <c r="L895" s="2">
        <v>96201485.100000009</v>
      </c>
      <c r="O895" s="2">
        <v>0</v>
      </c>
      <c r="U895" s="2">
        <v>0</v>
      </c>
      <c r="V895" s="14">
        <f>SUMIF('consultant-gross'!D:D,eslam.data!AH895,'consultant-gross'!F:F)</f>
        <v>9076073.5</v>
      </c>
      <c r="W895" s="14">
        <f>SUMIF('consultant-gross'!D:D,eslam.data!AH895,'consultant-gross'!G:G)</f>
        <v>96201485.100000009</v>
      </c>
      <c r="X895" s="14">
        <f>SUMIF('consultant-net'!D:D,eslam.data!AH895,'consultant-net'!F:F)</f>
        <v>3548357.4</v>
      </c>
      <c r="Y895" s="2" t="str">
        <f>VLOOKUP(A895,'eslam-to-invoicing'!A:B,2,0)</f>
        <v>ESU Ph2-Enabling &amp; Struc</v>
      </c>
      <c r="Z895" s="2" t="str">
        <f t="shared" si="38"/>
        <v>ESU Ph2-Enabling &amp; Struc7</v>
      </c>
      <c r="AH895" s="2" t="str">
        <f t="shared" si="39"/>
        <v>PH.2-El Sewedy Uni. - Enabling7</v>
      </c>
    </row>
    <row r="896" spans="1:34" x14ac:dyDescent="0.3">
      <c r="A896" s="6" t="s">
        <v>49</v>
      </c>
      <c r="B896" s="6">
        <v>8</v>
      </c>
      <c r="C896" s="1">
        <v>44012</v>
      </c>
      <c r="D896" s="1">
        <v>44012</v>
      </c>
      <c r="E896" s="1">
        <v>44019</v>
      </c>
      <c r="F896">
        <v>7</v>
      </c>
      <c r="G896" s="1">
        <v>44026</v>
      </c>
      <c r="H896" s="1">
        <v>44021</v>
      </c>
      <c r="I896" s="2">
        <v>2504382.3999999911</v>
      </c>
      <c r="J896" s="2">
        <v>1607563.1</v>
      </c>
      <c r="K896" s="2">
        <f>SUMIF('collection only'!D:D,eslam.data!AH896,'collection only'!E:E)</f>
        <v>1607563.1</v>
      </c>
      <c r="L896" s="2">
        <v>98705867.5</v>
      </c>
      <c r="U896" s="2">
        <v>0</v>
      </c>
      <c r="V896" s="14">
        <f>SUMIF('consultant-gross'!D:D,eslam.data!AH896,'consultant-gross'!F:F)</f>
        <v>2504382.3999999911</v>
      </c>
      <c r="W896" s="14">
        <f>SUMIF('consultant-gross'!D:D,eslam.data!AH896,'consultant-gross'!G:G)</f>
        <v>98705867.5</v>
      </c>
      <c r="X896" s="14">
        <f>SUMIF('consultant-net'!D:D,eslam.data!AH896,'consultant-net'!F:F)</f>
        <v>1607563.1</v>
      </c>
      <c r="Y896" s="2" t="str">
        <f>VLOOKUP(A896,'eslam-to-invoicing'!A:B,2,0)</f>
        <v>ESU Ph2-Enabling &amp; Struc</v>
      </c>
      <c r="Z896" s="2" t="str">
        <f t="shared" si="38"/>
        <v>ESU Ph2-Enabling &amp; Struc8</v>
      </c>
      <c r="AH896" s="2" t="str">
        <f t="shared" si="39"/>
        <v>PH.2-El Sewedy Uni. - Enabling8</v>
      </c>
    </row>
    <row r="897" spans="1:34" x14ac:dyDescent="0.3">
      <c r="A897" s="6" t="s">
        <v>49</v>
      </c>
      <c r="B897" s="6">
        <v>9</v>
      </c>
      <c r="C897" s="1">
        <v>44043</v>
      </c>
      <c r="D897" s="1">
        <v>44058</v>
      </c>
      <c r="E897" s="1">
        <v>44060</v>
      </c>
      <c r="F897">
        <v>7</v>
      </c>
      <c r="G897" s="1">
        <v>44067</v>
      </c>
      <c r="H897" s="1">
        <v>44070</v>
      </c>
      <c r="I897" s="2">
        <v>9452002.6999999881</v>
      </c>
      <c r="J897" s="2">
        <v>8526565.1999999993</v>
      </c>
      <c r="K897" s="2">
        <f>SUMIF('collection only'!D:D,eslam.data!AH897,'collection only'!E:E)</f>
        <v>8739144.8800000008</v>
      </c>
      <c r="L897" s="2">
        <v>108157870.2</v>
      </c>
      <c r="U897" s="2">
        <v>0</v>
      </c>
      <c r="V897" s="14">
        <f>SUMIF('consultant-gross'!D:D,eslam.data!AH897,'consultant-gross'!F:F)</f>
        <v>9452002.6999999881</v>
      </c>
      <c r="W897" s="14">
        <f>SUMIF('consultant-gross'!D:D,eslam.data!AH897,'consultant-gross'!G:G)</f>
        <v>108157870.19999999</v>
      </c>
      <c r="X897" s="14">
        <f>SUMIF('consultant-net'!D:D,eslam.data!AH897,'consultant-net'!F:F)</f>
        <v>8526565.1999999993</v>
      </c>
      <c r="Y897" s="2" t="str">
        <f>VLOOKUP(A897,'eslam-to-invoicing'!A:B,2,0)</f>
        <v>ESU Ph2-Enabling &amp; Struc</v>
      </c>
      <c r="Z897" s="2" t="str">
        <f t="shared" si="38"/>
        <v>ESU Ph2-Enabling &amp; Struc9</v>
      </c>
      <c r="AH897" s="2" t="str">
        <f t="shared" si="39"/>
        <v>PH.2-El Sewedy Uni. - Enabling9</v>
      </c>
    </row>
    <row r="898" spans="1:34" x14ac:dyDescent="0.3">
      <c r="A898" s="6" t="s">
        <v>49</v>
      </c>
      <c r="B898" s="6">
        <v>10</v>
      </c>
      <c r="C898" s="1">
        <v>44165</v>
      </c>
      <c r="D898" s="1">
        <v>44150</v>
      </c>
      <c r="E898" s="1">
        <v>44157</v>
      </c>
      <c r="F898">
        <v>7</v>
      </c>
      <c r="G898" s="1">
        <v>44164</v>
      </c>
      <c r="H898" s="1">
        <v>44157</v>
      </c>
      <c r="I898" s="2">
        <v>5068271.5000000149</v>
      </c>
      <c r="J898" s="2">
        <v>7703511.2999999998</v>
      </c>
      <c r="K898" s="2">
        <f>SUMIF('collection only'!D:D,eslam.data!AH898,'collection only'!E:E)</f>
        <v>7703511.4100000001</v>
      </c>
      <c r="L898" s="2">
        <v>113226141.7</v>
      </c>
      <c r="U898" s="2">
        <v>118504</v>
      </c>
      <c r="V898" s="14">
        <f>SUMIF('consultant-gross'!D:D,eslam.data!AH898,'consultant-gross'!F:F)</f>
        <v>0</v>
      </c>
      <c r="W898" s="14">
        <f>SUMIF('consultant-gross'!D:D,eslam.data!AH898,'consultant-gross'!G:G)</f>
        <v>0</v>
      </c>
      <c r="X898" s="14">
        <f>SUMIF('consultant-net'!D:D,eslam.data!AH898,'consultant-net'!F:F)</f>
        <v>0</v>
      </c>
      <c r="Y898" s="2" t="str">
        <f>VLOOKUP(A898,'eslam-to-invoicing'!A:B,2,0)</f>
        <v>ESU Ph2-Enabling &amp; Struc</v>
      </c>
      <c r="Z898" s="2" t="str">
        <f t="shared" si="38"/>
        <v>ESU Ph2-Enabling &amp; Struc10</v>
      </c>
      <c r="AH898" s="2" t="str">
        <f t="shared" si="39"/>
        <v>PH.2-El Sewedy Uni. - Enabling10</v>
      </c>
    </row>
    <row r="899" spans="1:34" x14ac:dyDescent="0.3">
      <c r="A899" s="6" t="s">
        <v>55</v>
      </c>
      <c r="B899" s="6">
        <v>1</v>
      </c>
      <c r="C899" s="1">
        <v>43890</v>
      </c>
      <c r="D899" s="1">
        <v>43890</v>
      </c>
      <c r="E899" s="1">
        <v>43897</v>
      </c>
      <c r="F899">
        <v>14</v>
      </c>
      <c r="G899" s="1">
        <v>43911</v>
      </c>
      <c r="H899" s="1">
        <v>43912</v>
      </c>
      <c r="I899" s="2">
        <v>39552087.899999999</v>
      </c>
      <c r="J899" s="2">
        <v>35636298.899999999</v>
      </c>
      <c r="K899" s="2">
        <f>SUMIF('collection only'!D:D,eslam.data!AH899,'collection only'!E:E)</f>
        <v>50636298.899999999</v>
      </c>
      <c r="L899" s="2">
        <v>39552087.899999999</v>
      </c>
      <c r="N899" s="2">
        <v>15000000</v>
      </c>
      <c r="O899" s="2">
        <v>27835856</v>
      </c>
      <c r="U899" s="2">
        <v>0</v>
      </c>
      <c r="V899" s="14">
        <f>SUMIF('consultant-gross'!D:D,eslam.data!AH899,'consultant-gross'!F:F)</f>
        <v>39552087.899999999</v>
      </c>
      <c r="W899" s="14">
        <f>SUMIF('consultant-gross'!D:D,eslam.data!AH899,'consultant-gross'!G:G)</f>
        <v>39552087.899999999</v>
      </c>
      <c r="X899" s="14">
        <f>SUMIF('consultant-net'!D:D,eslam.data!AH899,'consultant-net'!F:F)</f>
        <v>35636298.899999999</v>
      </c>
      <c r="Y899" s="2" t="str">
        <f>VLOOKUP(A899,'eslam-to-invoicing'!A:B,2,0)</f>
        <v>ESU Ph2-Enabling &amp; Struc</v>
      </c>
      <c r="Z899" s="2" t="str">
        <f t="shared" ref="Z899:Z962" si="40">Y899&amp;B899</f>
        <v>ESU Ph2-Enabling &amp; Struc1</v>
      </c>
      <c r="AH899" s="2" t="str">
        <f t="shared" ref="AH899:AH962" si="41">A899&amp;B899</f>
        <v>PH.2-El Sewedy Uni. - Finishes1</v>
      </c>
    </row>
    <row r="900" spans="1:34" x14ac:dyDescent="0.3">
      <c r="A900" s="6" t="s">
        <v>55</v>
      </c>
      <c r="B900" s="6">
        <v>2</v>
      </c>
      <c r="C900" s="1">
        <v>43921</v>
      </c>
      <c r="D900" s="1">
        <v>43921</v>
      </c>
      <c r="E900" s="1">
        <v>43926</v>
      </c>
      <c r="F900">
        <v>14</v>
      </c>
      <c r="G900" s="1">
        <v>43940</v>
      </c>
      <c r="H900" s="1">
        <v>43943</v>
      </c>
      <c r="I900" s="2">
        <v>33281363.919999991</v>
      </c>
      <c r="J900" s="2">
        <v>26758389.800000001</v>
      </c>
      <c r="K900" s="2">
        <f>SUMIF('collection only'!D:D,eslam.data!AH900,'collection only'!E:E)</f>
        <v>26758389.799999997</v>
      </c>
      <c r="L900" s="2">
        <v>72833451.819999993</v>
      </c>
      <c r="O900" s="2">
        <v>40761852.599999987</v>
      </c>
      <c r="U900" s="2">
        <v>0</v>
      </c>
      <c r="V900" s="14">
        <f>SUMIF('consultant-gross'!D:D,eslam.data!AH900,'consultant-gross'!F:F)</f>
        <v>33281363.919999994</v>
      </c>
      <c r="W900" s="14">
        <f>SUMIF('consultant-gross'!D:D,eslam.data!AH900,'consultant-gross'!G:G)</f>
        <v>72833451.819999993</v>
      </c>
      <c r="X900" s="14">
        <f>SUMIF('consultant-net'!D:D,eslam.data!AH900,'consultant-net'!F:F)</f>
        <v>26758389.800000001</v>
      </c>
      <c r="Y900" s="2" t="str">
        <f>VLOOKUP(A900,'eslam-to-invoicing'!A:B,2,0)</f>
        <v>ESU Ph2-Enabling &amp; Struc</v>
      </c>
      <c r="Z900" s="2" t="str">
        <f t="shared" si="40"/>
        <v>ESU Ph2-Enabling &amp; Struc2</v>
      </c>
      <c r="AH900" s="2" t="str">
        <f t="shared" si="41"/>
        <v>PH.2-El Sewedy Uni. - Finishes2</v>
      </c>
    </row>
    <row r="901" spans="1:34" x14ac:dyDescent="0.3">
      <c r="A901" s="6" t="s">
        <v>55</v>
      </c>
      <c r="B901" s="6">
        <v>3</v>
      </c>
      <c r="C901" s="1">
        <v>43951</v>
      </c>
      <c r="D901" s="1">
        <v>43951</v>
      </c>
      <c r="E901" s="1">
        <v>43957</v>
      </c>
      <c r="F901">
        <v>14</v>
      </c>
      <c r="G901" s="1">
        <v>43971</v>
      </c>
      <c r="H901" s="1">
        <v>43970</v>
      </c>
      <c r="I901" s="2">
        <v>24169965.907644901</v>
      </c>
      <c r="J901" s="2">
        <v>23262698.800000001</v>
      </c>
      <c r="K901" s="2">
        <f>SUMIF('collection only'!D:D,eslam.data!AH901,'collection only'!E:E)</f>
        <v>23262698.800000001</v>
      </c>
      <c r="L901" s="2">
        <v>97003417.727644891</v>
      </c>
      <c r="O901" s="2">
        <v>51226946.099999987</v>
      </c>
      <c r="U901" s="2">
        <v>0</v>
      </c>
      <c r="V901" s="14">
        <f>SUMIF('consultant-gross'!D:D,eslam.data!AH901,'consultant-gross'!F:F)</f>
        <v>24169965.907644898</v>
      </c>
      <c r="W901" s="14">
        <f>SUMIF('consultant-gross'!D:D,eslam.data!AH901,'consultant-gross'!G:G)</f>
        <v>97003417.727644891</v>
      </c>
      <c r="X901" s="14">
        <f>SUMIF('consultant-net'!D:D,eslam.data!AH901,'consultant-net'!F:F)</f>
        <v>23262698.800000001</v>
      </c>
      <c r="Y901" s="2" t="str">
        <f>VLOOKUP(A901,'eslam-to-invoicing'!A:B,2,0)</f>
        <v>ESU Ph2-Enabling &amp; Struc</v>
      </c>
      <c r="Z901" s="2" t="str">
        <f t="shared" si="40"/>
        <v>ESU Ph2-Enabling &amp; Struc3</v>
      </c>
      <c r="AH901" s="2" t="str">
        <f t="shared" si="41"/>
        <v>PH.2-El Sewedy Uni. - Finishes3</v>
      </c>
    </row>
    <row r="902" spans="1:34" x14ac:dyDescent="0.3">
      <c r="A902" s="6" t="s">
        <v>55</v>
      </c>
      <c r="B902" s="6">
        <v>4</v>
      </c>
      <c r="C902" s="1">
        <v>43982</v>
      </c>
      <c r="D902" s="1">
        <v>43982</v>
      </c>
      <c r="E902" s="1">
        <v>43996</v>
      </c>
      <c r="F902">
        <v>14</v>
      </c>
      <c r="G902" s="1">
        <v>44010</v>
      </c>
      <c r="H902" s="1">
        <v>44000</v>
      </c>
      <c r="I902" s="2">
        <v>24591514.842355099</v>
      </c>
      <c r="J902" s="2">
        <v>18322601</v>
      </c>
      <c r="K902" s="2">
        <f>SUMIF('collection only'!D:D,eslam.data!AH902,'collection only'!E:E)</f>
        <v>18322600.949999999</v>
      </c>
      <c r="L902" s="2">
        <v>121594932.56999999</v>
      </c>
      <c r="O902" s="2">
        <v>51695436</v>
      </c>
      <c r="U902" s="2">
        <v>0</v>
      </c>
      <c r="V902" s="14">
        <f>SUMIF('consultant-gross'!D:D,eslam.data!AH902,'consultant-gross'!F:F)</f>
        <v>24591514.842355102</v>
      </c>
      <c r="W902" s="14">
        <f>SUMIF('consultant-gross'!D:D,eslam.data!AH902,'consultant-gross'!G:G)</f>
        <v>121594932.56999999</v>
      </c>
      <c r="X902" s="14">
        <f>SUMIF('consultant-net'!D:D,eslam.data!AH902,'consultant-net'!F:F)</f>
        <v>18322601</v>
      </c>
      <c r="Y902" s="2" t="str">
        <f>VLOOKUP(A902,'eslam-to-invoicing'!A:B,2,0)</f>
        <v>ESU Ph2-Enabling &amp; Struc</v>
      </c>
      <c r="Z902" s="2" t="str">
        <f t="shared" si="40"/>
        <v>ESU Ph2-Enabling &amp; Struc4</v>
      </c>
      <c r="AH902" s="2" t="str">
        <f t="shared" si="41"/>
        <v>PH.2-El Sewedy Uni. - Finishes4</v>
      </c>
    </row>
    <row r="903" spans="1:34" x14ac:dyDescent="0.3">
      <c r="A903" s="6" t="s">
        <v>55</v>
      </c>
      <c r="B903" s="6">
        <v>5</v>
      </c>
      <c r="C903" s="1">
        <v>44012</v>
      </c>
      <c r="D903" s="1">
        <v>44012</v>
      </c>
      <c r="E903" s="1">
        <v>44020</v>
      </c>
      <c r="F903">
        <v>14</v>
      </c>
      <c r="G903" s="1">
        <v>44034</v>
      </c>
      <c r="H903" s="1">
        <v>44025</v>
      </c>
      <c r="I903" s="2">
        <v>77007398.300000012</v>
      </c>
      <c r="J903" s="2">
        <v>64006362.799999997</v>
      </c>
      <c r="K903" s="2">
        <f>SUMIF('collection only'!D:D,eslam.data!AH903,'collection only'!E:E)</f>
        <v>64006362.979999997</v>
      </c>
      <c r="L903" s="2">
        <v>198602330.87</v>
      </c>
      <c r="O903" s="2">
        <v>81242431.400000006</v>
      </c>
      <c r="U903" s="2">
        <v>0</v>
      </c>
      <c r="V903" s="14">
        <f>SUMIF('consultant-gross'!D:D,eslam.data!AH903,'consultant-gross'!F:F)</f>
        <v>77007398.300000012</v>
      </c>
      <c r="W903" s="14">
        <f>SUMIF('consultant-gross'!D:D,eslam.data!AH903,'consultant-gross'!G:G)</f>
        <v>198602330.87</v>
      </c>
      <c r="X903" s="14">
        <f>SUMIF('consultant-net'!D:D,eslam.data!AH903,'consultant-net'!F:F)</f>
        <v>64006362.799999997</v>
      </c>
      <c r="Y903" s="2" t="str">
        <f>VLOOKUP(A903,'eslam-to-invoicing'!A:B,2,0)</f>
        <v>ESU Ph2-Enabling &amp; Struc</v>
      </c>
      <c r="Z903" s="2" t="str">
        <f t="shared" si="40"/>
        <v>ESU Ph2-Enabling &amp; Struc5</v>
      </c>
      <c r="AH903" s="2" t="str">
        <f t="shared" si="41"/>
        <v>PH.2-El Sewedy Uni. - Finishes5</v>
      </c>
    </row>
    <row r="904" spans="1:34" x14ac:dyDescent="0.3">
      <c r="A904" s="6" t="s">
        <v>55</v>
      </c>
      <c r="B904" s="6">
        <v>6</v>
      </c>
      <c r="C904" s="1">
        <v>44043</v>
      </c>
      <c r="D904" s="1">
        <v>44027</v>
      </c>
      <c r="E904" s="1">
        <v>44039</v>
      </c>
      <c r="F904">
        <v>14</v>
      </c>
      <c r="G904" s="1">
        <v>44053</v>
      </c>
      <c r="H904" s="1">
        <v>44041</v>
      </c>
      <c r="I904" s="2">
        <v>22875033.550000008</v>
      </c>
      <c r="J904" s="2">
        <v>8883254.1999999993</v>
      </c>
      <c r="K904" s="2">
        <f>SUMIF('collection only'!D:D,eslam.data!AH904,'collection only'!E:E)</f>
        <v>8883254.0700000003</v>
      </c>
      <c r="L904" s="2">
        <v>221477364.41999999</v>
      </c>
      <c r="O904" s="2">
        <v>71736256.5</v>
      </c>
      <c r="U904" s="2">
        <v>0</v>
      </c>
      <c r="V904" s="14">
        <f>SUMIF('consultant-gross'!D:D,eslam.data!AH904,'consultant-gross'!F:F)</f>
        <v>22875033.550000012</v>
      </c>
      <c r="W904" s="14">
        <f>SUMIF('consultant-gross'!D:D,eslam.data!AH904,'consultant-gross'!G:G)</f>
        <v>221477364.42000002</v>
      </c>
      <c r="X904" s="14">
        <f>SUMIF('consultant-net'!D:D,eslam.data!AH904,'consultant-net'!F:F)</f>
        <v>8883254.1999999993</v>
      </c>
      <c r="Y904" s="2" t="str">
        <f>VLOOKUP(A904,'eslam-to-invoicing'!A:B,2,0)</f>
        <v>ESU Ph2-Enabling &amp; Struc</v>
      </c>
      <c r="Z904" s="2" t="str">
        <f t="shared" si="40"/>
        <v>ESU Ph2-Enabling &amp; Struc6</v>
      </c>
      <c r="AH904" s="2" t="str">
        <f t="shared" si="41"/>
        <v>PH.2-El Sewedy Uni. - Finishes6</v>
      </c>
    </row>
    <row r="905" spans="1:34" x14ac:dyDescent="0.3">
      <c r="A905" s="6" t="s">
        <v>55</v>
      </c>
      <c r="B905" s="6">
        <v>7</v>
      </c>
      <c r="C905" s="1">
        <v>44074</v>
      </c>
      <c r="D905" s="1">
        <v>44058</v>
      </c>
      <c r="E905" s="1">
        <v>44060</v>
      </c>
      <c r="F905">
        <v>14</v>
      </c>
      <c r="G905" s="1">
        <v>44074</v>
      </c>
      <c r="H905" s="1">
        <v>44069</v>
      </c>
      <c r="I905" s="2">
        <v>54216090.639999993</v>
      </c>
      <c r="J905" s="2">
        <v>30755604.899999999</v>
      </c>
      <c r="K905" s="2">
        <f>SUMIF('collection only'!D:D,eslam.data!AH905,'collection only'!E:E)</f>
        <v>25755604.75</v>
      </c>
      <c r="L905" s="2">
        <v>275693455.06</v>
      </c>
      <c r="O905" s="2">
        <v>65901640.400000013</v>
      </c>
      <c r="U905" s="2">
        <v>0</v>
      </c>
      <c r="V905" s="14">
        <f>SUMIF('consultant-gross'!D:D,eslam.data!AH905,'consultant-gross'!F:F)</f>
        <v>54216090.639999986</v>
      </c>
      <c r="W905" s="14">
        <f>SUMIF('consultant-gross'!D:D,eslam.data!AH905,'consultant-gross'!G:G)</f>
        <v>275693455.06</v>
      </c>
      <c r="X905" s="14">
        <f>SUMIF('consultant-net'!D:D,eslam.data!AH905,'consultant-net'!F:F)</f>
        <v>30755604.899999999</v>
      </c>
      <c r="Y905" s="2" t="str">
        <f>VLOOKUP(A905,'eslam-to-invoicing'!A:B,2,0)</f>
        <v>ESU Ph2-Enabling &amp; Struc</v>
      </c>
      <c r="Z905" s="2" t="str">
        <f t="shared" si="40"/>
        <v>ESU Ph2-Enabling &amp; Struc7</v>
      </c>
      <c r="AH905" s="2" t="str">
        <f t="shared" si="41"/>
        <v>PH.2-El Sewedy Uni. - Finishes7</v>
      </c>
    </row>
    <row r="906" spans="1:34" x14ac:dyDescent="0.3">
      <c r="A906" s="6" t="s">
        <v>55</v>
      </c>
      <c r="B906" s="6">
        <v>8</v>
      </c>
      <c r="C906" s="1">
        <v>44074</v>
      </c>
      <c r="D906" s="1">
        <v>44074</v>
      </c>
      <c r="E906" s="1">
        <v>44084</v>
      </c>
      <c r="F906">
        <v>14</v>
      </c>
      <c r="G906" s="1">
        <v>44098</v>
      </c>
      <c r="H906" s="1">
        <v>44091</v>
      </c>
      <c r="I906" s="2">
        <v>61814968.029999971</v>
      </c>
      <c r="J906" s="2">
        <v>30127325.699999999</v>
      </c>
      <c r="K906" s="2">
        <f>SUMIF('collection only'!D:D,eslam.data!AH906,'collection only'!E:E)</f>
        <v>25127325.530000001</v>
      </c>
      <c r="L906" s="2">
        <v>337508423.08999997</v>
      </c>
      <c r="O906" s="2">
        <v>51289431.899999999</v>
      </c>
      <c r="U906" s="2">
        <v>0</v>
      </c>
      <c r="V906" s="14">
        <f>SUMIF('consultant-gross'!D:D,eslam.data!AH906,'consultant-gross'!F:F)</f>
        <v>61814968.029999971</v>
      </c>
      <c r="W906" s="14">
        <f>SUMIF('consultant-gross'!D:D,eslam.data!AH906,'consultant-gross'!G:G)</f>
        <v>337508423.08999997</v>
      </c>
      <c r="X906" s="14">
        <f>SUMIF('consultant-net'!D:D,eslam.data!AH906,'consultant-net'!F:F)</f>
        <v>30127325.699999999</v>
      </c>
      <c r="Y906" s="2" t="str">
        <f>VLOOKUP(A906,'eslam-to-invoicing'!A:B,2,0)</f>
        <v>ESU Ph2-Enabling &amp; Struc</v>
      </c>
      <c r="Z906" s="2" t="str">
        <f t="shared" si="40"/>
        <v>ESU Ph2-Enabling &amp; Struc8</v>
      </c>
      <c r="AH906" s="2" t="str">
        <f t="shared" si="41"/>
        <v>PH.2-El Sewedy Uni. - Finishes8</v>
      </c>
    </row>
    <row r="907" spans="1:34" x14ac:dyDescent="0.3">
      <c r="A907" s="6" t="s">
        <v>55</v>
      </c>
      <c r="B907" s="6">
        <v>9</v>
      </c>
      <c r="C907" s="1">
        <v>44104</v>
      </c>
      <c r="D907" s="1">
        <v>44089</v>
      </c>
      <c r="E907" s="1">
        <v>44122</v>
      </c>
      <c r="F907">
        <v>14</v>
      </c>
      <c r="G907" s="1">
        <v>44136</v>
      </c>
      <c r="H907" s="1">
        <v>44124</v>
      </c>
      <c r="I907" s="2">
        <v>56169721.369999997</v>
      </c>
      <c r="J907" s="2">
        <v>20493846</v>
      </c>
      <c r="K907" s="2">
        <f>SUMIF('collection only'!D:D,eslam.data!AH907,'collection only'!E:E)</f>
        <v>20493846.09</v>
      </c>
      <c r="L907" s="2">
        <v>393678144.45999998</v>
      </c>
      <c r="O907" s="2">
        <v>22011525</v>
      </c>
      <c r="U907" s="2">
        <v>0</v>
      </c>
      <c r="V907" s="14">
        <f>SUMIF('consultant-gross'!D:D,eslam.data!AH907,'consultant-gross'!F:F)</f>
        <v>56169721.370000005</v>
      </c>
      <c r="W907" s="14">
        <f>SUMIF('consultant-gross'!D:D,eslam.data!AH907,'consultant-gross'!G:G)</f>
        <v>393678144.45999998</v>
      </c>
      <c r="X907" s="14">
        <f>SUMIF('consultant-net'!D:D,eslam.data!AH907,'consultant-net'!F:F)</f>
        <v>20493846</v>
      </c>
      <c r="Y907" s="2" t="str">
        <f>VLOOKUP(A907,'eslam-to-invoicing'!A:B,2,0)</f>
        <v>ESU Ph2-Enabling &amp; Struc</v>
      </c>
      <c r="Z907" s="2" t="str">
        <f t="shared" si="40"/>
        <v>ESU Ph2-Enabling &amp; Struc9</v>
      </c>
      <c r="AH907" s="2" t="str">
        <f t="shared" si="41"/>
        <v>PH.2-El Sewedy Uni. - Finishes9</v>
      </c>
    </row>
    <row r="908" spans="1:34" x14ac:dyDescent="0.3">
      <c r="A908" s="6" t="s">
        <v>55</v>
      </c>
      <c r="B908" s="6">
        <v>10</v>
      </c>
      <c r="C908" s="1">
        <v>44135</v>
      </c>
      <c r="D908" s="1">
        <v>44129</v>
      </c>
      <c r="E908" s="1">
        <v>44145</v>
      </c>
      <c r="F908">
        <v>14</v>
      </c>
      <c r="G908" s="1">
        <v>44159</v>
      </c>
      <c r="H908" s="1">
        <v>44154</v>
      </c>
      <c r="I908" s="2">
        <v>33204826.41000003</v>
      </c>
      <c r="J908" s="2">
        <v>9765894.8000000007</v>
      </c>
      <c r="K908" s="2">
        <f>SUMIF('collection only'!D:D,eslam.data!AH908,'collection only'!E:E)</f>
        <v>9765894.8000000007</v>
      </c>
      <c r="L908" s="2">
        <v>426882970.87</v>
      </c>
      <c r="O908" s="2">
        <v>8412160.6999999993</v>
      </c>
      <c r="U908" s="2">
        <v>0</v>
      </c>
      <c r="V908" s="14">
        <f>SUMIF('consultant-gross'!D:D,eslam.data!AH908,'consultant-gross'!F:F)</f>
        <v>33204826.410000026</v>
      </c>
      <c r="W908" s="14">
        <f>SUMIF('consultant-gross'!D:D,eslam.data!AH908,'consultant-gross'!G:G)</f>
        <v>426882970.87</v>
      </c>
      <c r="X908" s="14">
        <f>SUMIF('consultant-net'!D:D,eslam.data!AH908,'consultant-net'!F:F)</f>
        <v>9765894.8000000007</v>
      </c>
      <c r="Y908" s="2" t="str">
        <f>VLOOKUP(A908,'eslam-to-invoicing'!A:B,2,0)</f>
        <v>ESU Ph2-Enabling &amp; Struc</v>
      </c>
      <c r="Z908" s="2" t="str">
        <f t="shared" si="40"/>
        <v>ESU Ph2-Enabling &amp; Struc10</v>
      </c>
      <c r="AH908" s="2" t="str">
        <f t="shared" si="41"/>
        <v>PH.2-El Sewedy Uni. - Finishes10</v>
      </c>
    </row>
    <row r="909" spans="1:34" x14ac:dyDescent="0.3">
      <c r="A909" s="6" t="s">
        <v>55</v>
      </c>
      <c r="B909" s="6">
        <v>11</v>
      </c>
      <c r="C909" s="1">
        <v>44165</v>
      </c>
      <c r="D909" s="1">
        <v>44166</v>
      </c>
      <c r="E909" s="1">
        <v>44180</v>
      </c>
      <c r="F909">
        <v>14</v>
      </c>
      <c r="G909" s="1">
        <v>44194</v>
      </c>
      <c r="H909" s="1">
        <v>44186</v>
      </c>
      <c r="I909" s="2">
        <v>20698550.39999998</v>
      </c>
      <c r="J909" s="2">
        <v>13851401.199999999</v>
      </c>
      <c r="K909" s="2">
        <f>SUMIF('collection only'!D:D,eslam.data!AH909,'collection only'!E:E)</f>
        <v>13851401.630000001</v>
      </c>
      <c r="L909" s="2">
        <v>447581521.26999998</v>
      </c>
      <c r="O909" s="2">
        <v>6756406.2599999998</v>
      </c>
      <c r="U909" s="2">
        <v>0</v>
      </c>
      <c r="V909" s="14">
        <f>SUMIF('consultant-gross'!D:D,eslam.data!AH909,'consultant-gross'!F:F)</f>
        <v>20698550.399999976</v>
      </c>
      <c r="W909" s="14">
        <f>SUMIF('consultant-gross'!D:D,eslam.data!AH909,'consultant-gross'!G:G)</f>
        <v>447581521.26999998</v>
      </c>
      <c r="X909" s="14">
        <f>SUMIF('consultant-net'!D:D,eslam.data!AH909,'consultant-net'!F:F)</f>
        <v>13851401.199999999</v>
      </c>
      <c r="Y909" s="2" t="str">
        <f>VLOOKUP(A909,'eslam-to-invoicing'!A:B,2,0)</f>
        <v>ESU Ph2-Enabling &amp; Struc</v>
      </c>
      <c r="Z909" s="2" t="str">
        <f t="shared" si="40"/>
        <v>ESU Ph2-Enabling &amp; Struc11</v>
      </c>
      <c r="AH909" s="2" t="str">
        <f t="shared" si="41"/>
        <v>PH.2-El Sewedy Uni. - Finishes11</v>
      </c>
    </row>
    <row r="910" spans="1:34" x14ac:dyDescent="0.3">
      <c r="A910" s="6" t="s">
        <v>55</v>
      </c>
      <c r="B910" s="6">
        <v>12</v>
      </c>
      <c r="C910" s="1">
        <v>44227</v>
      </c>
      <c r="D910" s="1">
        <v>44237</v>
      </c>
      <c r="E910" s="1">
        <v>44241</v>
      </c>
      <c r="F910">
        <v>14</v>
      </c>
      <c r="G910" s="1">
        <v>44255</v>
      </c>
      <c r="H910" s="1">
        <v>44277</v>
      </c>
      <c r="I910" s="2">
        <v>33191485.020000041</v>
      </c>
      <c r="J910" s="2">
        <v>23340124.899999999</v>
      </c>
      <c r="K910" s="2">
        <f>SUMIF('collection only'!D:D,eslam.data!AH910,'collection only'!E:E)</f>
        <v>23340124.899999999</v>
      </c>
      <c r="L910" s="2">
        <v>480773006.29000002</v>
      </c>
      <c r="U910" s="2">
        <v>0</v>
      </c>
      <c r="V910" s="14">
        <f>SUMIF('consultant-gross'!D:D,eslam.data!AH910,'consultant-gross'!F:F)</f>
        <v>36099063.777566016</v>
      </c>
      <c r="W910" s="14">
        <f>SUMIF('consultant-gross'!D:D,eslam.data!AH910,'consultant-gross'!G:G)</f>
        <v>483680585.047566</v>
      </c>
      <c r="X910" s="14">
        <f>SUMIF('consultant-net'!D:D,eslam.data!AH910,'consultant-net'!F:F)</f>
        <v>26122387</v>
      </c>
      <c r="Y910" s="2" t="str">
        <f>VLOOKUP(A910,'eslam-to-invoicing'!A:B,2,0)</f>
        <v>ESU Ph2-Enabling &amp; Struc</v>
      </c>
      <c r="Z910" s="2" t="str">
        <f t="shared" si="40"/>
        <v>ESU Ph2-Enabling &amp; Struc12</v>
      </c>
      <c r="AH910" s="2" t="str">
        <f t="shared" si="41"/>
        <v>PH.2-El Sewedy Uni. - Finishes12</v>
      </c>
    </row>
    <row r="911" spans="1:34" x14ac:dyDescent="0.3">
      <c r="A911" s="6" t="s">
        <v>55</v>
      </c>
      <c r="B911" s="6">
        <v>13</v>
      </c>
      <c r="C911" s="1">
        <v>44347</v>
      </c>
      <c r="D911" s="1">
        <v>44356</v>
      </c>
      <c r="E911" s="1">
        <v>44648</v>
      </c>
      <c r="F911">
        <v>14</v>
      </c>
      <c r="G911" s="1">
        <v>44662</v>
      </c>
      <c r="H911" s="1">
        <v>44678</v>
      </c>
      <c r="I911" s="2">
        <v>13891238</v>
      </c>
      <c r="J911" s="2">
        <v>19693398.5</v>
      </c>
      <c r="K911" s="2">
        <f>SUMIF('collection only'!D:D,eslam.data!AH911,'collection only'!E:E)</f>
        <v>15069000.000001</v>
      </c>
      <c r="L911" s="2">
        <v>494664244.29000002</v>
      </c>
      <c r="S911" s="2">
        <v>12984936.4125</v>
      </c>
      <c r="T911" s="2">
        <v>12984936.4125</v>
      </c>
      <c r="U911" s="2">
        <v>0</v>
      </c>
      <c r="V911" s="14">
        <f>SUMIF('consultant-gross'!D:D,eslam.data!AH911,'consultant-gross'!F:F)</f>
        <v>13891238</v>
      </c>
      <c r="W911" s="14">
        <f>SUMIF('consultant-gross'!D:D,eslam.data!AH911,'consultant-gross'!G:G)</f>
        <v>494664244.29000002</v>
      </c>
      <c r="X911" s="14">
        <f>SUMIF('consultant-net'!D:D,eslam.data!AH911,'consultant-net'!F:F)</f>
        <v>19693398.5</v>
      </c>
      <c r="Y911" s="2" t="str">
        <f>VLOOKUP(A911,'eslam-to-invoicing'!A:B,2,0)</f>
        <v>ESU Ph2-Enabling &amp; Struc</v>
      </c>
      <c r="Z911" s="2" t="str">
        <f t="shared" si="40"/>
        <v>ESU Ph2-Enabling &amp; Struc13</v>
      </c>
      <c r="AH911" s="2" t="str">
        <f t="shared" si="41"/>
        <v>PH.2-El Sewedy Uni. - Finishes13</v>
      </c>
    </row>
    <row r="912" spans="1:34" x14ac:dyDescent="0.3">
      <c r="A912" s="6" t="s">
        <v>7</v>
      </c>
      <c r="B912" s="6">
        <v>1</v>
      </c>
      <c r="C912" s="1">
        <v>43008</v>
      </c>
      <c r="D912" s="1">
        <v>43011</v>
      </c>
      <c r="E912" s="1">
        <v>43026</v>
      </c>
      <c r="F912">
        <v>15</v>
      </c>
      <c r="G912" s="1">
        <v>43055</v>
      </c>
      <c r="H912" s="1">
        <v>43043</v>
      </c>
      <c r="I912" s="2">
        <v>2947938.09</v>
      </c>
      <c r="J912" s="2">
        <v>3779007.23</v>
      </c>
      <c r="K912" s="2">
        <f>SUMIF('collection only'!D:D,eslam.data!AH912,'collection only'!E:E)</f>
        <v>3779007.23</v>
      </c>
      <c r="L912" s="2">
        <v>2947938.09</v>
      </c>
      <c r="O912" s="2">
        <v>2165254</v>
      </c>
      <c r="U912" s="2">
        <v>350000</v>
      </c>
      <c r="V912" s="14">
        <f>SUMIF('consultant-gross'!D:D,eslam.data!AH912,'consultant-gross'!F:F)</f>
        <v>3990886.7186955311</v>
      </c>
      <c r="W912" s="14">
        <f>SUMIF('consultant-gross'!D:D,eslam.data!AH912,'consultant-gross'!G:G)</f>
        <v>3990886.7186955311</v>
      </c>
      <c r="X912" s="14">
        <f>SUMIF('consultant-net'!D:D,eslam.data!AH912,'consultant-net'!F:F)</f>
        <v>5549711.3148971172</v>
      </c>
      <c r="Y912" s="2">
        <f>VLOOKUP(A912,'eslam-to-invoicing'!A:B,2,0)</f>
        <v>0</v>
      </c>
      <c r="Z912" s="2" t="str">
        <f t="shared" si="40"/>
        <v>01</v>
      </c>
      <c r="AH912" s="2" t="str">
        <f t="shared" si="41"/>
        <v>PI Parks - ELSEWEDY1</v>
      </c>
    </row>
    <row r="913" spans="1:34" x14ac:dyDescent="0.3">
      <c r="A913" s="6" t="s">
        <v>7</v>
      </c>
      <c r="B913" s="6">
        <v>2</v>
      </c>
      <c r="C913" s="1">
        <v>43039</v>
      </c>
      <c r="D913" s="1">
        <v>43043</v>
      </c>
      <c r="E913" s="1">
        <v>43045</v>
      </c>
      <c r="F913">
        <v>15</v>
      </c>
      <c r="G913" s="1">
        <v>43078</v>
      </c>
      <c r="H913" s="1">
        <v>43067</v>
      </c>
      <c r="I913" s="2">
        <v>4598153.29</v>
      </c>
      <c r="J913" s="2">
        <v>3366014.15</v>
      </c>
      <c r="K913" s="2">
        <f>SUMIF('collection only'!D:D,eslam.data!AH913,'collection only'!E:E)</f>
        <v>3366014.15</v>
      </c>
      <c r="L913" s="2">
        <v>7546090.8399999999</v>
      </c>
      <c r="O913" s="2">
        <v>1128937.5</v>
      </c>
      <c r="U913" s="2">
        <v>360362.87</v>
      </c>
      <c r="V913" s="14">
        <f>SUMIF('consultant-gross'!D:D,eslam.data!AH913,'consultant-gross'!F:F)</f>
        <v>4642464.2723838231</v>
      </c>
      <c r="W913" s="14">
        <f>SUMIF('consultant-gross'!D:D,eslam.data!AH913,'consultant-gross'!G:G)</f>
        <v>7590402.3631653534</v>
      </c>
      <c r="X913" s="14">
        <f>SUMIF('consultant-net'!D:D,eslam.data!AH913,'consultant-net'!F:F)</f>
        <v>4153538.7944460986</v>
      </c>
      <c r="Y913" s="2">
        <f>VLOOKUP(A913,'eslam-to-invoicing'!A:B,2,0)</f>
        <v>0</v>
      </c>
      <c r="Z913" s="2" t="str">
        <f t="shared" si="40"/>
        <v>02</v>
      </c>
      <c r="AH913" s="2" t="str">
        <f t="shared" si="41"/>
        <v>PI Parks - ELSEWEDY2</v>
      </c>
    </row>
    <row r="914" spans="1:34" x14ac:dyDescent="0.3">
      <c r="A914" s="6" t="s">
        <v>7</v>
      </c>
      <c r="B914" s="6">
        <v>3</v>
      </c>
      <c r="C914" s="1">
        <v>43069</v>
      </c>
      <c r="D914" s="1">
        <v>43073</v>
      </c>
      <c r="E914" s="1">
        <v>43073</v>
      </c>
      <c r="F914">
        <v>15</v>
      </c>
      <c r="G914" s="1">
        <v>43109</v>
      </c>
      <c r="H914" s="1">
        <v>43094</v>
      </c>
      <c r="I914" s="2">
        <v>1603218.21</v>
      </c>
      <c r="J914" s="2">
        <v>823701.84</v>
      </c>
      <c r="K914" s="2">
        <f>SUMIF('collection only'!D:D,eslam.data!AH914,'collection only'!E:E)</f>
        <v>823701.85</v>
      </c>
      <c r="L914" s="2">
        <v>9149309.0600000005</v>
      </c>
      <c r="O914" s="2">
        <v>1055385.3999999999</v>
      </c>
      <c r="U914" s="2">
        <v>360362.87</v>
      </c>
      <c r="V914" s="14">
        <f>SUMIF('consultant-gross'!D:D,eslam.data!AH914,'consultant-gross'!F:F)</f>
        <v>1837652.48</v>
      </c>
      <c r="W914" s="14">
        <f>SUMIF('consultant-gross'!D:D,eslam.data!AH914,'consultant-gross'!G:G)</f>
        <v>9383809.1300000008</v>
      </c>
      <c r="X914" s="14">
        <f>SUMIF('consultant-net'!D:D,eslam.data!AH914,'consultant-net'!F:F)</f>
        <v>1754857.27</v>
      </c>
      <c r="Y914" s="2">
        <f>VLOOKUP(A914,'eslam-to-invoicing'!A:B,2,0)</f>
        <v>0</v>
      </c>
      <c r="Z914" s="2" t="str">
        <f t="shared" si="40"/>
        <v>03</v>
      </c>
      <c r="AH914" s="2" t="str">
        <f t="shared" si="41"/>
        <v>PI Parks - ELSEWEDY3</v>
      </c>
    </row>
    <row r="915" spans="1:34" x14ac:dyDescent="0.3">
      <c r="A915" s="6" t="s">
        <v>7</v>
      </c>
      <c r="B915" s="6">
        <v>4</v>
      </c>
      <c r="C915" s="1">
        <v>43100</v>
      </c>
      <c r="D915" s="1">
        <v>43100</v>
      </c>
      <c r="E915" s="1">
        <v>43104</v>
      </c>
      <c r="F915">
        <v>15</v>
      </c>
      <c r="G915" s="1">
        <v>43148</v>
      </c>
      <c r="H915" s="1">
        <v>43146</v>
      </c>
      <c r="J915" s="2">
        <v>2572231.81</v>
      </c>
      <c r="K915" s="2">
        <f>SUMIF('collection only'!D:D,eslam.data!AH915,'collection only'!E:E)</f>
        <v>2572231.81</v>
      </c>
      <c r="L915" s="2">
        <v>12280064.67</v>
      </c>
      <c r="O915" s="2">
        <v>862309.875</v>
      </c>
      <c r="U915" s="2">
        <v>711378.19049082499</v>
      </c>
      <c r="V915" s="14">
        <f>SUMIF('consultant-gross'!D:D,eslam.data!AH915,'consultant-gross'!F:F)</f>
        <v>3758163.8696457408</v>
      </c>
      <c r="W915" s="14">
        <f>SUMIF('consultant-gross'!D:D,eslam.data!AH915,'consultant-gross'!G:G)</f>
        <v>12907472.929645741</v>
      </c>
      <c r="X915" s="14">
        <f>SUMIF('consultant-net'!D:D,eslam.data!AH915,'consultant-net'!F:F)</f>
        <v>3155027.6240683626</v>
      </c>
      <c r="Y915" s="2">
        <f>VLOOKUP(A915,'eslam-to-invoicing'!A:B,2,0)</f>
        <v>0</v>
      </c>
      <c r="Z915" s="2" t="str">
        <f t="shared" si="40"/>
        <v>04</v>
      </c>
      <c r="AH915" s="2" t="str">
        <f t="shared" si="41"/>
        <v>PI Parks - ELSEWEDY4</v>
      </c>
    </row>
    <row r="916" spans="1:34" x14ac:dyDescent="0.3">
      <c r="A916" s="6" t="s">
        <v>7</v>
      </c>
      <c r="B916" s="6">
        <v>5</v>
      </c>
      <c r="C916" s="1">
        <v>43131</v>
      </c>
      <c r="D916" s="1">
        <v>43138</v>
      </c>
      <c r="E916" s="1">
        <v>43138</v>
      </c>
      <c r="F916">
        <v>15</v>
      </c>
      <c r="G916" s="1">
        <v>43187</v>
      </c>
      <c r="H916" s="1">
        <v>43195</v>
      </c>
      <c r="I916" s="2">
        <v>2043145.23</v>
      </c>
      <c r="J916" s="2">
        <v>1175600.49</v>
      </c>
      <c r="K916" s="2">
        <f>SUMIF('collection only'!D:D,eslam.data!AH916,'collection only'!E:E)</f>
        <v>1175600.49</v>
      </c>
      <c r="L916" s="2">
        <v>14323209.9</v>
      </c>
      <c r="O916" s="2">
        <v>439890.2</v>
      </c>
      <c r="U916" s="2">
        <v>110286.54</v>
      </c>
      <c r="V916" s="14">
        <f>SUMIF('consultant-gross'!D:D,eslam.data!AH916,'consultant-gross'!F:F)</f>
        <v>1927670.8</v>
      </c>
      <c r="W916" s="14">
        <f>SUMIF('consultant-gross'!D:D,eslam.data!AH916,'consultant-gross'!G:G)</f>
        <v>14835143.73</v>
      </c>
      <c r="X916" s="14">
        <f>SUMIF('consultant-net'!D:D,eslam.data!AH916,'consultant-net'!F:F)</f>
        <v>1692874.42</v>
      </c>
      <c r="Y916" s="2">
        <f>VLOOKUP(A916,'eslam-to-invoicing'!A:B,2,0)</f>
        <v>0</v>
      </c>
      <c r="Z916" s="2" t="str">
        <f t="shared" si="40"/>
        <v>05</v>
      </c>
      <c r="AH916" s="2" t="str">
        <f t="shared" si="41"/>
        <v>PI Parks - ELSEWEDY5</v>
      </c>
    </row>
    <row r="917" spans="1:34" x14ac:dyDescent="0.3">
      <c r="A917" s="6" t="s">
        <v>7</v>
      </c>
      <c r="B917" s="6">
        <v>6</v>
      </c>
      <c r="C917" s="1">
        <v>43159</v>
      </c>
      <c r="D917" s="1">
        <v>43169</v>
      </c>
      <c r="E917" s="1">
        <v>43170</v>
      </c>
      <c r="F917">
        <v>15</v>
      </c>
      <c r="G917" s="1">
        <v>43218</v>
      </c>
      <c r="H917" s="1">
        <v>43205</v>
      </c>
      <c r="I917" s="2">
        <v>662608.1099999994</v>
      </c>
      <c r="J917" s="2">
        <v>689113.69</v>
      </c>
      <c r="K917" s="2">
        <f>SUMIF('collection only'!D:D,eslam.data!AH917,'collection only'!E:E)</f>
        <v>689110.93</v>
      </c>
      <c r="L917" s="2">
        <v>14985818.01</v>
      </c>
      <c r="O917" s="2">
        <v>602282.21</v>
      </c>
      <c r="U917" s="2">
        <v>0</v>
      </c>
      <c r="V917" s="14">
        <f>SUMIF('consultant-gross'!D:D,eslam.data!AH917,'consultant-gross'!F:F)</f>
        <v>694638.62999999896</v>
      </c>
      <c r="W917" s="14">
        <f>SUMIF('consultant-gross'!D:D,eslam.data!AH917,'consultant-gross'!G:G)</f>
        <v>15017848.529999999</v>
      </c>
      <c r="X917" s="14">
        <f>SUMIF('consultant-net'!D:D,eslam.data!AH917,'consultant-net'!F:F)</f>
        <v>306624.33</v>
      </c>
      <c r="Y917" s="2">
        <f>VLOOKUP(A917,'eslam-to-invoicing'!A:B,2,0)</f>
        <v>0</v>
      </c>
      <c r="Z917" s="2" t="str">
        <f t="shared" si="40"/>
        <v>06</v>
      </c>
      <c r="AH917" s="2" t="str">
        <f t="shared" si="41"/>
        <v>PI Parks - ELSEWEDY6</v>
      </c>
    </row>
    <row r="918" spans="1:34" x14ac:dyDescent="0.3">
      <c r="A918" s="6" t="s">
        <v>7</v>
      </c>
      <c r="B918" s="6">
        <v>7</v>
      </c>
      <c r="C918" s="1">
        <v>43190</v>
      </c>
      <c r="D918" s="1">
        <v>43200</v>
      </c>
      <c r="E918" s="1">
        <v>43206</v>
      </c>
      <c r="F918">
        <v>15</v>
      </c>
      <c r="G918" s="1">
        <v>43228</v>
      </c>
      <c r="H918" s="1">
        <v>43211</v>
      </c>
      <c r="I918" s="2">
        <v>667972.21000000089</v>
      </c>
      <c r="J918" s="2">
        <v>1938615.93</v>
      </c>
      <c r="K918" s="2">
        <f>SUMIF('collection only'!D:D,eslam.data!AH918,'collection only'!E:E)</f>
        <v>1209313.47</v>
      </c>
      <c r="L918" s="2">
        <v>15685820.74</v>
      </c>
      <c r="O918" s="2">
        <v>1491568.3</v>
      </c>
      <c r="U918" s="2">
        <v>0</v>
      </c>
      <c r="V918" s="14">
        <f>SUMIF('consultant-gross'!D:D,eslam.data!AH918,'consultant-gross'!F:F)</f>
        <v>667972.21000000089</v>
      </c>
      <c r="W918" s="14">
        <f>SUMIF('consultant-gross'!D:D,eslam.data!AH918,'consultant-gross'!G:G)</f>
        <v>15685820.74</v>
      </c>
      <c r="X918" s="14">
        <f>SUMIF('consultant-net'!D:D,eslam.data!AH918,'consultant-net'!F:F)</f>
        <v>1938615.93</v>
      </c>
      <c r="Y918" s="2">
        <f>VLOOKUP(A918,'eslam-to-invoicing'!A:B,2,0)</f>
        <v>0</v>
      </c>
      <c r="Z918" s="2" t="str">
        <f t="shared" si="40"/>
        <v>07</v>
      </c>
      <c r="AH918" s="2" t="str">
        <f t="shared" si="41"/>
        <v>PI Parks - ELSEWEDY7</v>
      </c>
    </row>
    <row r="919" spans="1:34" x14ac:dyDescent="0.3">
      <c r="A919" s="6" t="s">
        <v>7</v>
      </c>
      <c r="B919" s="6">
        <v>8</v>
      </c>
      <c r="C919" s="1">
        <v>43220</v>
      </c>
      <c r="D919" s="1">
        <v>43229</v>
      </c>
      <c r="E919" s="1">
        <v>43229</v>
      </c>
      <c r="F919">
        <v>15</v>
      </c>
      <c r="G919" s="1">
        <v>43254</v>
      </c>
      <c r="H919" s="1">
        <v>43253</v>
      </c>
      <c r="I919" s="2">
        <v>1859636.860000001</v>
      </c>
      <c r="J919" s="2">
        <v>1633991.6379310449</v>
      </c>
      <c r="K919" s="2">
        <f>SUMIF('collection only'!D:D,eslam.data!AH919,'collection only'!E:E)</f>
        <v>1492654.2</v>
      </c>
      <c r="L919" s="2">
        <v>17545457.600000001</v>
      </c>
      <c r="O919" s="2">
        <v>1274527.689</v>
      </c>
      <c r="U919" s="2">
        <v>0</v>
      </c>
      <c r="V919" s="14">
        <f>SUMIF('consultant-gross'!D:D,eslam.data!AH919,'consultant-gross'!F:F)</f>
        <v>1892096.0888440814</v>
      </c>
      <c r="W919" s="14">
        <f>SUMIF('consultant-gross'!D:D,eslam.data!AH919,'consultant-gross'!G:G)</f>
        <v>17577916.828844082</v>
      </c>
      <c r="X919" s="14">
        <f>SUMIF('consultant-net'!D:D,eslam.data!AH919,'consultant-net'!F:F)</f>
        <v>1633991.6379310451</v>
      </c>
      <c r="Y919" s="2">
        <f>VLOOKUP(A919,'eslam-to-invoicing'!A:B,2,0)</f>
        <v>0</v>
      </c>
      <c r="Z919" s="2" t="str">
        <f t="shared" si="40"/>
        <v>08</v>
      </c>
      <c r="AH919" s="2" t="str">
        <f t="shared" si="41"/>
        <v>PI Parks - ELSEWEDY8</v>
      </c>
    </row>
    <row r="920" spans="1:34" x14ac:dyDescent="0.3">
      <c r="A920" s="6" t="s">
        <v>7</v>
      </c>
      <c r="B920" s="6">
        <v>9</v>
      </c>
      <c r="C920" s="1">
        <v>43251</v>
      </c>
      <c r="D920" s="1">
        <v>43260</v>
      </c>
      <c r="E920" s="1">
        <v>43260</v>
      </c>
      <c r="F920">
        <v>15</v>
      </c>
      <c r="G920" s="1">
        <v>43280</v>
      </c>
      <c r="H920" s="1">
        <v>43263</v>
      </c>
      <c r="I920" s="2">
        <v>1491159.5592195799</v>
      </c>
      <c r="J920" s="2">
        <v>1607545.8275795651</v>
      </c>
      <c r="K920" s="2">
        <f>SUMIF('collection only'!D:D,eslam.data!AH920,'collection only'!E:E)</f>
        <v>1471457.2</v>
      </c>
      <c r="L920" s="2">
        <v>19036617.159219582</v>
      </c>
      <c r="O920" s="2">
        <v>1586317.3559999999</v>
      </c>
      <c r="U920" s="2">
        <v>0</v>
      </c>
      <c r="V920" s="14">
        <f>SUMIF('consultant-gross'!D:D,eslam.data!AH920,'consultant-gross'!F:F)</f>
        <v>1491159.5592195801</v>
      </c>
      <c r="W920" s="14">
        <f>SUMIF('consultant-gross'!D:D,eslam.data!AH920,'consultant-gross'!G:G)</f>
        <v>19036617.159219582</v>
      </c>
      <c r="X920" s="14">
        <f>SUMIF('consultant-net'!D:D,eslam.data!AH920,'consultant-net'!F:F)</f>
        <v>1607545.8275795653</v>
      </c>
      <c r="Y920" s="2">
        <f>VLOOKUP(A920,'eslam-to-invoicing'!A:B,2,0)</f>
        <v>0</v>
      </c>
      <c r="Z920" s="2" t="str">
        <f t="shared" si="40"/>
        <v>09</v>
      </c>
      <c r="AH920" s="2" t="str">
        <f t="shared" si="41"/>
        <v>PI Parks - ELSEWEDY9</v>
      </c>
    </row>
    <row r="921" spans="1:34" x14ac:dyDescent="0.3">
      <c r="A921" s="6" t="s">
        <v>7</v>
      </c>
      <c r="B921" s="6">
        <v>10</v>
      </c>
      <c r="C921" s="1">
        <v>43281</v>
      </c>
      <c r="D921" s="1">
        <v>43289</v>
      </c>
      <c r="E921" s="1">
        <v>43291</v>
      </c>
      <c r="F921">
        <v>15</v>
      </c>
      <c r="G921" s="1">
        <v>43320</v>
      </c>
      <c r="H921" s="1">
        <v>43313</v>
      </c>
      <c r="I921" s="2">
        <v>3200065.7107804189</v>
      </c>
      <c r="J921" s="2">
        <v>2470019.34</v>
      </c>
      <c r="K921" s="2">
        <f>SUMIF('collection only'!D:D,eslam.data!AH921,'collection only'!E:E)</f>
        <v>2470019.34</v>
      </c>
      <c r="L921" s="2">
        <v>22236682.870000001</v>
      </c>
      <c r="O921" s="2">
        <v>1486479.93</v>
      </c>
      <c r="U921" s="2">
        <v>115532.14</v>
      </c>
      <c r="V921" s="14">
        <f>SUMIF('consultant-gross'!D:D,eslam.data!AH921,'consultant-gross'!F:F)</f>
        <v>4758616.5673809238</v>
      </c>
      <c r="W921" s="14">
        <f>SUMIF('consultant-gross'!D:D,eslam.data!AH921,'consultant-gross'!G:G)</f>
        <v>23795233.726600505</v>
      </c>
      <c r="X921" s="14">
        <f>SUMIF('consultant-net'!D:D,eslam.data!AH921,'consultant-net'!F:F)</f>
        <v>3824599.4146474004</v>
      </c>
      <c r="Y921" s="2">
        <f>VLOOKUP(A921,'eslam-to-invoicing'!A:B,2,0)</f>
        <v>0</v>
      </c>
      <c r="Z921" s="2" t="str">
        <f t="shared" si="40"/>
        <v>010</v>
      </c>
      <c r="AH921" s="2" t="str">
        <f t="shared" si="41"/>
        <v>PI Parks - ELSEWEDY10</v>
      </c>
    </row>
    <row r="922" spans="1:34" x14ac:dyDescent="0.3">
      <c r="A922" s="6" t="s">
        <v>7</v>
      </c>
      <c r="B922" s="6">
        <v>11</v>
      </c>
      <c r="C922" s="1">
        <v>43312</v>
      </c>
      <c r="D922" s="1">
        <v>43314</v>
      </c>
      <c r="E922" s="1">
        <v>43319</v>
      </c>
      <c r="F922">
        <v>15</v>
      </c>
      <c r="G922" s="1">
        <v>43337</v>
      </c>
      <c r="H922" s="1">
        <v>43356</v>
      </c>
      <c r="I922" s="2">
        <v>890276.25999999791</v>
      </c>
      <c r="J922" s="2">
        <v>945860.23</v>
      </c>
      <c r="K922" s="2">
        <f>SUMIF('collection only'!D:D,eslam.data!AH922,'collection only'!E:E)</f>
        <v>945860.23</v>
      </c>
      <c r="L922" s="2">
        <v>23126959.129999999</v>
      </c>
      <c r="O922" s="2">
        <v>1734570.5279999999</v>
      </c>
      <c r="U922" s="2">
        <v>125532.14</v>
      </c>
      <c r="V922" s="14">
        <f>SUMIF('consultant-gross'!D:D,eslam.data!AH922,'consultant-gross'!F:F)</f>
        <v>891495.1766336076</v>
      </c>
      <c r="W922" s="14">
        <f>SUMIF('consultant-gross'!D:D,eslam.data!AH922,'consultant-gross'!G:G)</f>
        <v>23128178.046633609</v>
      </c>
      <c r="X922" s="14">
        <f>SUMIF('consultant-net'!D:D,eslam.data!AH922,'consultant-net'!F:F)</f>
        <v>442152.49507371709</v>
      </c>
      <c r="Y922" s="2">
        <f>VLOOKUP(A922,'eslam-to-invoicing'!A:B,2,0)</f>
        <v>0</v>
      </c>
      <c r="Z922" s="2" t="str">
        <f t="shared" si="40"/>
        <v>011</v>
      </c>
      <c r="AH922" s="2" t="str">
        <f t="shared" si="41"/>
        <v>PI Parks - ELSEWEDY11</v>
      </c>
    </row>
    <row r="923" spans="1:34" x14ac:dyDescent="0.3">
      <c r="A923" s="6" t="s">
        <v>7</v>
      </c>
      <c r="B923" s="6">
        <v>12</v>
      </c>
      <c r="C923" s="1">
        <v>43343</v>
      </c>
      <c r="D923" s="1">
        <v>43349</v>
      </c>
      <c r="E923" s="1">
        <v>43351</v>
      </c>
      <c r="F923">
        <v>15</v>
      </c>
      <c r="G923" s="1">
        <v>43386</v>
      </c>
      <c r="H923" s="1">
        <v>43369</v>
      </c>
      <c r="I923" s="2">
        <v>1804540.779785339</v>
      </c>
      <c r="J923" s="2">
        <v>1530660.1341041401</v>
      </c>
      <c r="K923" s="2">
        <f>SUMIF('collection only'!D:D,eslam.data!AH923,'collection only'!E:E)</f>
        <v>1347803.37</v>
      </c>
      <c r="L923" s="2">
        <v>24932718.826418951</v>
      </c>
      <c r="O923" s="2">
        <v>1713142.2709999999</v>
      </c>
      <c r="U923" s="2">
        <v>0</v>
      </c>
      <c r="V923" s="14">
        <f>SUMIF('consultant-gross'!D:D,eslam.data!AH923,'consultant-gross'!F:F)</f>
        <v>1804540.7797853388</v>
      </c>
      <c r="W923" s="14">
        <f>SUMIF('consultant-gross'!D:D,eslam.data!AH923,'consultant-gross'!G:G)</f>
        <v>24932718.826418947</v>
      </c>
      <c r="X923" s="14">
        <f>SUMIF('consultant-net'!D:D,eslam.data!AH923,'consultant-net'!F:F)</f>
        <v>1530660.1341041401</v>
      </c>
      <c r="Y923" s="2">
        <f>VLOOKUP(A923,'eslam-to-invoicing'!A:B,2,0)</f>
        <v>0</v>
      </c>
      <c r="Z923" s="2" t="str">
        <f t="shared" si="40"/>
        <v>012</v>
      </c>
      <c r="AH923" s="2" t="str">
        <f t="shared" si="41"/>
        <v>PI Parks - ELSEWEDY12</v>
      </c>
    </row>
    <row r="924" spans="1:34" x14ac:dyDescent="0.3">
      <c r="A924" s="6" t="s">
        <v>7</v>
      </c>
      <c r="B924" s="6">
        <v>13</v>
      </c>
      <c r="C924" s="1">
        <v>43373</v>
      </c>
      <c r="D924" s="1">
        <v>43377</v>
      </c>
      <c r="E924" s="1">
        <v>43377</v>
      </c>
      <c r="F924">
        <v>15</v>
      </c>
      <c r="G924" s="1">
        <v>43400</v>
      </c>
      <c r="H924" s="1">
        <v>43383</v>
      </c>
      <c r="I924" s="2">
        <v>1076504.1196935661</v>
      </c>
      <c r="J924" s="2">
        <v>716605.53266206011</v>
      </c>
      <c r="K924" s="2">
        <f>SUMIF('collection only'!D:D,eslam.data!AH924,'collection only'!E:E)</f>
        <v>719804.13</v>
      </c>
      <c r="L924" s="2">
        <v>26009222.94611251</v>
      </c>
      <c r="O924" s="2">
        <v>1579309.5449999999</v>
      </c>
      <c r="U924" s="2">
        <v>0</v>
      </c>
      <c r="V924" s="14">
        <f>SUMIF('consultant-gross'!D:D,eslam.data!AH924,'consultant-gross'!F:F)</f>
        <v>1076504.1196935661</v>
      </c>
      <c r="W924" s="14">
        <f>SUMIF('consultant-gross'!D:D,eslam.data!AH924,'consultant-gross'!G:G)</f>
        <v>26009222.946112514</v>
      </c>
      <c r="X924" s="14">
        <f>SUMIF('consultant-net'!D:D,eslam.data!AH924,'consultant-net'!F:F)</f>
        <v>716605.53266206011</v>
      </c>
      <c r="Y924" s="2">
        <f>VLOOKUP(A924,'eslam-to-invoicing'!A:B,2,0)</f>
        <v>0</v>
      </c>
      <c r="Z924" s="2" t="str">
        <f t="shared" si="40"/>
        <v>013</v>
      </c>
      <c r="AH924" s="2" t="str">
        <f t="shared" si="41"/>
        <v>PI Parks - ELSEWEDY13</v>
      </c>
    </row>
    <row r="925" spans="1:34" x14ac:dyDescent="0.3">
      <c r="A925" s="6" t="s">
        <v>7</v>
      </c>
      <c r="B925" s="6">
        <v>14</v>
      </c>
      <c r="C925" s="1">
        <v>43404</v>
      </c>
      <c r="D925" s="1">
        <v>43409</v>
      </c>
      <c r="E925" s="1">
        <v>43411</v>
      </c>
      <c r="F925">
        <v>15</v>
      </c>
      <c r="G925" s="1">
        <v>43436</v>
      </c>
      <c r="H925" s="1">
        <v>43436</v>
      </c>
      <c r="I925" s="2">
        <v>1188716.2338874859</v>
      </c>
      <c r="J925" s="2">
        <v>775351.46</v>
      </c>
      <c r="K925" s="2">
        <f>SUMIF('collection only'!D:D,eslam.data!AH925,'collection only'!E:E)</f>
        <v>775351.46</v>
      </c>
      <c r="L925" s="2">
        <v>27197939.18</v>
      </c>
      <c r="O925" s="2">
        <v>1430574.85</v>
      </c>
      <c r="U925" s="2">
        <v>194651.72</v>
      </c>
      <c r="V925" s="14">
        <f>SUMIF('consultant-gross'!D:D,eslam.data!AH925,'consultant-gross'!F:F)</f>
        <v>2476006.3138874881</v>
      </c>
      <c r="W925" s="14">
        <f>SUMIF('consultant-gross'!D:D,eslam.data!AH925,'consultant-gross'!G:G)</f>
        <v>28485229.260000002</v>
      </c>
      <c r="X925" s="14">
        <f>SUMIF('consultant-net'!D:D,eslam.data!AH925,'consultant-net'!F:F)</f>
        <v>1986968.45</v>
      </c>
      <c r="Y925" s="2">
        <f>VLOOKUP(A925,'eslam-to-invoicing'!A:B,2,0)</f>
        <v>0</v>
      </c>
      <c r="Z925" s="2" t="str">
        <f t="shared" si="40"/>
        <v>014</v>
      </c>
      <c r="AH925" s="2" t="str">
        <f t="shared" si="41"/>
        <v>PI Parks - ELSEWEDY14</v>
      </c>
    </row>
    <row r="926" spans="1:34" x14ac:dyDescent="0.3">
      <c r="A926" s="6" t="s">
        <v>7</v>
      </c>
      <c r="B926" s="6">
        <v>15</v>
      </c>
      <c r="C926" s="1">
        <v>43434</v>
      </c>
      <c r="D926" s="1">
        <v>43440</v>
      </c>
      <c r="E926" s="1">
        <v>43440</v>
      </c>
      <c r="F926">
        <v>15</v>
      </c>
      <c r="G926" s="1">
        <v>43466</v>
      </c>
      <c r="H926" s="1">
        <v>43460</v>
      </c>
      <c r="I926" s="2">
        <v>6486957.6199999973</v>
      </c>
      <c r="J926" s="2">
        <v>4484634.17</v>
      </c>
      <c r="K926" s="2">
        <f>SUMIF('collection only'!D:D,eslam.data!AH926,'collection only'!E:E)</f>
        <v>4484634.1399999997</v>
      </c>
      <c r="L926" s="2">
        <v>33684896.799999997</v>
      </c>
      <c r="O926" s="2">
        <v>1125214.43</v>
      </c>
      <c r="U926" s="2">
        <v>209651.72</v>
      </c>
      <c r="V926" s="14">
        <f>SUMIF('consultant-gross'!D:D,eslam.data!AH926,'consultant-gross'!F:F)</f>
        <v>7576900.6799999997</v>
      </c>
      <c r="W926" s="14">
        <f>SUMIF('consultant-gross'!D:D,eslam.data!AH926,'consultant-gross'!G:G)</f>
        <v>34774839.859999999</v>
      </c>
      <c r="X926" s="14">
        <f>SUMIF('consultant-net'!D:D,eslam.data!AH926,'consultant-net'!F:F)</f>
        <v>5773335.6500000004</v>
      </c>
      <c r="Y926" s="2">
        <f>VLOOKUP(A926,'eslam-to-invoicing'!A:B,2,0)</f>
        <v>0</v>
      </c>
      <c r="Z926" s="2" t="str">
        <f t="shared" si="40"/>
        <v>015</v>
      </c>
      <c r="AH926" s="2" t="str">
        <f t="shared" si="41"/>
        <v>PI Parks - ELSEWEDY15</v>
      </c>
    </row>
    <row r="927" spans="1:34" x14ac:dyDescent="0.3">
      <c r="A927" s="6" t="s">
        <v>7</v>
      </c>
      <c r="B927" s="6">
        <v>16</v>
      </c>
      <c r="C927" s="1">
        <v>43465</v>
      </c>
      <c r="D927" s="1">
        <v>43471</v>
      </c>
      <c r="E927" s="1">
        <v>43471</v>
      </c>
      <c r="F927">
        <v>15</v>
      </c>
      <c r="G927" s="1">
        <v>43496</v>
      </c>
      <c r="H927" s="1">
        <v>43492</v>
      </c>
      <c r="I927" s="2">
        <v>4932880.4600000009</v>
      </c>
      <c r="J927" s="2">
        <v>4125986.43</v>
      </c>
      <c r="K927" s="2">
        <f>SUMIF('collection only'!D:D,eslam.data!AH927,'collection only'!E:E)</f>
        <v>4125986.43</v>
      </c>
      <c r="L927" s="2">
        <v>38617777.259999998</v>
      </c>
      <c r="O927" s="2">
        <v>889716.88</v>
      </c>
      <c r="U927" s="2">
        <v>245586.01</v>
      </c>
      <c r="V927" s="14">
        <f>SUMIF('consultant-gross'!D:D,eslam.data!AH927,'consultant-gross'!F:F)</f>
        <v>6344223.529927507</v>
      </c>
      <c r="W927" s="14">
        <f>SUMIF('consultant-gross'!D:D,eslam.data!AH927,'consultant-gross'!G:G)</f>
        <v>40029120.329927504</v>
      </c>
      <c r="X927" s="14">
        <f>SUMIF('consultant-net'!D:D,eslam.data!AH927,'consultant-net'!F:F)</f>
        <v>5768808.193635799</v>
      </c>
      <c r="Y927" s="2">
        <f>VLOOKUP(A927,'eslam-to-invoicing'!A:B,2,0)</f>
        <v>0</v>
      </c>
      <c r="Z927" s="2" t="str">
        <f t="shared" si="40"/>
        <v>016</v>
      </c>
      <c r="AH927" s="2" t="str">
        <f t="shared" si="41"/>
        <v>PI Parks - ELSEWEDY16</v>
      </c>
    </row>
    <row r="928" spans="1:34" x14ac:dyDescent="0.3">
      <c r="A928" s="6" t="s">
        <v>7</v>
      </c>
      <c r="B928" s="6">
        <v>17</v>
      </c>
      <c r="C928" s="1">
        <v>43496</v>
      </c>
      <c r="D928" s="1">
        <v>43501</v>
      </c>
      <c r="E928" s="1">
        <v>43503</v>
      </c>
      <c r="F928">
        <v>15</v>
      </c>
      <c r="G928" s="1">
        <v>43529</v>
      </c>
      <c r="H928" s="1">
        <v>43537</v>
      </c>
      <c r="I928" s="2">
        <v>1718123.550000004</v>
      </c>
      <c r="J928" s="2">
        <v>1375431.38</v>
      </c>
      <c r="K928" s="2">
        <f>SUMIF('collection only'!D:D,eslam.data!AH928,'collection only'!E:E)</f>
        <v>1375431.38</v>
      </c>
      <c r="L928" s="2">
        <v>40335900.810000002</v>
      </c>
      <c r="O928" s="2">
        <v>584649.66</v>
      </c>
      <c r="U928" s="2">
        <v>261703.2</v>
      </c>
      <c r="V928" s="14">
        <f>SUMIF('consultant-gross'!D:D,eslam.data!AH928,'consultant-gross'!F:F)</f>
        <v>3393993.1200000048</v>
      </c>
      <c r="W928" s="14">
        <f>SUMIF('consultant-gross'!D:D,eslam.data!AH928,'consultant-gross'!G:G)</f>
        <v>42011770.380000003</v>
      </c>
      <c r="X928" s="14">
        <f>SUMIF('consultant-net'!D:D,eslam.data!AH928,'consultant-net'!F:F)</f>
        <v>3296251.57</v>
      </c>
      <c r="Y928" s="2">
        <f>VLOOKUP(A928,'eslam-to-invoicing'!A:B,2,0)</f>
        <v>0</v>
      </c>
      <c r="Z928" s="2" t="str">
        <f t="shared" si="40"/>
        <v>017</v>
      </c>
      <c r="AH928" s="2" t="str">
        <f t="shared" si="41"/>
        <v>PI Parks - ELSEWEDY17</v>
      </c>
    </row>
    <row r="929" spans="1:34" x14ac:dyDescent="0.3">
      <c r="A929" s="6" t="s">
        <v>7</v>
      </c>
      <c r="B929" s="6">
        <v>18</v>
      </c>
      <c r="C929" s="1">
        <v>43524</v>
      </c>
      <c r="D929" s="1">
        <v>43529</v>
      </c>
      <c r="E929" s="1">
        <v>43530</v>
      </c>
      <c r="F929">
        <v>15</v>
      </c>
      <c r="G929" s="1">
        <v>43558</v>
      </c>
      <c r="H929" s="1">
        <v>43551</v>
      </c>
      <c r="I929" s="2">
        <v>4308748.6699999943</v>
      </c>
      <c r="J929" s="2">
        <v>3699864.67</v>
      </c>
      <c r="K929" s="2">
        <f>SUMIF('collection only'!D:D,eslam.data!AH929,'collection only'!E:E)</f>
        <v>3699864.67</v>
      </c>
      <c r="L929" s="2">
        <v>44644649.479999997</v>
      </c>
      <c r="O929" s="2">
        <v>439815.15100000013</v>
      </c>
      <c r="U929" s="2">
        <v>261703.2</v>
      </c>
      <c r="V929" s="14">
        <f>SUMIF('consultant-gross'!D:D,eslam.data!AH929,'consultant-gross'!F:F)</f>
        <v>4573274.5450352952</v>
      </c>
      <c r="W929" s="14">
        <f>SUMIF('consultant-gross'!D:D,eslam.data!AH929,'consultant-gross'!G:G)</f>
        <v>46585044.925035298</v>
      </c>
      <c r="X929" s="14">
        <f>SUMIF('consultant-net'!D:D,eslam.data!AH929,'consultant-net'!F:F)</f>
        <v>5638741.9193570316</v>
      </c>
      <c r="Y929" s="2">
        <f>VLOOKUP(A929,'eslam-to-invoicing'!A:B,2,0)</f>
        <v>0</v>
      </c>
      <c r="Z929" s="2" t="str">
        <f t="shared" si="40"/>
        <v>018</v>
      </c>
      <c r="AH929" s="2" t="str">
        <f t="shared" si="41"/>
        <v>PI Parks - ELSEWEDY18</v>
      </c>
    </row>
    <row r="930" spans="1:34" x14ac:dyDescent="0.3">
      <c r="A930" s="6" t="s">
        <v>7</v>
      </c>
      <c r="B930" s="6">
        <v>19</v>
      </c>
      <c r="C930" s="1">
        <v>43555</v>
      </c>
      <c r="D930" s="1">
        <v>43561</v>
      </c>
      <c r="E930" s="1">
        <v>43561</v>
      </c>
      <c r="F930">
        <v>15</v>
      </c>
      <c r="G930" s="1">
        <v>43589</v>
      </c>
      <c r="H930" s="1">
        <v>43599</v>
      </c>
      <c r="I930" s="2">
        <v>2652468.0200000028</v>
      </c>
      <c r="J930" s="2">
        <v>2311261.81</v>
      </c>
      <c r="K930" s="2">
        <f>SUMIF('collection only'!D:D,eslam.data!AH930,'collection only'!E:E)</f>
        <v>2311261.81</v>
      </c>
      <c r="L930" s="2">
        <v>47297117.5</v>
      </c>
      <c r="O930" s="2">
        <v>171933.60949999999</v>
      </c>
      <c r="U930" s="2">
        <v>276703.2</v>
      </c>
      <c r="V930" s="14">
        <f>SUMIF('consultant-gross'!D:D,eslam.data!AH930,'consultant-gross'!F:F)</f>
        <v>4823264.9185738936</v>
      </c>
      <c r="W930" s="14">
        <f>SUMIF('consultant-gross'!D:D,eslam.data!AH930,'consultant-gross'!G:G)</f>
        <v>49467914.39857389</v>
      </c>
      <c r="X930" s="14">
        <f>SUMIF('consultant-net'!D:D,eslam.data!AH930,'consultant-net'!F:F)</f>
        <v>4754946.3629341125</v>
      </c>
      <c r="Y930" s="2">
        <f>VLOOKUP(A930,'eslam-to-invoicing'!A:B,2,0)</f>
        <v>0</v>
      </c>
      <c r="Z930" s="2" t="str">
        <f t="shared" si="40"/>
        <v>019</v>
      </c>
      <c r="AH930" s="2" t="str">
        <f t="shared" si="41"/>
        <v>PI Parks - ELSEWEDY19</v>
      </c>
    </row>
    <row r="931" spans="1:34" x14ac:dyDescent="0.3">
      <c r="A931" s="6" t="s">
        <v>7</v>
      </c>
      <c r="B931" s="6">
        <v>20</v>
      </c>
      <c r="C931" s="1">
        <v>43585</v>
      </c>
      <c r="D931" s="1">
        <v>43590</v>
      </c>
      <c r="E931" s="1">
        <v>43592</v>
      </c>
      <c r="F931">
        <v>15</v>
      </c>
      <c r="G931" s="1">
        <v>43621</v>
      </c>
      <c r="H931" s="1">
        <v>43604</v>
      </c>
      <c r="I931" s="2">
        <v>4018450.927889891</v>
      </c>
      <c r="J931" s="2">
        <v>1816746.614022844</v>
      </c>
      <c r="K931" s="2">
        <f>SUMIF('collection only'!D:D,eslam.data!AH931,'collection only'!E:E)</f>
        <v>1466574.4</v>
      </c>
      <c r="L931" s="2">
        <v>51315568.427889891</v>
      </c>
      <c r="O931" s="2">
        <v>161583.8345</v>
      </c>
      <c r="U931" s="2">
        <v>0</v>
      </c>
      <c r="V931" s="14">
        <f>SUMIF('consultant-gross'!D:D,eslam.data!AH931,'consultant-gross'!F:F)</f>
        <v>4018450.927889891</v>
      </c>
      <c r="W931" s="14">
        <f>SUMIF('consultant-gross'!D:D,eslam.data!AH931,'consultant-gross'!G:G)</f>
        <v>51315568.427889891</v>
      </c>
      <c r="X931" s="14">
        <f>SUMIF('consultant-net'!D:D,eslam.data!AH931,'consultant-net'!F:F)</f>
        <v>1816746.6140228435</v>
      </c>
      <c r="Y931" s="2">
        <f>VLOOKUP(A931,'eslam-to-invoicing'!A:B,2,0)</f>
        <v>0</v>
      </c>
      <c r="Z931" s="2" t="str">
        <f t="shared" si="40"/>
        <v>020</v>
      </c>
      <c r="AH931" s="2" t="str">
        <f t="shared" si="41"/>
        <v>PI Parks - ELSEWEDY20</v>
      </c>
    </row>
    <row r="932" spans="1:34" x14ac:dyDescent="0.3">
      <c r="A932" s="6" t="s">
        <v>7</v>
      </c>
      <c r="B932" s="6">
        <v>21</v>
      </c>
      <c r="C932" s="1">
        <v>43646</v>
      </c>
      <c r="D932" s="1">
        <v>43646</v>
      </c>
      <c r="E932" s="1">
        <v>43748</v>
      </c>
      <c r="F932">
        <v>15</v>
      </c>
      <c r="G932" s="1">
        <v>43768</v>
      </c>
      <c r="H932" s="1">
        <v>43751</v>
      </c>
      <c r="I932" s="2">
        <v>598299.79211010784</v>
      </c>
      <c r="J932" s="2">
        <v>5879272.6390669569</v>
      </c>
      <c r="K932" s="2">
        <f>SUMIF('collection only'!D:D,eslam.data!AH932,'collection only'!E:E)</f>
        <v>5333565.74</v>
      </c>
      <c r="L932" s="2">
        <v>51913868.219999999</v>
      </c>
      <c r="O932" s="2">
        <v>179052.64</v>
      </c>
      <c r="U932" s="2">
        <v>0</v>
      </c>
      <c r="V932" s="14">
        <f>SUMIF('consultant-gross'!D:D,eslam.data!AH932,'consultant-gross'!F:F)</f>
        <v>598299.79211010784</v>
      </c>
      <c r="W932" s="14">
        <f>SUMIF('consultant-gross'!D:D,eslam.data!AH932,'consultant-gross'!G:G)</f>
        <v>51913868.219999999</v>
      </c>
      <c r="X932" s="14">
        <f>SUMIF('consultant-net'!D:D,eslam.data!AH932,'consultant-net'!F:F)</f>
        <v>5879272.6390669569</v>
      </c>
      <c r="Y932" s="2">
        <f>VLOOKUP(A932,'eslam-to-invoicing'!A:B,2,0)</f>
        <v>0</v>
      </c>
      <c r="Z932" s="2" t="str">
        <f t="shared" si="40"/>
        <v>021</v>
      </c>
      <c r="AH932" s="2" t="str">
        <f t="shared" si="41"/>
        <v>PI Parks - ELSEWEDY21</v>
      </c>
    </row>
    <row r="933" spans="1:34" x14ac:dyDescent="0.3">
      <c r="A933" s="6" t="s">
        <v>24</v>
      </c>
      <c r="B933" s="6">
        <v>1</v>
      </c>
      <c r="C933" s="1">
        <v>43373</v>
      </c>
      <c r="D933" s="1">
        <v>43377</v>
      </c>
      <c r="E933" s="1">
        <v>43370</v>
      </c>
      <c r="F933">
        <v>15</v>
      </c>
      <c r="G933" s="1">
        <v>43400</v>
      </c>
      <c r="H933" s="1">
        <v>43383</v>
      </c>
      <c r="I933" s="2">
        <v>4100153.37</v>
      </c>
      <c r="J933" s="2">
        <v>7818631.6399999997</v>
      </c>
      <c r="K933" s="2">
        <f>SUMIF('collection only'!D:D,eslam.data!AH933,'collection only'!E:E)</f>
        <v>7818631.6399999997</v>
      </c>
      <c r="L933" s="2">
        <v>4100153.37</v>
      </c>
      <c r="O933" s="2">
        <v>4989525.8131999997</v>
      </c>
      <c r="U933" s="2">
        <v>0</v>
      </c>
      <c r="V933" s="14">
        <f>SUMIF('consultant-gross'!D:D,eslam.data!AH933,'consultant-gross'!F:F)</f>
        <v>4100153.3699999996</v>
      </c>
      <c r="W933" s="14">
        <f>SUMIF('consultant-gross'!D:D,eslam.data!AH933,'consultant-gross'!G:G)</f>
        <v>4100153.3699999996</v>
      </c>
      <c r="X933" s="14">
        <f>SUMIF('consultant-net'!D:D,eslam.data!AH933,'consultant-net'!F:F)</f>
        <v>7818631.6399999997</v>
      </c>
      <c r="Y933" s="2">
        <f>VLOOKUP(A933,'eslam-to-invoicing'!A:B,2,0)</f>
        <v>0</v>
      </c>
      <c r="Z933" s="2" t="str">
        <f t="shared" si="40"/>
        <v>01</v>
      </c>
      <c r="AH933" s="2" t="str">
        <f t="shared" si="41"/>
        <v>PI Parks - MEP1</v>
      </c>
    </row>
    <row r="934" spans="1:34" x14ac:dyDescent="0.3">
      <c r="A934" s="6" t="s">
        <v>24</v>
      </c>
      <c r="B934" s="6">
        <v>2</v>
      </c>
      <c r="C934" s="1">
        <v>43404</v>
      </c>
      <c r="D934" s="1">
        <v>43406</v>
      </c>
      <c r="E934" s="1">
        <v>43411</v>
      </c>
      <c r="F934">
        <v>15</v>
      </c>
      <c r="G934" s="1">
        <v>43436</v>
      </c>
      <c r="H934" s="1">
        <v>43436</v>
      </c>
      <c r="I934" s="2">
        <v>3824663.600000001</v>
      </c>
      <c r="J934" s="2">
        <v>3907009.94</v>
      </c>
      <c r="K934" s="2">
        <f>SUMIF('collection only'!D:D,eslam.data!AH934,'collection only'!E:E)</f>
        <v>3907009.94</v>
      </c>
      <c r="L934" s="2">
        <v>7924816.9700000007</v>
      </c>
      <c r="O934" s="2">
        <v>5871509.9100000001</v>
      </c>
      <c r="U934" s="2">
        <v>0</v>
      </c>
      <c r="V934" s="14">
        <f>SUMIF('consultant-gross'!D:D,eslam.data!AH934,'consultant-gross'!F:F)</f>
        <v>3824663.600000001</v>
      </c>
      <c r="W934" s="14">
        <f>SUMIF('consultant-gross'!D:D,eslam.data!AH934,'consultant-gross'!G:G)</f>
        <v>7924816.9700000007</v>
      </c>
      <c r="X934" s="14">
        <f>SUMIF('consultant-net'!D:D,eslam.data!AH934,'consultant-net'!F:F)</f>
        <v>3978690.02</v>
      </c>
      <c r="Y934" s="2">
        <f>VLOOKUP(A934,'eslam-to-invoicing'!A:B,2,0)</f>
        <v>0</v>
      </c>
      <c r="Z934" s="2" t="str">
        <f t="shared" si="40"/>
        <v>02</v>
      </c>
      <c r="AH934" s="2" t="str">
        <f t="shared" si="41"/>
        <v>PI Parks - MEP2</v>
      </c>
    </row>
    <row r="935" spans="1:34" x14ac:dyDescent="0.3">
      <c r="A935" s="6" t="s">
        <v>24</v>
      </c>
      <c r="B935" s="6">
        <v>3</v>
      </c>
      <c r="C935" s="1">
        <v>43434</v>
      </c>
      <c r="D935" s="1">
        <v>43444</v>
      </c>
      <c r="E935" s="1">
        <v>43437</v>
      </c>
      <c r="F935">
        <v>15</v>
      </c>
      <c r="G935" s="1">
        <v>43466</v>
      </c>
      <c r="H935" s="1">
        <v>43460</v>
      </c>
      <c r="I935" s="2">
        <v>2526634.8599999989</v>
      </c>
      <c r="J935" s="2">
        <v>3921714.73</v>
      </c>
      <c r="K935" s="2">
        <f>SUMIF('collection only'!D:D,eslam.data!AH935,'collection only'!E:E)</f>
        <v>3921714.73</v>
      </c>
      <c r="L935" s="2">
        <v>10451451.83</v>
      </c>
      <c r="O935" s="2">
        <v>8435854.5500000007</v>
      </c>
      <c r="U935" s="2">
        <v>0</v>
      </c>
      <c r="V935" s="14">
        <f>SUMIF('consultant-gross'!D:D,eslam.data!AH935,'consultant-gross'!F:F)</f>
        <v>4229682.9000000004</v>
      </c>
      <c r="W935" s="14">
        <f>SUMIF('consultant-gross'!D:D,eslam.data!AH935,'consultant-gross'!G:G)</f>
        <v>12154499.870000001</v>
      </c>
      <c r="X935" s="14">
        <f>SUMIF('consultant-net'!D:D,eslam.data!AH935,'consultant-net'!F:F)</f>
        <v>4042223.64</v>
      </c>
      <c r="Y935" s="2">
        <f>VLOOKUP(A935,'eslam-to-invoicing'!A:B,2,0)</f>
        <v>0</v>
      </c>
      <c r="Z935" s="2" t="str">
        <f t="shared" si="40"/>
        <v>03</v>
      </c>
      <c r="AH935" s="2" t="str">
        <f t="shared" si="41"/>
        <v>PI Parks - MEP3</v>
      </c>
    </row>
    <row r="936" spans="1:34" x14ac:dyDescent="0.3">
      <c r="A936" s="6" t="s">
        <v>24</v>
      </c>
      <c r="B936" s="6">
        <v>4</v>
      </c>
      <c r="C936" s="1">
        <v>43465</v>
      </c>
      <c r="D936" s="1">
        <v>43470</v>
      </c>
      <c r="E936" s="1">
        <v>43470</v>
      </c>
      <c r="F936">
        <v>15</v>
      </c>
      <c r="G936" s="1">
        <v>43496</v>
      </c>
      <c r="H936" s="1">
        <v>43479</v>
      </c>
      <c r="I936" s="2">
        <v>13292686.779999999</v>
      </c>
      <c r="J936" s="2">
        <v>3514249.7616900019</v>
      </c>
      <c r="K936" s="2">
        <f>SUMIF('collection only'!D:D,eslam.data!AH936,'collection only'!E:E)</f>
        <v>3366511.48</v>
      </c>
      <c r="L936" s="2">
        <v>23744138.609999999</v>
      </c>
      <c r="O936" s="2">
        <v>6341086.6899999985</v>
      </c>
      <c r="U936" s="2">
        <v>0</v>
      </c>
      <c r="V936" s="14">
        <f>SUMIF('consultant-gross'!D:D,eslam.data!AH936,'consultant-gross'!F:F)</f>
        <v>13292686.779999999</v>
      </c>
      <c r="W936" s="14">
        <f>SUMIF('consultant-gross'!D:D,eslam.data!AH936,'consultant-gross'!G:G)</f>
        <v>23744138.609999999</v>
      </c>
      <c r="X936" s="14">
        <f>SUMIF('consultant-net'!D:D,eslam.data!AH936,'consultant-net'!F:F)</f>
        <v>3514249.7616900019</v>
      </c>
      <c r="Y936" s="2">
        <f>VLOOKUP(A936,'eslam-to-invoicing'!A:B,2,0)</f>
        <v>0</v>
      </c>
      <c r="Z936" s="2" t="str">
        <f t="shared" si="40"/>
        <v>04</v>
      </c>
      <c r="AH936" s="2" t="str">
        <f t="shared" si="41"/>
        <v>PI Parks - MEP4</v>
      </c>
    </row>
    <row r="937" spans="1:34" x14ac:dyDescent="0.3">
      <c r="A937" s="6" t="s">
        <v>24</v>
      </c>
      <c r="B937" s="6">
        <v>5</v>
      </c>
      <c r="C937" s="1">
        <v>43496</v>
      </c>
      <c r="D937" s="1">
        <v>43501</v>
      </c>
      <c r="E937" s="1">
        <v>43501</v>
      </c>
      <c r="F937">
        <v>15</v>
      </c>
      <c r="G937" s="1">
        <v>43529</v>
      </c>
      <c r="H937" s="1">
        <v>43537</v>
      </c>
      <c r="I937" s="2">
        <v>8084326.0000000037</v>
      </c>
      <c r="J937" s="2">
        <v>6350059.5</v>
      </c>
      <c r="K937" s="2">
        <f>SUMIF('collection only'!D:D,eslam.data!AH937,'collection only'!E:E)</f>
        <v>6350059.5</v>
      </c>
      <c r="L937" s="2">
        <v>31828464.609999999</v>
      </c>
      <c r="O937" s="2">
        <v>8184608.0099999998</v>
      </c>
      <c r="U937" s="2">
        <v>0</v>
      </c>
      <c r="V937" s="14">
        <f>SUMIF('consultant-gross'!D:D,eslam.data!AH937,'consultant-gross'!F:F)</f>
        <v>7765619.629999999</v>
      </c>
      <c r="W937" s="14">
        <f>SUMIF('consultant-gross'!D:D,eslam.data!AH937,'consultant-gross'!G:G)</f>
        <v>31509758.239999998</v>
      </c>
      <c r="X937" s="14">
        <f>SUMIF('consultant-net'!D:D,eslam.data!AH937,'consultant-net'!F:F)</f>
        <v>6241537.1200000001</v>
      </c>
      <c r="Y937" s="2">
        <f>VLOOKUP(A937,'eslam-to-invoicing'!A:B,2,0)</f>
        <v>0</v>
      </c>
      <c r="Z937" s="2" t="str">
        <f t="shared" si="40"/>
        <v>05</v>
      </c>
      <c r="AH937" s="2" t="str">
        <f t="shared" si="41"/>
        <v>PI Parks - MEP5</v>
      </c>
    </row>
    <row r="938" spans="1:34" x14ac:dyDescent="0.3">
      <c r="A938" s="6" t="s">
        <v>24</v>
      </c>
      <c r="B938" s="6">
        <v>6</v>
      </c>
      <c r="C938" s="1">
        <v>43524</v>
      </c>
      <c r="D938" s="1">
        <v>43529</v>
      </c>
      <c r="E938" s="1">
        <v>43529</v>
      </c>
      <c r="F938">
        <v>15</v>
      </c>
      <c r="G938" s="1">
        <v>43558</v>
      </c>
      <c r="H938" s="1">
        <v>43550</v>
      </c>
      <c r="I938" s="2">
        <v>3232894.779999997</v>
      </c>
      <c r="J938" s="2">
        <v>919139.23</v>
      </c>
      <c r="K938" s="2">
        <f>SUMIF('collection only'!D:D,eslam.data!AH938,'collection only'!E:E)</f>
        <v>919139.23</v>
      </c>
      <c r="L938" s="2">
        <v>35061359.390000001</v>
      </c>
      <c r="O938" s="2">
        <v>6744285.6100000003</v>
      </c>
      <c r="U938" s="2">
        <v>0</v>
      </c>
      <c r="V938" s="14">
        <f>SUMIF('consultant-gross'!D:D,eslam.data!AH938,'consultant-gross'!F:F)</f>
        <v>3555303.7699999996</v>
      </c>
      <c r="W938" s="14">
        <f>SUMIF('consultant-gross'!D:D,eslam.data!AH938,'consultant-gross'!G:G)</f>
        <v>35065062.009999998</v>
      </c>
      <c r="X938" s="14">
        <f>SUMIF('consultant-net'!D:D,eslam.data!AH938,'consultant-net'!F:F)</f>
        <v>2455515.29</v>
      </c>
      <c r="Y938" s="2">
        <f>VLOOKUP(A938,'eslam-to-invoicing'!A:B,2,0)</f>
        <v>0</v>
      </c>
      <c r="Z938" s="2" t="str">
        <f t="shared" si="40"/>
        <v>06</v>
      </c>
      <c r="AH938" s="2" t="str">
        <f t="shared" si="41"/>
        <v>PI Parks - MEP6</v>
      </c>
    </row>
    <row r="939" spans="1:34" x14ac:dyDescent="0.3">
      <c r="A939" s="6" t="s">
        <v>24</v>
      </c>
      <c r="B939" s="6">
        <v>7</v>
      </c>
      <c r="C939" s="1">
        <v>43555</v>
      </c>
      <c r="D939" s="1">
        <v>43556</v>
      </c>
      <c r="E939" s="1">
        <v>43559</v>
      </c>
      <c r="F939">
        <v>15</v>
      </c>
      <c r="G939" s="1">
        <v>43589</v>
      </c>
      <c r="H939" s="1">
        <v>43599</v>
      </c>
      <c r="I939" s="2">
        <v>4908164.7340999991</v>
      </c>
      <c r="J939" s="2">
        <v>2661364.08</v>
      </c>
      <c r="K939" s="2">
        <f>SUMIF('collection only'!D:D,eslam.data!AH939,'collection only'!E:E)</f>
        <v>2661364.08</v>
      </c>
      <c r="L939" s="2">
        <v>39969524.1241</v>
      </c>
      <c r="O939" s="2">
        <v>4404706.2941000015</v>
      </c>
      <c r="U939" s="2">
        <v>0</v>
      </c>
      <c r="V939" s="14">
        <f>SUMIF('consultant-gross'!D:D,eslam.data!AH939,'consultant-gross'!F:F)</f>
        <v>4908164.7774000019</v>
      </c>
      <c r="W939" s="14">
        <f>SUMIF('consultant-gross'!D:D,eslam.data!AH939,'consultant-gross'!G:G)</f>
        <v>39969524.167400002</v>
      </c>
      <c r="X939" s="14">
        <f>SUMIF('consultant-net'!D:D,eslam.data!AH939,'consultant-net'!F:F)</f>
        <v>4844170.7079220042</v>
      </c>
      <c r="Y939" s="2">
        <f>VLOOKUP(A939,'eslam-to-invoicing'!A:B,2,0)</f>
        <v>0</v>
      </c>
      <c r="Z939" s="2" t="str">
        <f t="shared" si="40"/>
        <v>07</v>
      </c>
      <c r="AH939" s="2" t="str">
        <f t="shared" si="41"/>
        <v>PI Parks - MEP7</v>
      </c>
    </row>
    <row r="940" spans="1:34" x14ac:dyDescent="0.3">
      <c r="A940" s="6" t="s">
        <v>24</v>
      </c>
      <c r="B940" s="6">
        <v>8</v>
      </c>
      <c r="C940" s="1">
        <v>43585</v>
      </c>
      <c r="D940" s="1">
        <v>43590</v>
      </c>
      <c r="E940" s="1">
        <v>43591</v>
      </c>
      <c r="F940">
        <v>15</v>
      </c>
      <c r="G940" s="1">
        <v>43621</v>
      </c>
      <c r="H940" s="1">
        <v>43604</v>
      </c>
      <c r="I940" s="2">
        <v>2655162.8183000009</v>
      </c>
      <c r="J940" s="2">
        <v>1686090.790803991</v>
      </c>
      <c r="K940" s="2">
        <f>SUMIF('collection only'!D:D,eslam.data!AH940,'collection only'!E:E)</f>
        <v>1478131.5</v>
      </c>
      <c r="L940" s="2">
        <v>42624686.942400001</v>
      </c>
      <c r="O940" s="2">
        <v>3262993.9849999999</v>
      </c>
      <c r="U940" s="2">
        <v>0</v>
      </c>
      <c r="V940" s="14">
        <f>SUMIF('consultant-gross'!D:D,eslam.data!AH940,'consultant-gross'!F:F)</f>
        <v>2655162.8183000013</v>
      </c>
      <c r="W940" s="14">
        <f>SUMIF('consultant-gross'!D:D,eslam.data!AH940,'consultant-gross'!G:G)</f>
        <v>42624686.942400001</v>
      </c>
      <c r="X940" s="14">
        <f>SUMIF('consultant-net'!D:D,eslam.data!AH940,'consultant-net'!F:F)</f>
        <v>1686090.7908039913</v>
      </c>
      <c r="Y940" s="2">
        <f>VLOOKUP(A940,'eslam-to-invoicing'!A:B,2,0)</f>
        <v>0</v>
      </c>
      <c r="Z940" s="2" t="str">
        <f t="shared" si="40"/>
        <v>08</v>
      </c>
      <c r="AH940" s="2" t="str">
        <f t="shared" si="41"/>
        <v>PI Parks - MEP8</v>
      </c>
    </row>
    <row r="941" spans="1:34" x14ac:dyDescent="0.3">
      <c r="A941" s="6" t="s">
        <v>24</v>
      </c>
      <c r="B941" s="6">
        <v>9</v>
      </c>
      <c r="C941" s="1">
        <v>43646</v>
      </c>
      <c r="D941" s="1">
        <v>43646</v>
      </c>
      <c r="E941" s="1">
        <v>43748</v>
      </c>
      <c r="F941">
        <v>15</v>
      </c>
      <c r="G941" s="1">
        <v>43768</v>
      </c>
      <c r="H941" s="1">
        <v>43751</v>
      </c>
      <c r="I941" s="2">
        <v>3596767.6976000001</v>
      </c>
      <c r="J941" s="2">
        <v>5081340.66</v>
      </c>
      <c r="K941" s="2">
        <f>SUMIF('collection only'!D:D,eslam.data!AH941,'collection only'!E:E)</f>
        <v>4813799.42</v>
      </c>
      <c r="L941" s="2">
        <v>46221454.640000001</v>
      </c>
      <c r="O941" s="2">
        <v>42070.75</v>
      </c>
      <c r="U941" s="2">
        <v>0</v>
      </c>
      <c r="V941" s="14">
        <f>SUMIF('consultant-gross'!D:D,eslam.data!AH941,'consultant-gross'!F:F)</f>
        <v>3596767.6975999996</v>
      </c>
      <c r="W941" s="14">
        <f>SUMIF('consultant-gross'!D:D,eslam.data!AH941,'consultant-gross'!G:G)</f>
        <v>46221454.640000001</v>
      </c>
      <c r="X941" s="14">
        <f>SUMIF('consultant-net'!D:D,eslam.data!AH941,'consultant-net'!F:F)</f>
        <v>5081340.66</v>
      </c>
      <c r="Y941" s="2">
        <f>VLOOKUP(A941,'eslam-to-invoicing'!A:B,2,0)</f>
        <v>0</v>
      </c>
      <c r="Z941" s="2" t="str">
        <f t="shared" si="40"/>
        <v>09</v>
      </c>
      <c r="AH941" s="2" t="str">
        <f t="shared" si="41"/>
        <v>PI Parks - MEP9</v>
      </c>
    </row>
    <row r="942" spans="1:34" x14ac:dyDescent="0.3">
      <c r="A942" s="6" t="s">
        <v>2</v>
      </c>
      <c r="B942" s="6">
        <v>8</v>
      </c>
      <c r="C942" s="1">
        <v>43008</v>
      </c>
      <c r="D942" s="1">
        <v>43006</v>
      </c>
      <c r="E942" s="1">
        <v>43006</v>
      </c>
      <c r="F942">
        <v>30</v>
      </c>
      <c r="G942" s="1">
        <v>43036</v>
      </c>
      <c r="H942" s="1">
        <v>43023</v>
      </c>
      <c r="J942" s="2">
        <v>3005745.85</v>
      </c>
      <c r="K942" s="2">
        <f>SUMIF('collection only'!D:D,eslam.data!AH942,'collection only'!E:E)</f>
        <v>3005745.85</v>
      </c>
      <c r="L942" s="2">
        <v>36182581.409999996</v>
      </c>
      <c r="O942" s="2">
        <v>1713544.64</v>
      </c>
      <c r="U942" s="2">
        <v>238645.64</v>
      </c>
      <c r="V942" s="14">
        <f>SUMIF('consultant-gross'!D:D,eslam.data!AH942,'consultant-gross'!F:F)</f>
        <v>0</v>
      </c>
      <c r="W942" s="14">
        <f>SUMIF('consultant-gross'!D:D,eslam.data!AH942,'consultant-gross'!G:G)</f>
        <v>0</v>
      </c>
      <c r="X942" s="14">
        <f>SUMIF('consultant-net'!D:D,eslam.data!AH942,'consultant-net'!F:F)</f>
        <v>0</v>
      </c>
      <c r="Y942" s="2" t="str">
        <f>VLOOKUP(A942,'eslam-to-invoicing'!A:B,2,0)</f>
        <v>EMAAR-PKG#107-MARASSI</v>
      </c>
      <c r="Z942" s="2" t="str">
        <f t="shared" si="40"/>
        <v>EMAAR-PKG#107-MARASSI8</v>
      </c>
      <c r="AH942" s="2" t="str">
        <f t="shared" si="41"/>
        <v>PK #1078</v>
      </c>
    </row>
    <row r="943" spans="1:34" x14ac:dyDescent="0.3">
      <c r="A943" s="6" t="s">
        <v>2</v>
      </c>
      <c r="B943" s="6">
        <v>9</v>
      </c>
      <c r="C943" s="1">
        <v>43039</v>
      </c>
      <c r="D943" s="1">
        <v>43039</v>
      </c>
      <c r="E943" s="1">
        <v>43040</v>
      </c>
      <c r="F943">
        <v>30</v>
      </c>
      <c r="G943" s="1">
        <v>43070</v>
      </c>
      <c r="H943" s="1">
        <v>43067</v>
      </c>
      <c r="I943" s="2">
        <v>1856322.1100000071</v>
      </c>
      <c r="J943" s="2">
        <v>1418090.5</v>
      </c>
      <c r="K943" s="2">
        <f>SUMIF('collection only'!D:D,eslam.data!AH943,'collection only'!E:E)</f>
        <v>1418090.5</v>
      </c>
      <c r="L943" s="2">
        <v>38038903.520000003</v>
      </c>
      <c r="O943" s="2">
        <v>1713544.64</v>
      </c>
      <c r="U943" s="2">
        <v>253179.82</v>
      </c>
      <c r="V943" s="14">
        <f>SUMIF('consultant-gross'!D:D,eslam.data!AH943,'consultant-gross'!F:F)</f>
        <v>1856322.1100000069</v>
      </c>
      <c r="W943" s="14">
        <f>SUMIF('consultant-gross'!D:D,eslam.data!AH943,'consultant-gross'!G:G)</f>
        <v>38038903.520000003</v>
      </c>
      <c r="X943" s="14">
        <f>SUMIF('consultant-net'!D:D,eslam.data!AH943,'consultant-net'!F:F)</f>
        <v>1418090.5</v>
      </c>
      <c r="Y943" s="2" t="str">
        <f>VLOOKUP(A943,'eslam-to-invoicing'!A:B,2,0)</f>
        <v>EMAAR-PKG#107-MARASSI</v>
      </c>
      <c r="Z943" s="2" t="str">
        <f t="shared" si="40"/>
        <v>EMAAR-PKG#107-MARASSI9</v>
      </c>
      <c r="AH943" s="2" t="str">
        <f t="shared" si="41"/>
        <v>PK #1079</v>
      </c>
    </row>
    <row r="944" spans="1:34" x14ac:dyDescent="0.3">
      <c r="A944" s="6" t="s">
        <v>2</v>
      </c>
      <c r="B944" s="6">
        <v>10</v>
      </c>
      <c r="C944" s="1">
        <v>43069</v>
      </c>
      <c r="D944" s="1">
        <v>43067</v>
      </c>
      <c r="E944" s="1">
        <v>43067</v>
      </c>
      <c r="F944">
        <v>30</v>
      </c>
      <c r="G944" s="1">
        <v>43097</v>
      </c>
      <c r="H944" s="1">
        <v>43096</v>
      </c>
      <c r="I944" s="2">
        <v>2025124.409999996</v>
      </c>
      <c r="J944" s="2">
        <v>1453205.39</v>
      </c>
      <c r="K944" s="2">
        <f>SUMIF('collection only'!D:D,eslam.data!AH944,'collection only'!E:E)</f>
        <v>1453205.38</v>
      </c>
      <c r="L944" s="2">
        <v>40064027.93</v>
      </c>
      <c r="O944" s="2">
        <v>1875947.9</v>
      </c>
      <c r="U944" s="2">
        <v>264974.51</v>
      </c>
      <c r="V944" s="14">
        <f>SUMIF('consultant-gross'!D:D,eslam.data!AH944,'consultant-gross'!F:F)</f>
        <v>2025124.4099999964</v>
      </c>
      <c r="W944" s="14">
        <f>SUMIF('consultant-gross'!D:D,eslam.data!AH944,'consultant-gross'!G:G)</f>
        <v>40064027.93</v>
      </c>
      <c r="X944" s="14">
        <f>SUMIF('consultant-net'!D:D,eslam.data!AH944,'consultant-net'!F:F)</f>
        <v>1453205.39</v>
      </c>
      <c r="Y944" s="2" t="str">
        <f>VLOOKUP(A944,'eslam-to-invoicing'!A:B,2,0)</f>
        <v>EMAAR-PKG#107-MARASSI</v>
      </c>
      <c r="Z944" s="2" t="str">
        <f t="shared" si="40"/>
        <v>EMAAR-PKG#107-MARASSI10</v>
      </c>
      <c r="AH944" s="2" t="str">
        <f t="shared" si="41"/>
        <v>PK #10710</v>
      </c>
    </row>
    <row r="945" spans="1:34" x14ac:dyDescent="0.3">
      <c r="A945" s="6" t="s">
        <v>2</v>
      </c>
      <c r="B945" s="6">
        <v>11</v>
      </c>
      <c r="C945" s="1">
        <v>43100</v>
      </c>
      <c r="D945" s="1">
        <v>43094</v>
      </c>
      <c r="E945" s="1">
        <v>43096</v>
      </c>
      <c r="F945">
        <v>30</v>
      </c>
      <c r="G945" s="1">
        <v>43126</v>
      </c>
      <c r="H945" s="1">
        <v>43115</v>
      </c>
      <c r="I945" s="2">
        <v>3591068.2299999972</v>
      </c>
      <c r="J945" s="2">
        <v>2604921.36</v>
      </c>
      <c r="K945" s="2">
        <f>SUMIF('collection only'!D:D,eslam.data!AH945,'collection only'!E:E)</f>
        <v>2354508.52</v>
      </c>
      <c r="L945" s="2">
        <v>43655096.159999996</v>
      </c>
      <c r="O945" s="2">
        <v>1188936.54</v>
      </c>
      <c r="U945" s="2">
        <v>282897.2</v>
      </c>
      <c r="V945" s="14">
        <f>SUMIF('consultant-gross'!D:D,eslam.data!AH945,'consultant-gross'!F:F)</f>
        <v>3591068.2299999967</v>
      </c>
      <c r="W945" s="14">
        <f>SUMIF('consultant-gross'!D:D,eslam.data!AH945,'consultant-gross'!G:G)</f>
        <v>43655096.159999996</v>
      </c>
      <c r="X945" s="14">
        <f>SUMIF('consultant-net'!D:D,eslam.data!AH945,'consultant-net'!F:F)</f>
        <v>2604921.36</v>
      </c>
      <c r="Y945" s="2" t="str">
        <f>VLOOKUP(A945,'eslam-to-invoicing'!A:B,2,0)</f>
        <v>EMAAR-PKG#107-MARASSI</v>
      </c>
      <c r="Z945" s="2" t="str">
        <f t="shared" si="40"/>
        <v>EMAAR-PKG#107-MARASSI11</v>
      </c>
      <c r="AH945" s="2" t="str">
        <f t="shared" si="41"/>
        <v>PK #10711</v>
      </c>
    </row>
    <row r="946" spans="1:34" x14ac:dyDescent="0.3">
      <c r="A946" s="6" t="s">
        <v>2</v>
      </c>
      <c r="B946" s="6">
        <v>12</v>
      </c>
      <c r="C946" s="1">
        <v>43131</v>
      </c>
      <c r="D946" s="1">
        <v>43125</v>
      </c>
      <c r="E946" s="1">
        <v>43125</v>
      </c>
      <c r="F946">
        <v>30</v>
      </c>
      <c r="G946" s="1">
        <v>43155</v>
      </c>
      <c r="H946" s="1">
        <v>43157</v>
      </c>
      <c r="I946" s="2">
        <v>5883258.75</v>
      </c>
      <c r="J946" s="2">
        <v>5012769.6100000003</v>
      </c>
      <c r="K946" s="2">
        <f>SUMIF('collection only'!D:D,eslam.data!AH946,'collection only'!E:E)</f>
        <v>4193998</v>
      </c>
      <c r="L946" s="2">
        <v>49538354.909999996</v>
      </c>
      <c r="O946" s="2">
        <v>366842.14</v>
      </c>
      <c r="U946" s="2">
        <v>315029.17</v>
      </c>
      <c r="V946" s="14">
        <f>SUMIF('consultant-gross'!D:D,eslam.data!AH946,'consultant-gross'!F:F)</f>
        <v>0</v>
      </c>
      <c r="W946" s="14">
        <f>SUMIF('consultant-gross'!D:D,eslam.data!AH946,'consultant-gross'!G:G)</f>
        <v>0</v>
      </c>
      <c r="X946" s="14">
        <f>SUMIF('consultant-net'!D:D,eslam.data!AH946,'consultant-net'!F:F)</f>
        <v>0</v>
      </c>
      <c r="Y946" s="2" t="str">
        <f>VLOOKUP(A946,'eslam-to-invoicing'!A:B,2,0)</f>
        <v>EMAAR-PKG#107-MARASSI</v>
      </c>
      <c r="Z946" s="2" t="str">
        <f t="shared" si="40"/>
        <v>EMAAR-PKG#107-MARASSI12</v>
      </c>
      <c r="AH946" s="2" t="str">
        <f t="shared" si="41"/>
        <v>PK #10712</v>
      </c>
    </row>
    <row r="947" spans="1:34" x14ac:dyDescent="0.3">
      <c r="A947" s="6" t="s">
        <v>2</v>
      </c>
      <c r="B947" s="6">
        <v>13</v>
      </c>
      <c r="C947" s="1">
        <v>43159</v>
      </c>
      <c r="D947" s="1">
        <v>43169</v>
      </c>
      <c r="E947" s="1">
        <v>43171</v>
      </c>
      <c r="F947">
        <v>30</v>
      </c>
      <c r="G947" s="1">
        <v>43201</v>
      </c>
      <c r="H947" s="1">
        <v>43194</v>
      </c>
      <c r="I947" s="2">
        <v>2719252.3700000048</v>
      </c>
      <c r="J947" s="2">
        <v>2462800.9500000002</v>
      </c>
      <c r="K947" s="2">
        <f>SUMIF('collection only'!D:D,eslam.data!AH947,'collection only'!E:E)</f>
        <v>3281572.56</v>
      </c>
      <c r="L947" s="2">
        <v>52257607.280000001</v>
      </c>
      <c r="O947" s="2">
        <v>323504.14</v>
      </c>
      <c r="U947" s="2">
        <v>369537.93</v>
      </c>
      <c r="V947" s="14">
        <f>SUMIF('consultant-gross'!D:D,eslam.data!AH947,'consultant-gross'!F:F)</f>
        <v>2719252.3700000048</v>
      </c>
      <c r="W947" s="14">
        <f>SUMIF('consultant-gross'!D:D,eslam.data!AH947,'consultant-gross'!G:G)</f>
        <v>52257607.280000001</v>
      </c>
      <c r="X947" s="14">
        <f>SUMIF('consultant-net'!D:D,eslam.data!AH947,'consultant-net'!F:F)</f>
        <v>2462800.9500000002</v>
      </c>
      <c r="Y947" s="2" t="str">
        <f>VLOOKUP(A947,'eslam-to-invoicing'!A:B,2,0)</f>
        <v>EMAAR-PKG#107-MARASSI</v>
      </c>
      <c r="Z947" s="2" t="str">
        <f t="shared" si="40"/>
        <v>EMAAR-PKG#107-MARASSI13</v>
      </c>
      <c r="AH947" s="2" t="str">
        <f t="shared" si="41"/>
        <v>PK #10713</v>
      </c>
    </row>
    <row r="948" spans="1:34" x14ac:dyDescent="0.3">
      <c r="A948" s="6" t="s">
        <v>2</v>
      </c>
      <c r="B948" s="6">
        <v>14</v>
      </c>
      <c r="C948" s="1">
        <v>43190</v>
      </c>
      <c r="D948" s="1">
        <v>43200</v>
      </c>
      <c r="E948" s="1">
        <v>43201</v>
      </c>
      <c r="F948">
        <v>30</v>
      </c>
      <c r="G948" s="1">
        <v>43231</v>
      </c>
      <c r="H948" s="1">
        <v>43219</v>
      </c>
      <c r="I948" s="2">
        <v>1449945.8099999949</v>
      </c>
      <c r="J948" s="2">
        <v>166316.41</v>
      </c>
      <c r="K948" s="2">
        <f>SUMIF('collection only'!D:D,eslam.data!AH948,'collection only'!E:E)</f>
        <v>166316.41</v>
      </c>
      <c r="L948" s="2">
        <v>53707553.090000004</v>
      </c>
      <c r="O948" s="2">
        <v>0</v>
      </c>
      <c r="U948" s="2">
        <v>1275350.71</v>
      </c>
      <c r="V948" s="14">
        <f>SUMIF('consultant-gross'!D:D,eslam.data!AH948,'consultant-gross'!F:F)</f>
        <v>1449945.8099999949</v>
      </c>
      <c r="W948" s="14">
        <f>SUMIF('consultant-gross'!D:D,eslam.data!AH948,'consultant-gross'!G:G)</f>
        <v>53707553.089999996</v>
      </c>
      <c r="X948" s="14">
        <f>SUMIF('consultant-net'!D:D,eslam.data!AH948,'consultant-net'!F:F)</f>
        <v>166316.41</v>
      </c>
      <c r="Y948" s="2" t="str">
        <f>VLOOKUP(A948,'eslam-to-invoicing'!A:B,2,0)</f>
        <v>EMAAR-PKG#107-MARASSI</v>
      </c>
      <c r="Z948" s="2" t="str">
        <f t="shared" si="40"/>
        <v>EMAAR-PKG#107-MARASSI14</v>
      </c>
      <c r="AH948" s="2" t="str">
        <f t="shared" si="41"/>
        <v>PK #10714</v>
      </c>
    </row>
    <row r="949" spans="1:34" x14ac:dyDescent="0.3">
      <c r="A949" s="6" t="s">
        <v>2</v>
      </c>
      <c r="B949" s="6">
        <v>15</v>
      </c>
      <c r="C949" s="1">
        <v>43220</v>
      </c>
      <c r="D949" s="1">
        <v>43225</v>
      </c>
      <c r="E949" s="1">
        <v>43226</v>
      </c>
      <c r="F949">
        <v>30</v>
      </c>
      <c r="G949" s="1">
        <v>43256</v>
      </c>
      <c r="H949" s="1">
        <v>43243</v>
      </c>
      <c r="I949" s="2">
        <v>0</v>
      </c>
      <c r="J949" s="2">
        <v>1406606.27</v>
      </c>
      <c r="K949" s="2">
        <f>SUMIF('collection only'!D:D,eslam.data!AH949,'collection only'!E:E)</f>
        <v>1406606.27</v>
      </c>
      <c r="L949" s="2">
        <v>53707553.090000004</v>
      </c>
      <c r="O949" s="2">
        <v>0</v>
      </c>
      <c r="U949" s="2">
        <v>1275350.71</v>
      </c>
      <c r="V949" s="14">
        <f>SUMIF('consultant-gross'!D:D,eslam.data!AH949,'consultant-gross'!F:F)</f>
        <v>0</v>
      </c>
      <c r="W949" s="14">
        <f>SUMIF('consultant-gross'!D:D,eslam.data!AH949,'consultant-gross'!G:G)</f>
        <v>0</v>
      </c>
      <c r="X949" s="14">
        <f>SUMIF('consultant-net'!D:D,eslam.data!AH949,'consultant-net'!F:F)</f>
        <v>1406606.27</v>
      </c>
      <c r="Y949" s="2" t="str">
        <f>VLOOKUP(A949,'eslam-to-invoicing'!A:B,2,0)</f>
        <v>EMAAR-PKG#107-MARASSI</v>
      </c>
      <c r="Z949" s="2" t="str">
        <f t="shared" si="40"/>
        <v>EMAAR-PKG#107-MARASSI15</v>
      </c>
      <c r="AH949" s="2" t="str">
        <f t="shared" si="41"/>
        <v>PK #10715</v>
      </c>
    </row>
    <row r="950" spans="1:34" x14ac:dyDescent="0.3">
      <c r="A950" s="6" t="s">
        <v>2</v>
      </c>
      <c r="B950" s="6">
        <v>16</v>
      </c>
      <c r="C950" s="1">
        <v>43251</v>
      </c>
      <c r="D950" s="1">
        <v>43252</v>
      </c>
      <c r="E950" s="1">
        <v>43250</v>
      </c>
      <c r="F950">
        <v>30</v>
      </c>
      <c r="G950" s="1">
        <v>43280</v>
      </c>
      <c r="H950" s="1">
        <v>43279</v>
      </c>
      <c r="I950" s="2">
        <v>1.000000536441803E-2</v>
      </c>
      <c r="J950" s="2">
        <v>131256.74</v>
      </c>
      <c r="K950" s="2">
        <f>SUMIF('collection only'!D:D,eslam.data!AH950,'collection only'!E:E)</f>
        <v>131256.74</v>
      </c>
      <c r="L950" s="2">
        <v>53707553.100000001</v>
      </c>
      <c r="O950" s="2">
        <v>0</v>
      </c>
      <c r="U950" s="2">
        <v>1292122.78</v>
      </c>
      <c r="V950" s="14">
        <f>SUMIF('consultant-gross'!D:D,eslam.data!AH950,'consultant-gross'!F:F)</f>
        <v>0</v>
      </c>
      <c r="W950" s="14">
        <f>SUMIF('consultant-gross'!D:D,eslam.data!AH950,'consultant-gross'!G:G)</f>
        <v>0</v>
      </c>
      <c r="X950" s="14">
        <f>SUMIF('consultant-net'!D:D,eslam.data!AH950,'consultant-net'!F:F)</f>
        <v>0</v>
      </c>
      <c r="Y950" s="2" t="str">
        <f>VLOOKUP(A950,'eslam-to-invoicing'!A:B,2,0)</f>
        <v>EMAAR-PKG#107-MARASSI</v>
      </c>
      <c r="Z950" s="2" t="str">
        <f t="shared" si="40"/>
        <v>EMAAR-PKG#107-MARASSI16</v>
      </c>
      <c r="AH950" s="2" t="str">
        <f t="shared" si="41"/>
        <v>PK #10716</v>
      </c>
    </row>
    <row r="951" spans="1:34" x14ac:dyDescent="0.3">
      <c r="A951" s="6" t="s">
        <v>2</v>
      </c>
      <c r="B951" s="6">
        <v>17</v>
      </c>
      <c r="C951" s="1">
        <v>43373</v>
      </c>
      <c r="D951" s="1">
        <v>43368</v>
      </c>
      <c r="E951" s="1">
        <v>43368</v>
      </c>
      <c r="F951">
        <v>30</v>
      </c>
      <c r="G951" s="1">
        <v>43398</v>
      </c>
      <c r="H951" s="1">
        <v>43394</v>
      </c>
      <c r="I951" s="2">
        <v>0</v>
      </c>
      <c r="J951" s="2">
        <v>763627.7</v>
      </c>
      <c r="K951" s="2">
        <f>SUMIF('collection only'!D:D,eslam.data!AH951,'collection only'!E:E)</f>
        <v>763627.7</v>
      </c>
      <c r="L951" s="2">
        <v>53707553.100000001</v>
      </c>
      <c r="O951" s="2">
        <v>0</v>
      </c>
      <c r="U951" s="2">
        <v>496495.08</v>
      </c>
      <c r="V951" s="14">
        <f>SUMIF('consultant-gross'!D:D,eslam.data!AH951,'consultant-gross'!F:F)</f>
        <v>0</v>
      </c>
      <c r="W951" s="14">
        <f>SUMIF('consultant-gross'!D:D,eslam.data!AH951,'consultant-gross'!G:G)</f>
        <v>0</v>
      </c>
      <c r="X951" s="14">
        <f>SUMIF('consultant-net'!D:D,eslam.data!AH951,'consultant-net'!F:F)</f>
        <v>763627.7</v>
      </c>
      <c r="Y951" s="2" t="str">
        <f>VLOOKUP(A951,'eslam-to-invoicing'!A:B,2,0)</f>
        <v>EMAAR-PKG#107-MARASSI</v>
      </c>
      <c r="Z951" s="2" t="str">
        <f t="shared" si="40"/>
        <v>EMAAR-PKG#107-MARASSI17</v>
      </c>
      <c r="AH951" s="2" t="str">
        <f t="shared" si="41"/>
        <v>PK #10717</v>
      </c>
    </row>
    <row r="952" spans="1:34" x14ac:dyDescent="0.3">
      <c r="A952" s="6" t="s">
        <v>2</v>
      </c>
      <c r="B952" s="6">
        <v>18</v>
      </c>
      <c r="C952" s="1">
        <v>43585</v>
      </c>
      <c r="D952" s="1">
        <v>43580</v>
      </c>
      <c r="E952" s="1">
        <v>43629</v>
      </c>
      <c r="F952">
        <v>30</v>
      </c>
      <c r="G952" s="1">
        <v>43659</v>
      </c>
      <c r="H952" s="1">
        <v>43676</v>
      </c>
      <c r="I952" s="2">
        <v>989048.53999999911</v>
      </c>
      <c r="J952" s="2">
        <v>940988.93</v>
      </c>
      <c r="K952" s="2">
        <f>SUMIF('collection only'!D:D,eslam.data!AH952,'collection only'!E:E)</f>
        <v>1341459.1399999999</v>
      </c>
      <c r="L952" s="2">
        <v>54696601.640000001</v>
      </c>
      <c r="U952" s="2">
        <v>1898258.43</v>
      </c>
      <c r="V952" s="14">
        <f>SUMIF('consultant-gross'!D:D,eslam.data!AH952,'consultant-gross'!F:F)</f>
        <v>0</v>
      </c>
      <c r="W952" s="14">
        <f>SUMIF('consultant-gross'!D:D,eslam.data!AH952,'consultant-gross'!G:G)</f>
        <v>0</v>
      </c>
      <c r="X952" s="14">
        <f>SUMIF('consultant-net'!D:D,eslam.data!AH952,'consultant-net'!F:F)</f>
        <v>0</v>
      </c>
      <c r="Y952" s="2" t="str">
        <f>VLOOKUP(A952,'eslam-to-invoicing'!A:B,2,0)</f>
        <v>EMAAR-PKG#107-MARASSI</v>
      </c>
      <c r="Z952" s="2" t="str">
        <f t="shared" si="40"/>
        <v>EMAAR-PKG#107-MARASSI18</v>
      </c>
      <c r="AH952" s="2" t="str">
        <f t="shared" si="41"/>
        <v>PK #10718</v>
      </c>
    </row>
    <row r="953" spans="1:34" x14ac:dyDescent="0.3">
      <c r="A953" s="6" t="s">
        <v>15</v>
      </c>
      <c r="B953" s="6">
        <v>1</v>
      </c>
      <c r="C953" s="1">
        <v>43100</v>
      </c>
      <c r="D953" s="1">
        <v>43101</v>
      </c>
      <c r="E953" s="1">
        <v>43118</v>
      </c>
      <c r="F953">
        <v>30</v>
      </c>
      <c r="G953" s="1">
        <v>43148</v>
      </c>
      <c r="H953" s="1">
        <v>43144</v>
      </c>
      <c r="I953" s="2">
        <v>4130129.14</v>
      </c>
      <c r="J953" s="2">
        <v>4130129.14</v>
      </c>
      <c r="K953" s="2">
        <f>SUMIF('collection only'!D:D,eslam.data!AH953,'collection only'!E:E)</f>
        <v>4130129.12</v>
      </c>
      <c r="L953" s="2">
        <v>4130129.14</v>
      </c>
      <c r="U953" s="2">
        <v>0</v>
      </c>
      <c r="V953" s="14">
        <f>SUMIF('consultant-gross'!D:D,eslam.data!AH953,'consultant-gross'!F:F)</f>
        <v>0</v>
      </c>
      <c r="W953" s="14">
        <f>SUMIF('consultant-gross'!D:D,eslam.data!AH953,'consultant-gross'!G:G)</f>
        <v>0</v>
      </c>
      <c r="X953" s="14">
        <f>SUMIF('consultant-net'!D:D,eslam.data!AH953,'consultant-net'!F:F)</f>
        <v>0</v>
      </c>
      <c r="Y953" s="2" t="str">
        <f>VLOOKUP(A953,'eslam-to-invoicing'!A:B,2,0)</f>
        <v>EMAAR-PKG117- MARASSI</v>
      </c>
      <c r="Z953" s="2" t="str">
        <f t="shared" si="40"/>
        <v>EMAAR-PKG117- MARASSI1</v>
      </c>
      <c r="AH953" s="2" t="str">
        <f t="shared" si="41"/>
        <v>PK #1171</v>
      </c>
    </row>
    <row r="954" spans="1:34" x14ac:dyDescent="0.3">
      <c r="A954" s="6" t="s">
        <v>15</v>
      </c>
      <c r="B954" s="6">
        <v>2</v>
      </c>
      <c r="C954" s="1">
        <v>43131</v>
      </c>
      <c r="D954" s="1">
        <v>43146</v>
      </c>
      <c r="E954" s="1">
        <v>43146</v>
      </c>
      <c r="F954">
        <v>30</v>
      </c>
      <c r="G954" s="1">
        <v>43176</v>
      </c>
      <c r="H954" s="1">
        <v>43166</v>
      </c>
      <c r="I954" s="2">
        <v>7803090.3899999997</v>
      </c>
      <c r="J954" s="2">
        <v>6455421.0099999998</v>
      </c>
      <c r="K954" s="2">
        <f>SUMIF('collection only'!D:D,eslam.data!AH954,'collection only'!E:E)</f>
        <v>6455421.0099999998</v>
      </c>
      <c r="L954" s="2">
        <v>7803090.3899999997</v>
      </c>
      <c r="O954" s="2">
        <v>0</v>
      </c>
      <c r="U954" s="2">
        <v>60159.47</v>
      </c>
      <c r="V954" s="14">
        <f>SUMIF('consultant-gross'!D:D,eslam.data!AH954,'consultant-gross'!F:F)</f>
        <v>7803090.3499999996</v>
      </c>
      <c r="W954" s="14">
        <f>SUMIF('consultant-gross'!D:D,eslam.data!AH954,'consultant-gross'!G:G)</f>
        <v>7803090.3499999996</v>
      </c>
      <c r="X954" s="14">
        <f>SUMIF('consultant-net'!D:D,eslam.data!AH954,'consultant-net'!F:F)</f>
        <v>6466420.9699999997</v>
      </c>
      <c r="Y954" s="2" t="str">
        <f>VLOOKUP(A954,'eslam-to-invoicing'!A:B,2,0)</f>
        <v>EMAAR-PKG117- MARASSI</v>
      </c>
      <c r="Z954" s="2" t="str">
        <f t="shared" si="40"/>
        <v>EMAAR-PKG117- MARASSI2</v>
      </c>
      <c r="AH954" s="2" t="str">
        <f t="shared" si="41"/>
        <v>PK #1172</v>
      </c>
    </row>
    <row r="955" spans="1:34" x14ac:dyDescent="0.3">
      <c r="A955" s="6" t="s">
        <v>15</v>
      </c>
      <c r="B955" s="6">
        <v>3</v>
      </c>
      <c r="C955" s="1">
        <v>43159</v>
      </c>
      <c r="D955" s="1">
        <v>43164</v>
      </c>
      <c r="E955" s="1">
        <v>43166</v>
      </c>
      <c r="F955">
        <v>30</v>
      </c>
      <c r="G955" s="1">
        <v>43196</v>
      </c>
      <c r="H955" s="1">
        <v>43188</v>
      </c>
      <c r="I955" s="2">
        <v>4332593.51</v>
      </c>
      <c r="J955" s="2">
        <v>4502026.5199999996</v>
      </c>
      <c r="K955" s="2">
        <f>SUMIF('collection only'!D:D,eslam.data!AH955,'collection only'!E:E)</f>
        <v>4502026.51</v>
      </c>
      <c r="L955" s="2">
        <v>12135683.859999999</v>
      </c>
      <c r="O955" s="2">
        <v>1176749.78</v>
      </c>
      <c r="U955" s="2">
        <v>106021.19</v>
      </c>
      <c r="V955" s="14">
        <f>SUMIF('consultant-gross'!D:D,eslam.data!AH955,'consultant-gross'!F:F)</f>
        <v>4332593.51</v>
      </c>
      <c r="W955" s="14">
        <f>SUMIF('consultant-gross'!D:D,eslam.data!AH955,'consultant-gross'!G:G)</f>
        <v>12135683.859999999</v>
      </c>
      <c r="X955" s="14">
        <f>SUMIF('consultant-net'!D:D,eslam.data!AH955,'consultant-net'!F:F)</f>
        <v>4502026.5199999996</v>
      </c>
      <c r="Y955" s="2" t="str">
        <f>VLOOKUP(A955,'eslam-to-invoicing'!A:B,2,0)</f>
        <v>EMAAR-PKG117- MARASSI</v>
      </c>
      <c r="Z955" s="2" t="str">
        <f t="shared" si="40"/>
        <v>EMAAR-PKG117- MARASSI3</v>
      </c>
      <c r="AH955" s="2" t="str">
        <f t="shared" si="41"/>
        <v>PK #1173</v>
      </c>
    </row>
    <row r="956" spans="1:34" x14ac:dyDescent="0.3">
      <c r="A956" s="6" t="s">
        <v>15</v>
      </c>
      <c r="B956" s="6">
        <v>4</v>
      </c>
      <c r="C956" s="1">
        <v>43190</v>
      </c>
      <c r="D956" s="1">
        <v>43191</v>
      </c>
      <c r="E956" s="1">
        <v>43191</v>
      </c>
      <c r="F956">
        <v>30</v>
      </c>
      <c r="G956" s="1">
        <v>43221</v>
      </c>
      <c r="H956" s="1">
        <v>43209</v>
      </c>
      <c r="I956" s="2">
        <v>4131277.1774396021</v>
      </c>
      <c r="J956" s="2">
        <v>3740180.2710494641</v>
      </c>
      <c r="K956" s="2">
        <f>SUMIF('collection only'!D:D,eslam.data!AH956,'collection only'!E:E)</f>
        <v>3740180.08</v>
      </c>
      <c r="L956" s="2">
        <v>16266961.0374396</v>
      </c>
      <c r="O956" s="2">
        <v>1578005.405</v>
      </c>
      <c r="U956" s="2">
        <v>134455.771574638</v>
      </c>
      <c r="V956" s="14">
        <f>SUMIF('consultant-gross'!D:D,eslam.data!AH956,'consultant-gross'!F:F)</f>
        <v>4131277.1774396021</v>
      </c>
      <c r="W956" s="14">
        <f>SUMIF('consultant-gross'!D:D,eslam.data!AH956,'consultant-gross'!G:G)</f>
        <v>16266961.037439601</v>
      </c>
      <c r="X956" s="14">
        <f>SUMIF('consultant-net'!D:D,eslam.data!AH956,'consultant-net'!F:F)</f>
        <v>3740180.2710494641</v>
      </c>
      <c r="Y956" s="2" t="str">
        <f>VLOOKUP(A956,'eslam-to-invoicing'!A:B,2,0)</f>
        <v>EMAAR-PKG117- MARASSI</v>
      </c>
      <c r="Z956" s="2" t="str">
        <f t="shared" si="40"/>
        <v>EMAAR-PKG117- MARASSI4</v>
      </c>
      <c r="AH956" s="2" t="str">
        <f t="shared" si="41"/>
        <v>PK #1174</v>
      </c>
    </row>
    <row r="957" spans="1:34" x14ac:dyDescent="0.3">
      <c r="A957" s="6" t="s">
        <v>15</v>
      </c>
      <c r="B957" s="6">
        <v>5</v>
      </c>
      <c r="C957" s="1">
        <v>43220</v>
      </c>
      <c r="D957" s="1">
        <v>43220</v>
      </c>
      <c r="E957" s="1">
        <v>43220</v>
      </c>
      <c r="F957">
        <v>30</v>
      </c>
      <c r="G957" s="1">
        <v>43250</v>
      </c>
      <c r="H957" s="1">
        <v>43242</v>
      </c>
      <c r="I957" s="2">
        <v>6909334.9825603981</v>
      </c>
      <c r="J957" s="2">
        <v>4762507.55</v>
      </c>
      <c r="K957" s="2">
        <f>SUMIF('collection only'!D:D,eslam.data!AH957,'collection only'!E:E)</f>
        <v>4762507.5599999996</v>
      </c>
      <c r="L957" s="2">
        <v>23176296.02</v>
      </c>
      <c r="O957" s="2">
        <v>364792.48</v>
      </c>
      <c r="U957" s="2">
        <v>171850.1</v>
      </c>
      <c r="V957" s="14">
        <f>SUMIF('consultant-gross'!D:D,eslam.data!AH957,'consultant-gross'!F:F)</f>
        <v>6909334.9825603981</v>
      </c>
      <c r="W957" s="14">
        <f>SUMIF('consultant-gross'!D:D,eslam.data!AH957,'consultant-gross'!G:G)</f>
        <v>23176296.02</v>
      </c>
      <c r="X957" s="14">
        <f>SUMIF('consultant-net'!D:D,eslam.data!AH957,'consultant-net'!F:F)</f>
        <v>4762507.55</v>
      </c>
      <c r="Y957" s="2" t="str">
        <f>VLOOKUP(A957,'eslam-to-invoicing'!A:B,2,0)</f>
        <v>EMAAR-PKG117- MARASSI</v>
      </c>
      <c r="Z957" s="2" t="str">
        <f t="shared" si="40"/>
        <v>EMAAR-PKG117- MARASSI5</v>
      </c>
      <c r="AH957" s="2" t="str">
        <f t="shared" si="41"/>
        <v>PK #1175</v>
      </c>
    </row>
    <row r="958" spans="1:34" x14ac:dyDescent="0.3">
      <c r="A958" s="6" t="s">
        <v>15</v>
      </c>
      <c r="B958" s="6">
        <v>6</v>
      </c>
      <c r="C958" s="1">
        <v>43251</v>
      </c>
      <c r="D958" s="1">
        <v>43255</v>
      </c>
      <c r="E958" s="1">
        <v>43256</v>
      </c>
      <c r="F958">
        <v>30</v>
      </c>
      <c r="G958" s="1">
        <v>43286</v>
      </c>
      <c r="H958" s="1">
        <v>43293</v>
      </c>
      <c r="I958" s="2">
        <v>6677875.2399999984</v>
      </c>
      <c r="J958" s="2">
        <v>5347404.79</v>
      </c>
      <c r="K958" s="2">
        <f>SUMIF('collection only'!D:D,eslam.data!AH958,'collection only'!E:E)</f>
        <v>5347404.79</v>
      </c>
      <c r="L958" s="2">
        <v>29854171.260000002</v>
      </c>
      <c r="O958" s="2">
        <v>229256.92</v>
      </c>
      <c r="U958" s="2">
        <v>302952.29789012403</v>
      </c>
      <c r="V958" s="14">
        <f>SUMIF('consultant-gross'!D:D,eslam.data!AH958,'consultant-gross'!F:F)</f>
        <v>6651333.7100000009</v>
      </c>
      <c r="W958" s="14">
        <f>SUMIF('consultant-gross'!D:D,eslam.data!AH958,'consultant-gross'!G:G)</f>
        <v>29827629.73</v>
      </c>
      <c r="X958" s="14">
        <f>SUMIF('consultant-net'!D:D,eslam.data!AH958,'consultant-net'!F:F)</f>
        <v>5347404.79</v>
      </c>
      <c r="Y958" s="2" t="str">
        <f>VLOOKUP(A958,'eslam-to-invoicing'!A:B,2,0)</f>
        <v>EMAAR-PKG117- MARASSI</v>
      </c>
      <c r="Z958" s="2" t="str">
        <f t="shared" si="40"/>
        <v>EMAAR-PKG117- MARASSI6</v>
      </c>
      <c r="AH958" s="2" t="str">
        <f t="shared" si="41"/>
        <v>PK #1176</v>
      </c>
    </row>
    <row r="959" spans="1:34" x14ac:dyDescent="0.3">
      <c r="A959" s="6" t="s">
        <v>15</v>
      </c>
      <c r="B959" s="6">
        <v>7</v>
      </c>
      <c r="C959" s="1">
        <v>43281</v>
      </c>
      <c r="D959" s="1">
        <v>43266</v>
      </c>
      <c r="E959" s="1">
        <v>43276</v>
      </c>
      <c r="F959">
        <v>30</v>
      </c>
      <c r="G959" s="1">
        <v>43306</v>
      </c>
      <c r="H959" s="1">
        <v>43464</v>
      </c>
      <c r="I959" s="2">
        <v>-9.9999979138374329E-3</v>
      </c>
      <c r="J959" s="2">
        <v>119713.18</v>
      </c>
      <c r="K959" s="2">
        <f>SUMIF('collection only'!D:D,eslam.data!AH959,'collection only'!E:E)</f>
        <v>118938.86</v>
      </c>
      <c r="L959" s="2">
        <v>29854171.25</v>
      </c>
      <c r="O959" s="2">
        <v>384118.8</v>
      </c>
      <c r="U959" s="2">
        <v>115837.505</v>
      </c>
      <c r="V959" s="14">
        <f>SUMIF('consultant-gross'!D:D,eslam.data!AH959,'consultant-gross'!F:F)</f>
        <v>-9.9999979138374329E-3</v>
      </c>
      <c r="W959" s="14">
        <f>SUMIF('consultant-gross'!D:D,eslam.data!AH959,'consultant-gross'!G:G)</f>
        <v>29854171.25</v>
      </c>
      <c r="X959" s="14">
        <f>SUMIF('consultant-net'!D:D,eslam.data!AH959,'consultant-net'!F:F)</f>
        <v>119713.18</v>
      </c>
      <c r="Y959" s="2" t="str">
        <f>VLOOKUP(A959,'eslam-to-invoicing'!A:B,2,0)</f>
        <v>EMAAR-PKG117- MARASSI</v>
      </c>
      <c r="Z959" s="2" t="str">
        <f t="shared" si="40"/>
        <v>EMAAR-PKG117- MARASSI7</v>
      </c>
      <c r="AH959" s="2" t="str">
        <f t="shared" si="41"/>
        <v>PK #1177</v>
      </c>
    </row>
    <row r="960" spans="1:34" x14ac:dyDescent="0.3">
      <c r="A960" s="6" t="s">
        <v>15</v>
      </c>
      <c r="B960" s="6">
        <v>8</v>
      </c>
      <c r="C960" s="1">
        <v>43434</v>
      </c>
      <c r="D960" s="1">
        <v>43439</v>
      </c>
      <c r="E960" s="1">
        <v>43439</v>
      </c>
      <c r="F960">
        <v>30</v>
      </c>
      <c r="G960" s="1">
        <v>43469</v>
      </c>
      <c r="H960" s="1">
        <v>43464</v>
      </c>
      <c r="I960" s="2">
        <v>4511257.4900000021</v>
      </c>
      <c r="J960" s="2">
        <v>3896343.98</v>
      </c>
      <c r="K960" s="2">
        <f>SUMIF('collection only'!D:D,eslam.data!AH960,'collection only'!E:E)</f>
        <v>3896343.98</v>
      </c>
      <c r="L960" s="2">
        <v>34365428.740000002</v>
      </c>
      <c r="O960" s="2">
        <v>79445.62</v>
      </c>
      <c r="U960" s="2">
        <v>575019.52500000002</v>
      </c>
      <c r="V960" s="14">
        <f>SUMIF('consultant-gross'!D:D,eslam.data!AH960,'consultant-gross'!F:F)</f>
        <v>4511257.4900000021</v>
      </c>
      <c r="W960" s="14">
        <f>SUMIF('consultant-gross'!D:D,eslam.data!AH960,'consultant-gross'!G:G)</f>
        <v>34365428.740000002</v>
      </c>
      <c r="X960" s="14">
        <f>SUMIF('consultant-net'!D:D,eslam.data!AH960,'consultant-net'!F:F)</f>
        <v>3896343.98</v>
      </c>
      <c r="Y960" s="2" t="str">
        <f>VLOOKUP(A960,'eslam-to-invoicing'!A:B,2,0)</f>
        <v>EMAAR-PKG117- MARASSI</v>
      </c>
      <c r="Z960" s="2" t="str">
        <f t="shared" si="40"/>
        <v>EMAAR-PKG117- MARASSI8</v>
      </c>
      <c r="AH960" s="2" t="str">
        <f t="shared" si="41"/>
        <v>PK #1178</v>
      </c>
    </row>
    <row r="961" spans="1:34" x14ac:dyDescent="0.3">
      <c r="A961" s="6" t="s">
        <v>15</v>
      </c>
      <c r="B961" s="6">
        <v>9</v>
      </c>
      <c r="C961" s="1">
        <v>43465</v>
      </c>
      <c r="D961" s="1">
        <v>43464</v>
      </c>
      <c r="E961" s="1">
        <v>43463</v>
      </c>
      <c r="F961">
        <v>30</v>
      </c>
      <c r="G961" s="1">
        <v>43493</v>
      </c>
      <c r="H961" s="1">
        <v>43495</v>
      </c>
      <c r="I961" s="2">
        <v>3153415.0899999961</v>
      </c>
      <c r="J961" s="2">
        <v>2578109.66</v>
      </c>
      <c r="K961" s="2">
        <f>SUMIF('collection only'!D:D,eslam.data!AH961,'collection only'!E:E)</f>
        <v>2578109.73</v>
      </c>
      <c r="L961" s="2">
        <v>37518843.829999998</v>
      </c>
      <c r="O961" s="2">
        <v>48842.25</v>
      </c>
      <c r="U961" s="2">
        <v>599014.40000000002</v>
      </c>
      <c r="V961" s="14">
        <f>SUMIF('consultant-gross'!D:D,eslam.data!AH961,'consultant-gross'!F:F)</f>
        <v>3153415.0899999961</v>
      </c>
      <c r="W961" s="14">
        <f>SUMIF('consultant-gross'!D:D,eslam.data!AH961,'consultant-gross'!G:G)</f>
        <v>37518843.829999998</v>
      </c>
      <c r="X961" s="14">
        <f>SUMIF('consultant-net'!D:D,eslam.data!AH961,'consultant-net'!F:F)</f>
        <v>2578109.66</v>
      </c>
      <c r="Y961" s="2" t="str">
        <f>VLOOKUP(A961,'eslam-to-invoicing'!A:B,2,0)</f>
        <v>EMAAR-PKG117- MARASSI</v>
      </c>
      <c r="Z961" s="2" t="str">
        <f t="shared" si="40"/>
        <v>EMAAR-PKG117- MARASSI9</v>
      </c>
      <c r="AH961" s="2" t="str">
        <f t="shared" si="41"/>
        <v>PK #1179</v>
      </c>
    </row>
    <row r="962" spans="1:34" x14ac:dyDescent="0.3">
      <c r="A962" s="6" t="s">
        <v>15</v>
      </c>
      <c r="B962" s="6">
        <v>10</v>
      </c>
      <c r="C962" s="1">
        <v>43496</v>
      </c>
      <c r="D962" s="1">
        <v>43496</v>
      </c>
      <c r="E962" s="1">
        <v>43498</v>
      </c>
      <c r="F962">
        <v>30</v>
      </c>
      <c r="G962" s="1">
        <v>43528</v>
      </c>
      <c r="H962" s="1">
        <v>43524</v>
      </c>
      <c r="I962" s="2">
        <v>1068867.2400000021</v>
      </c>
      <c r="J962" s="2">
        <v>882296.18</v>
      </c>
      <c r="K962" s="2">
        <f>SUMIF('collection only'!D:D,eslam.data!AH962,'collection only'!E:E)</f>
        <v>882296.11</v>
      </c>
      <c r="L962" s="2">
        <v>38587711.07</v>
      </c>
      <c r="O962" s="2">
        <v>48842.25</v>
      </c>
      <c r="U962" s="2">
        <v>653139.59400000004</v>
      </c>
      <c r="V962" s="14">
        <f>SUMIF('consultant-gross'!D:D,eslam.data!AH962,'consultant-gross'!F:F)</f>
        <v>992195.96809653193</v>
      </c>
      <c r="W962" s="14">
        <f>SUMIF('consultant-gross'!D:D,eslam.data!AH962,'consultant-gross'!G:G)</f>
        <v>38511039.79809653</v>
      </c>
      <c r="X962" s="14">
        <f>SUMIF('consultant-net'!D:D,eslam.data!AH962,'consultant-net'!F:F)</f>
        <v>147972.10483653101</v>
      </c>
      <c r="Y962" s="2" t="str">
        <f>VLOOKUP(A962,'eslam-to-invoicing'!A:B,2,0)</f>
        <v>EMAAR-PKG117- MARASSI</v>
      </c>
      <c r="Z962" s="2" t="str">
        <f t="shared" si="40"/>
        <v>EMAAR-PKG117- MARASSI10</v>
      </c>
      <c r="AH962" s="2" t="str">
        <f t="shared" si="41"/>
        <v>PK #11710</v>
      </c>
    </row>
    <row r="963" spans="1:34" x14ac:dyDescent="0.3">
      <c r="A963" s="6" t="s">
        <v>15</v>
      </c>
      <c r="B963" s="6">
        <v>11</v>
      </c>
      <c r="C963" s="1">
        <v>43555</v>
      </c>
      <c r="D963" s="1">
        <v>43555</v>
      </c>
      <c r="E963" s="1">
        <v>43558</v>
      </c>
      <c r="F963">
        <v>30</v>
      </c>
      <c r="G963" s="1">
        <v>43588</v>
      </c>
      <c r="H963" s="1">
        <v>43585</v>
      </c>
      <c r="I963" s="2">
        <v>1134851.8599999989</v>
      </c>
      <c r="J963" s="2">
        <v>810342.08</v>
      </c>
      <c r="K963" s="2">
        <f>SUMIF('collection only'!D:D,eslam.data!AH963,'collection only'!E:E)</f>
        <v>809762.24</v>
      </c>
      <c r="L963" s="2">
        <v>39722562.93</v>
      </c>
      <c r="U963" s="2">
        <v>737679.72</v>
      </c>
      <c r="V963" s="14">
        <f>SUMIF('consultant-gross'!D:D,eslam.data!AH963,'consultant-gross'!F:F)</f>
        <v>0</v>
      </c>
      <c r="W963" s="14">
        <f>SUMIF('consultant-gross'!D:D,eslam.data!AH963,'consultant-gross'!G:G)</f>
        <v>0</v>
      </c>
      <c r="X963" s="14">
        <f>SUMIF('consultant-net'!D:D,eslam.data!AH963,'consultant-net'!F:F)</f>
        <v>0</v>
      </c>
      <c r="Y963" s="2" t="str">
        <f>VLOOKUP(A963,'eslam-to-invoicing'!A:B,2,0)</f>
        <v>EMAAR-PKG117- MARASSI</v>
      </c>
      <c r="Z963" s="2" t="str">
        <f t="shared" ref="Z963:Z1026" si="42">Y963&amp;B963</f>
        <v>EMAAR-PKG117- MARASSI11</v>
      </c>
      <c r="AH963" s="2" t="str">
        <f t="shared" ref="AH963:AH1026" si="43">A963&amp;B963</f>
        <v>PK #11711</v>
      </c>
    </row>
    <row r="964" spans="1:34" x14ac:dyDescent="0.3">
      <c r="A964" s="6" t="s">
        <v>15</v>
      </c>
      <c r="B964" s="6">
        <v>12</v>
      </c>
      <c r="C964" s="1">
        <v>43708</v>
      </c>
      <c r="D964" s="1">
        <v>43703</v>
      </c>
      <c r="E964" s="1">
        <v>43703</v>
      </c>
      <c r="F964">
        <v>30</v>
      </c>
      <c r="G964" s="1">
        <v>43733</v>
      </c>
      <c r="H964" s="1">
        <v>43733</v>
      </c>
      <c r="I964" s="2">
        <v>2921413.4200000018</v>
      </c>
      <c r="J964" s="2">
        <v>3376348.1</v>
      </c>
      <c r="K964" s="2">
        <f>SUMIF('collection only'!D:D,eslam.data!AH964,'collection only'!E:E)</f>
        <v>3376927.91</v>
      </c>
      <c r="L964" s="2">
        <v>42643976.350000001</v>
      </c>
      <c r="O964" s="2">
        <v>0</v>
      </c>
      <c r="U964" s="2">
        <v>1681581.22</v>
      </c>
      <c r="V964" s="14">
        <f>SUMIF('consultant-gross'!D:D,eslam.data!AH964,'consultant-gross'!F:F)</f>
        <v>2921413.4200000018</v>
      </c>
      <c r="W964" s="14">
        <f>SUMIF('consultant-gross'!D:D,eslam.data!AH964,'consultant-gross'!G:G)</f>
        <v>42643976.350000001</v>
      </c>
      <c r="X964" s="14">
        <f>SUMIF('consultant-net'!D:D,eslam.data!AH964,'consultant-net'!F:F)</f>
        <v>3376348.1</v>
      </c>
      <c r="Y964" s="2" t="str">
        <f>VLOOKUP(A964,'eslam-to-invoicing'!A:B,2,0)</f>
        <v>EMAAR-PKG117- MARASSI</v>
      </c>
      <c r="Z964" s="2" t="str">
        <f t="shared" si="42"/>
        <v>EMAAR-PKG117- MARASSI12</v>
      </c>
      <c r="AH964" s="2" t="str">
        <f t="shared" si="43"/>
        <v>PK #11712</v>
      </c>
    </row>
    <row r="965" spans="1:34" x14ac:dyDescent="0.3">
      <c r="A965" s="6" t="s">
        <v>15</v>
      </c>
      <c r="B965" s="6">
        <v>13</v>
      </c>
      <c r="C965" s="1">
        <v>43769</v>
      </c>
      <c r="D965" s="1">
        <v>43768</v>
      </c>
      <c r="E965" s="1">
        <v>43767</v>
      </c>
      <c r="F965">
        <v>30</v>
      </c>
      <c r="G965" s="1">
        <v>43797</v>
      </c>
      <c r="H965" s="1">
        <v>43781</v>
      </c>
      <c r="I965" s="2">
        <v>2611652.8699999969</v>
      </c>
      <c r="J965" s="2">
        <v>3145779.21</v>
      </c>
      <c r="K965" s="2">
        <f>SUMIF('collection only'!D:D,eslam.data!AH965,'collection only'!E:E)</f>
        <v>3145907.11</v>
      </c>
      <c r="L965" s="2">
        <v>45255629.219999999</v>
      </c>
      <c r="O965" s="2">
        <v>0</v>
      </c>
      <c r="U965" s="2">
        <v>975332.14999999991</v>
      </c>
      <c r="V965" s="14">
        <f>SUMIF('consultant-gross'!D:D,eslam.data!AH965,'consultant-gross'!F:F)</f>
        <v>2611652.8699999973</v>
      </c>
      <c r="W965" s="14">
        <f>SUMIF('consultant-gross'!D:D,eslam.data!AH965,'consultant-gross'!G:G)</f>
        <v>45255629.219999999</v>
      </c>
      <c r="X965" s="14">
        <f>SUMIF('consultant-net'!D:D,eslam.data!AH965,'consultant-net'!F:F)</f>
        <v>3145779.21</v>
      </c>
      <c r="Y965" s="2" t="str">
        <f>VLOOKUP(A965,'eslam-to-invoicing'!A:B,2,0)</f>
        <v>EMAAR-PKG117- MARASSI</v>
      </c>
      <c r="Z965" s="2" t="str">
        <f t="shared" si="42"/>
        <v>EMAAR-PKG117- MARASSI13</v>
      </c>
      <c r="AH965" s="2" t="str">
        <f t="shared" si="43"/>
        <v>PK #11713</v>
      </c>
    </row>
    <row r="966" spans="1:34" x14ac:dyDescent="0.3">
      <c r="A966" s="6" t="s">
        <v>15</v>
      </c>
      <c r="B966" s="6">
        <v>14</v>
      </c>
      <c r="C966" s="1">
        <v>43951</v>
      </c>
      <c r="D966" s="1">
        <v>43935</v>
      </c>
      <c r="E966" s="1">
        <v>44006</v>
      </c>
      <c r="F966">
        <v>30</v>
      </c>
      <c r="G966" s="1">
        <v>44036</v>
      </c>
      <c r="H966" s="1">
        <v>44101</v>
      </c>
      <c r="I966" s="2">
        <v>1659370.8100000019</v>
      </c>
      <c r="J966" s="2">
        <v>2238761.46</v>
      </c>
      <c r="K966" s="2">
        <f>SUMIF('collection only'!D:D,eslam.data!AH966,'collection only'!E:E)</f>
        <v>2483342.5</v>
      </c>
      <c r="L966" s="2">
        <v>46915000.030000001</v>
      </c>
      <c r="U966" s="2">
        <v>943850.91</v>
      </c>
      <c r="V966" s="14">
        <f>SUMIF('consultant-gross'!D:D,eslam.data!AH966,'consultant-gross'!F:F)</f>
        <v>1169069.6665932089</v>
      </c>
      <c r="W966" s="14">
        <f>SUMIF('consultant-gross'!D:D,eslam.data!AH966,'consultant-gross'!G:G)</f>
        <v>46915000.030000001</v>
      </c>
      <c r="X966" s="14">
        <f>SUMIF('consultant-net'!D:D,eslam.data!AH966,'consultant-net'!F:F)</f>
        <v>2238761.46</v>
      </c>
      <c r="Y966" s="2" t="str">
        <f>VLOOKUP(A966,'eslam-to-invoicing'!A:B,2,0)</f>
        <v>EMAAR-PKG117- MARASSI</v>
      </c>
      <c r="Z966" s="2" t="str">
        <f t="shared" si="42"/>
        <v>EMAAR-PKG117- MARASSI14</v>
      </c>
      <c r="AH966" s="2" t="str">
        <f t="shared" si="43"/>
        <v>PK #11714</v>
      </c>
    </row>
    <row r="967" spans="1:34" x14ac:dyDescent="0.3">
      <c r="A967" s="6" t="s">
        <v>44</v>
      </c>
      <c r="B967" s="6">
        <v>37</v>
      </c>
      <c r="C967" s="1">
        <v>43524</v>
      </c>
      <c r="D967" s="1">
        <v>43523</v>
      </c>
      <c r="E967" s="1">
        <v>43677</v>
      </c>
      <c r="F967">
        <v>30</v>
      </c>
      <c r="G967" s="1">
        <v>43707</v>
      </c>
      <c r="H967" s="1">
        <v>43684</v>
      </c>
      <c r="J967" s="2">
        <v>471641.26</v>
      </c>
      <c r="K967" s="2">
        <f>SUMIF('collection only'!D:D,eslam.data!AH967,'collection only'!E:E)</f>
        <v>780036</v>
      </c>
      <c r="L967" s="2">
        <v>35147992.219999999</v>
      </c>
      <c r="U967" s="2">
        <v>990333.95</v>
      </c>
      <c r="V967" s="14">
        <f>SUMIF('consultant-gross'!D:D,eslam.data!AH967,'consultant-gross'!F:F)</f>
        <v>0</v>
      </c>
      <c r="W967" s="14">
        <f>SUMIF('consultant-gross'!D:D,eslam.data!AH967,'consultant-gross'!G:G)</f>
        <v>0</v>
      </c>
      <c r="X967" s="14">
        <f>SUMIF('consultant-net'!D:D,eslam.data!AH967,'consultant-net'!F:F)</f>
        <v>0</v>
      </c>
      <c r="Y967" s="2" t="str">
        <f>VLOOKUP(A967,'eslam-to-invoicing'!A:B,2,0)</f>
        <v>EMAAR-PKG#22-MARASSI</v>
      </c>
      <c r="Z967" s="2" t="str">
        <f t="shared" si="42"/>
        <v>EMAAR-PKG#22-MARASSI37</v>
      </c>
      <c r="AH967" s="2" t="str">
        <f t="shared" si="43"/>
        <v>PK#2237</v>
      </c>
    </row>
    <row r="968" spans="1:34" x14ac:dyDescent="0.3">
      <c r="A968" s="6" t="s">
        <v>90</v>
      </c>
      <c r="B968" s="6">
        <v>30</v>
      </c>
      <c r="C968" s="1">
        <v>42916</v>
      </c>
      <c r="D968" s="1">
        <v>42891</v>
      </c>
      <c r="E968" s="1">
        <v>44634</v>
      </c>
      <c r="F968">
        <v>30</v>
      </c>
      <c r="G968" s="1">
        <v>44664</v>
      </c>
      <c r="K968" s="2">
        <f>SUMIF('collection only'!D:D,eslam.data!AH968,'collection only'!E:E)</f>
        <v>900093.35</v>
      </c>
      <c r="U968" s="2">
        <v>0</v>
      </c>
      <c r="V968" s="14">
        <f>SUMIF('consultant-gross'!D:D,eslam.data!AH968,'consultant-gross'!F:F)</f>
        <v>0</v>
      </c>
      <c r="W968" s="14">
        <f>SUMIF('consultant-gross'!D:D,eslam.data!AH968,'consultant-gross'!G:G)</f>
        <v>0</v>
      </c>
      <c r="X968" s="14">
        <f>SUMIF('consultant-net'!D:D,eslam.data!AH968,'consultant-net'!F:F)</f>
        <v>0</v>
      </c>
      <c r="Y968" s="2">
        <f>VLOOKUP(A968,'eslam-to-invoicing'!A:B,2,0)</f>
        <v>0</v>
      </c>
      <c r="Z968" s="2" t="str">
        <f t="shared" si="42"/>
        <v>030</v>
      </c>
      <c r="AH968" s="2" t="str">
        <f t="shared" si="43"/>
        <v>PK#3230</v>
      </c>
    </row>
    <row r="969" spans="1:34" x14ac:dyDescent="0.3">
      <c r="A969" s="6" t="s">
        <v>33</v>
      </c>
      <c r="B969" s="6">
        <v>1</v>
      </c>
      <c r="C969" s="1">
        <v>43496</v>
      </c>
      <c r="D969" s="1">
        <v>43496</v>
      </c>
      <c r="E969" s="1">
        <v>43499</v>
      </c>
      <c r="F969">
        <v>40</v>
      </c>
      <c r="G969" s="1">
        <v>43539</v>
      </c>
      <c r="H969" s="1">
        <v>43513</v>
      </c>
      <c r="I969" s="2">
        <v>1738465.666666667</v>
      </c>
      <c r="J969" s="2">
        <v>1029594.82</v>
      </c>
      <c r="K969" s="2">
        <f>SUMIF('collection only'!D:D,eslam.data!AH969,'collection only'!E:E)</f>
        <v>9752735.8200000003</v>
      </c>
      <c r="L969" s="2">
        <v>1738465.666666667</v>
      </c>
      <c r="M969" s="2">
        <v>8723141</v>
      </c>
      <c r="U969" s="2">
        <v>48253.89</v>
      </c>
      <c r="V969" s="14">
        <f>SUMIF('consultant-gross'!D:D,eslam.data!AH969,'consultant-gross'!F:F)</f>
        <v>1738465.6666666665</v>
      </c>
      <c r="W969" s="14">
        <f>SUMIF('consultant-gross'!D:D,eslam.data!AH969,'consultant-gross'!G:G)</f>
        <v>1738465.6666666665</v>
      </c>
      <c r="X969" s="14">
        <f>SUMIF('consultant-net'!D:D,eslam.data!AH969,'consultant-net'!F:F)</f>
        <v>1124562.5467855197</v>
      </c>
      <c r="Y969" s="2" t="str">
        <f>VLOOKUP(A969,'eslam-to-invoicing'!A:B,2,0)</f>
        <v>EMAAR-PKG# 101-UPTOWN</v>
      </c>
      <c r="Z969" s="2" t="str">
        <f t="shared" si="42"/>
        <v>EMAAR-PKG# 101-UPTOWN1</v>
      </c>
      <c r="AH969" s="2" t="str">
        <f t="shared" si="43"/>
        <v>PKG#1011</v>
      </c>
    </row>
    <row r="970" spans="1:34" x14ac:dyDescent="0.3">
      <c r="A970" s="6" t="s">
        <v>33</v>
      </c>
      <c r="B970" s="6">
        <v>2</v>
      </c>
      <c r="C970" s="1">
        <v>43524</v>
      </c>
      <c r="D970" s="1">
        <v>43524</v>
      </c>
      <c r="E970" s="1">
        <v>43529</v>
      </c>
      <c r="F970">
        <v>40</v>
      </c>
      <c r="G970" s="1">
        <v>43569</v>
      </c>
      <c r="H970" s="1">
        <v>43543</v>
      </c>
      <c r="I970" s="2">
        <v>1610908.8476190481</v>
      </c>
      <c r="J970" s="2">
        <v>2222206.65</v>
      </c>
      <c r="K970" s="2">
        <f>SUMIF('collection only'!D:D,eslam.data!AH970,'collection only'!E:E)</f>
        <v>2222206.65</v>
      </c>
      <c r="L970" s="2">
        <v>3349374.5142857139</v>
      </c>
      <c r="O970" s="2">
        <v>2240156.84</v>
      </c>
      <c r="U970" s="2">
        <v>147570</v>
      </c>
      <c r="V970" s="14">
        <f>SUMIF('consultant-gross'!D:D,eslam.data!AH970,'consultant-gross'!F:F)</f>
        <v>1610908.8476190479</v>
      </c>
      <c r="W970" s="14">
        <f>SUMIF('consultant-gross'!D:D,eslam.data!AH970,'consultant-gross'!G:G)</f>
        <v>3349374.5142857144</v>
      </c>
      <c r="X970" s="14">
        <f>SUMIF('consultant-net'!D:D,eslam.data!AH970,'consultant-net'!F:F)</f>
        <v>2222206.65</v>
      </c>
      <c r="Y970" s="2" t="str">
        <f>VLOOKUP(A970,'eslam-to-invoicing'!A:B,2,0)</f>
        <v>EMAAR-PKG# 101-UPTOWN</v>
      </c>
      <c r="Z970" s="2" t="str">
        <f t="shared" si="42"/>
        <v>EMAAR-PKG# 101-UPTOWN2</v>
      </c>
      <c r="AH970" s="2" t="str">
        <f t="shared" si="43"/>
        <v>PKG#1012</v>
      </c>
    </row>
    <row r="971" spans="1:34" x14ac:dyDescent="0.3">
      <c r="A971" s="6" t="s">
        <v>33</v>
      </c>
      <c r="B971" s="6">
        <v>3</v>
      </c>
      <c r="C971" s="1">
        <v>43555</v>
      </c>
      <c r="D971" s="1">
        <v>43566</v>
      </c>
      <c r="E971" s="1">
        <v>43569</v>
      </c>
      <c r="F971">
        <v>40</v>
      </c>
      <c r="G971" s="1">
        <v>43609</v>
      </c>
      <c r="H971" s="1">
        <v>43590</v>
      </c>
      <c r="I971" s="2">
        <v>4030400.2476190468</v>
      </c>
      <c r="J971" s="2">
        <v>2246109.5099999998</v>
      </c>
      <c r="K971" s="2">
        <f>SUMIF('collection only'!D:D,eslam.data!AH971,'collection only'!E:E)</f>
        <v>2246109.5099999998</v>
      </c>
      <c r="L971" s="2">
        <v>7379774.7619047612</v>
      </c>
      <c r="O971" s="2">
        <v>1904790.84</v>
      </c>
      <c r="U971" s="2">
        <v>202283</v>
      </c>
      <c r="V971" s="14">
        <f>SUMIF('consultant-gross'!D:D,eslam.data!AH971,'consultant-gross'!F:F)</f>
        <v>4030395.5428571422</v>
      </c>
      <c r="W971" s="14">
        <f>SUMIF('consultant-gross'!D:D,eslam.data!AH971,'consultant-gross'!G:G)</f>
        <v>7379770.0571428565</v>
      </c>
      <c r="X971" s="14">
        <f>SUMIF('consultant-net'!D:D,eslam.data!AH971,'consultant-net'!F:F)</f>
        <v>2379437.34</v>
      </c>
      <c r="Y971" s="2" t="str">
        <f>VLOOKUP(A971,'eslam-to-invoicing'!A:B,2,0)</f>
        <v>EMAAR-PKG# 101-UPTOWN</v>
      </c>
      <c r="Z971" s="2" t="str">
        <f t="shared" si="42"/>
        <v>EMAAR-PKG# 101-UPTOWN3</v>
      </c>
      <c r="AH971" s="2" t="str">
        <f t="shared" si="43"/>
        <v>PKG#1013</v>
      </c>
    </row>
    <row r="972" spans="1:34" x14ac:dyDescent="0.3">
      <c r="A972" s="6" t="s">
        <v>33</v>
      </c>
      <c r="B972" s="6">
        <v>4</v>
      </c>
      <c r="C972" s="1">
        <v>43585</v>
      </c>
      <c r="D972" s="1">
        <v>43600</v>
      </c>
      <c r="E972" s="1">
        <v>43605</v>
      </c>
      <c r="F972">
        <v>40</v>
      </c>
      <c r="G972" s="1">
        <v>43645</v>
      </c>
      <c r="H972" s="1">
        <v>43614</v>
      </c>
      <c r="I972" s="2">
        <v>4428897.7238095244</v>
      </c>
      <c r="J972" s="2">
        <v>2512749.6800000002</v>
      </c>
      <c r="K972" s="2">
        <f>SUMIF('collection only'!D:D,eslam.data!AH972,'collection only'!E:E)</f>
        <v>2512749.6800000002</v>
      </c>
      <c r="L972" s="2">
        <v>11808672.485714279</v>
      </c>
      <c r="O972" s="2">
        <v>1592100.01</v>
      </c>
      <c r="U972" s="2">
        <v>250813.43</v>
      </c>
      <c r="V972" s="14">
        <f>SUMIF('consultant-gross'!D:D,eslam.data!AH972,'consultant-gross'!F:F)</f>
        <v>4428897.7238095235</v>
      </c>
      <c r="W972" s="14">
        <f>SUMIF('consultant-gross'!D:D,eslam.data!AH972,'consultant-gross'!G:G)</f>
        <v>11808672.485714285</v>
      </c>
      <c r="X972" s="14">
        <f>SUMIF('consultant-net'!D:D,eslam.data!AH972,'consultant-net'!F:F)</f>
        <v>2512749.6800000002</v>
      </c>
      <c r="Y972" s="2" t="str">
        <f>VLOOKUP(A972,'eslam-to-invoicing'!A:B,2,0)</f>
        <v>EMAAR-PKG# 101-UPTOWN</v>
      </c>
      <c r="Z972" s="2" t="str">
        <f t="shared" si="42"/>
        <v>EMAAR-PKG# 101-UPTOWN4</v>
      </c>
      <c r="AH972" s="2" t="str">
        <f t="shared" si="43"/>
        <v>PKG#1014</v>
      </c>
    </row>
    <row r="973" spans="1:34" x14ac:dyDescent="0.3">
      <c r="A973" s="6" t="s">
        <v>33</v>
      </c>
      <c r="B973" s="6">
        <v>5</v>
      </c>
      <c r="C973" s="1">
        <v>43646</v>
      </c>
      <c r="D973" s="1">
        <v>43646</v>
      </c>
      <c r="E973" s="1">
        <v>43647</v>
      </c>
      <c r="F973">
        <v>40</v>
      </c>
      <c r="G973" s="1">
        <v>43687</v>
      </c>
      <c r="H973" s="1">
        <v>43670</v>
      </c>
      <c r="I973" s="2">
        <v>2224631.714285715</v>
      </c>
      <c r="J973" s="2">
        <v>2051541.96</v>
      </c>
      <c r="K973" s="2">
        <f>SUMIF('collection only'!D:D,eslam.data!AH973,'collection only'!E:E)</f>
        <v>2051541.96</v>
      </c>
      <c r="L973" s="2">
        <v>14033304.199999999</v>
      </c>
      <c r="O973" s="2">
        <v>2808836.8</v>
      </c>
      <c r="U973" s="2">
        <v>296997.23</v>
      </c>
      <c r="V973" s="14">
        <f>SUMIF('consultant-gross'!D:D,eslam.data!AH973,'consultant-gross'!F:F)</f>
        <v>2224631.7142857146</v>
      </c>
      <c r="W973" s="14">
        <f>SUMIF('consultant-gross'!D:D,eslam.data!AH973,'consultant-gross'!G:G)</f>
        <v>14033304.199999999</v>
      </c>
      <c r="X973" s="14">
        <f>SUMIF('consultant-net'!D:D,eslam.data!AH973,'consultant-net'!F:F)</f>
        <v>2051541.96</v>
      </c>
      <c r="Y973" s="2" t="str">
        <f>VLOOKUP(A973,'eslam-to-invoicing'!A:B,2,0)</f>
        <v>EMAAR-PKG# 101-UPTOWN</v>
      </c>
      <c r="Z973" s="2" t="str">
        <f t="shared" si="42"/>
        <v>EMAAR-PKG# 101-UPTOWN5</v>
      </c>
      <c r="AH973" s="2" t="str">
        <f t="shared" si="43"/>
        <v>PKG#1015</v>
      </c>
    </row>
    <row r="974" spans="1:34" x14ac:dyDescent="0.3">
      <c r="A974" s="6" t="s">
        <v>33</v>
      </c>
      <c r="B974" s="6">
        <v>6</v>
      </c>
      <c r="C974" s="1">
        <v>43677</v>
      </c>
      <c r="D974" s="1">
        <v>43682</v>
      </c>
      <c r="E974" s="1">
        <v>43684</v>
      </c>
      <c r="F974">
        <v>40</v>
      </c>
      <c r="G974" s="1">
        <v>43724</v>
      </c>
      <c r="H974" s="1">
        <v>43705</v>
      </c>
      <c r="I974" s="2">
        <v>3491880.838095237</v>
      </c>
      <c r="J974" s="2">
        <v>1988552.05</v>
      </c>
      <c r="K974" s="2">
        <f>SUMIF('collection only'!D:D,eslam.data!AH974,'collection only'!E:E)</f>
        <v>1988552.05</v>
      </c>
      <c r="L974" s="2">
        <v>17525185.03809524</v>
      </c>
      <c r="O974" s="2">
        <v>2620517.54</v>
      </c>
      <c r="U974" s="2">
        <v>362213.26</v>
      </c>
      <c r="V974" s="14">
        <f>SUMIF('consultant-gross'!D:D,eslam.data!AH974,'consultant-gross'!F:F)</f>
        <v>3491880.8380952366</v>
      </c>
      <c r="W974" s="14">
        <f>SUMIF('consultant-gross'!D:D,eslam.data!AH974,'consultant-gross'!G:G)</f>
        <v>17525185.038095236</v>
      </c>
      <c r="X974" s="14">
        <f>SUMIF('consultant-net'!D:D,eslam.data!AH974,'consultant-net'!F:F)</f>
        <v>1988552.05</v>
      </c>
      <c r="Y974" s="2" t="str">
        <f>VLOOKUP(A974,'eslam-to-invoicing'!A:B,2,0)</f>
        <v>EMAAR-PKG# 101-UPTOWN</v>
      </c>
      <c r="Z974" s="2" t="str">
        <f t="shared" si="42"/>
        <v>EMAAR-PKG# 101-UPTOWN6</v>
      </c>
      <c r="AH974" s="2" t="str">
        <f t="shared" si="43"/>
        <v>PKG#1016</v>
      </c>
    </row>
    <row r="975" spans="1:34" x14ac:dyDescent="0.3">
      <c r="A975" s="6" t="s">
        <v>33</v>
      </c>
      <c r="B975" s="6">
        <v>7</v>
      </c>
      <c r="C975" s="1">
        <v>43708</v>
      </c>
      <c r="D975" s="1">
        <v>43718</v>
      </c>
      <c r="E975" s="1">
        <v>43723</v>
      </c>
      <c r="F975">
        <v>40</v>
      </c>
      <c r="G975" s="1">
        <v>43763</v>
      </c>
      <c r="H975" s="1">
        <v>43734</v>
      </c>
      <c r="I975" s="2">
        <v>3123640.990476191</v>
      </c>
      <c r="J975" s="2">
        <v>1824097.57</v>
      </c>
      <c r="K975" s="2">
        <f>SUMIF('collection only'!D:D,eslam.data!AH975,'collection only'!E:E)</f>
        <v>1824097.57</v>
      </c>
      <c r="L975" s="2">
        <v>20648826.028571431</v>
      </c>
      <c r="O975" s="2">
        <v>2373278.98</v>
      </c>
      <c r="U975" s="2">
        <v>374469.49</v>
      </c>
      <c r="V975" s="14">
        <f>SUMIF('consultant-gross'!D:D,eslam.data!AH975,'consultant-gross'!F:F)</f>
        <v>3120848.9809523821</v>
      </c>
      <c r="W975" s="14">
        <f>SUMIF('consultant-gross'!D:D,eslam.data!AH975,'consultant-gross'!G:G)</f>
        <v>20646034.019047618</v>
      </c>
      <c r="X975" s="14">
        <f>SUMIF('consultant-net'!D:D,eslam.data!AH975,'consultant-net'!F:F)</f>
        <v>1794285.02</v>
      </c>
      <c r="Y975" s="2" t="str">
        <f>VLOOKUP(A975,'eslam-to-invoicing'!A:B,2,0)</f>
        <v>EMAAR-PKG# 101-UPTOWN</v>
      </c>
      <c r="Z975" s="2" t="str">
        <f t="shared" si="42"/>
        <v>EMAAR-PKG# 101-UPTOWN7</v>
      </c>
      <c r="AH975" s="2" t="str">
        <f t="shared" si="43"/>
        <v>PKG#1017</v>
      </c>
    </row>
    <row r="976" spans="1:34" x14ac:dyDescent="0.3">
      <c r="A976" s="6" t="s">
        <v>33</v>
      </c>
      <c r="B976" s="6">
        <v>8</v>
      </c>
      <c r="C976" s="1">
        <v>43738</v>
      </c>
      <c r="D976" s="1">
        <v>43753</v>
      </c>
      <c r="E976" s="1">
        <v>43755</v>
      </c>
      <c r="F976">
        <v>40</v>
      </c>
      <c r="G976" s="1">
        <v>43795</v>
      </c>
      <c r="H976" s="1">
        <v>43774</v>
      </c>
      <c r="I976" s="2">
        <v>4704887.4039475247</v>
      </c>
      <c r="J976" s="2">
        <v>2104893.8329386041</v>
      </c>
      <c r="K976" s="2">
        <f>SUMIF('collection only'!D:D,eslam.data!AH976,'collection only'!E:E)</f>
        <v>2104893.84</v>
      </c>
      <c r="L976" s="2">
        <v>25353713.432518952</v>
      </c>
      <c r="O976" s="2">
        <v>1078135.3004004001</v>
      </c>
      <c r="U976" s="2">
        <v>421854.33725908888</v>
      </c>
      <c r="V976" s="14">
        <f>SUMIF('consultant-gross'!D:D,eslam.data!AH976,'consultant-gross'!F:F)</f>
        <v>4703530.9523809515</v>
      </c>
      <c r="W976" s="14">
        <f>SUMIF('consultant-gross'!D:D,eslam.data!AH976,'consultant-gross'!G:G)</f>
        <v>25352356.980952378</v>
      </c>
      <c r="X976" s="14">
        <f>SUMIF('consultant-net'!D:D,eslam.data!AH976,'consultant-net'!F:F)</f>
        <v>2127121.14</v>
      </c>
      <c r="Y976" s="2" t="str">
        <f>VLOOKUP(A976,'eslam-to-invoicing'!A:B,2,0)</f>
        <v>EMAAR-PKG# 101-UPTOWN</v>
      </c>
      <c r="Z976" s="2" t="str">
        <f t="shared" si="42"/>
        <v>EMAAR-PKG# 101-UPTOWN8</v>
      </c>
      <c r="AH976" s="2" t="str">
        <f t="shared" si="43"/>
        <v>PKG#1018</v>
      </c>
    </row>
    <row r="977" spans="1:34" x14ac:dyDescent="0.3">
      <c r="A977" s="6" t="s">
        <v>33</v>
      </c>
      <c r="B977" s="6">
        <v>9</v>
      </c>
      <c r="C977" s="1">
        <v>43769</v>
      </c>
      <c r="D977" s="1">
        <v>43784</v>
      </c>
      <c r="E977" s="1">
        <v>43786</v>
      </c>
      <c r="F977">
        <v>40</v>
      </c>
      <c r="G977" s="1">
        <v>43826</v>
      </c>
      <c r="H977" s="1">
        <v>43802</v>
      </c>
      <c r="I977" s="2">
        <v>3179849.8817667631</v>
      </c>
      <c r="J977" s="2">
        <v>1424816.56</v>
      </c>
      <c r="K977" s="2">
        <f>SUMIF('collection only'!D:D,eslam.data!AH977,'collection only'!E:E)</f>
        <v>1424816.56</v>
      </c>
      <c r="L977" s="2">
        <v>28533563.31428571</v>
      </c>
      <c r="O977" s="2">
        <v>297444.34000000003</v>
      </c>
      <c r="U977" s="2">
        <v>505055.04</v>
      </c>
      <c r="V977" s="14">
        <f>SUMIF('consultant-gross'!D:D,eslam.data!AH977,'consultant-gross'!F:F)</f>
        <v>3179849.8817667626</v>
      </c>
      <c r="W977" s="14">
        <f>SUMIF('consultant-gross'!D:D,eslam.data!AH977,'consultant-gross'!G:G)</f>
        <v>28533563.314285714</v>
      </c>
      <c r="X977" s="14">
        <f>SUMIF('consultant-net'!D:D,eslam.data!AH977,'consultant-net'!F:F)</f>
        <v>1424816.56</v>
      </c>
      <c r="Y977" s="2" t="str">
        <f>VLOOKUP(A977,'eslam-to-invoicing'!A:B,2,0)</f>
        <v>EMAAR-PKG# 101-UPTOWN</v>
      </c>
      <c r="Z977" s="2" t="str">
        <f t="shared" si="42"/>
        <v>EMAAR-PKG# 101-UPTOWN9</v>
      </c>
      <c r="AH977" s="2" t="str">
        <f t="shared" si="43"/>
        <v>PKG#1019</v>
      </c>
    </row>
    <row r="978" spans="1:34" x14ac:dyDescent="0.3">
      <c r="A978" s="6" t="s">
        <v>33</v>
      </c>
      <c r="B978" s="6">
        <v>10</v>
      </c>
      <c r="C978" s="1">
        <v>43799</v>
      </c>
      <c r="D978" s="1">
        <v>43784</v>
      </c>
      <c r="E978" s="1">
        <v>43817</v>
      </c>
      <c r="F978">
        <v>40</v>
      </c>
      <c r="G978" s="1">
        <v>43857</v>
      </c>
      <c r="H978" s="1">
        <v>43836</v>
      </c>
      <c r="I978" s="2">
        <v>3100706.8857142851</v>
      </c>
      <c r="J978" s="2">
        <v>1976416.89</v>
      </c>
      <c r="K978" s="2">
        <f>SUMIF('collection only'!D:D,eslam.data!AH978,'collection only'!E:E)</f>
        <v>1976416.89</v>
      </c>
      <c r="L978" s="2">
        <v>31634270.199999999</v>
      </c>
      <c r="U978" s="2">
        <v>515167.31000000011</v>
      </c>
      <c r="V978" s="14">
        <f>SUMIF('consultant-gross'!D:D,eslam.data!AH978,'consultant-gross'!F:F)</f>
        <v>3111780.0857142843</v>
      </c>
      <c r="W978" s="14">
        <f>SUMIF('consultant-gross'!D:D,eslam.data!AH978,'consultant-gross'!G:G)</f>
        <v>31645343.399999999</v>
      </c>
      <c r="X978" s="14">
        <f>SUMIF('consultant-net'!D:D,eslam.data!AH978,'consultant-net'!F:F)</f>
        <v>1948071.2</v>
      </c>
      <c r="Y978" s="2" t="str">
        <f>VLOOKUP(A978,'eslam-to-invoicing'!A:B,2,0)</f>
        <v>EMAAR-PKG# 101-UPTOWN</v>
      </c>
      <c r="Z978" s="2" t="str">
        <f t="shared" si="42"/>
        <v>EMAAR-PKG# 101-UPTOWN10</v>
      </c>
      <c r="AH978" s="2" t="str">
        <f t="shared" si="43"/>
        <v>PKG#10110</v>
      </c>
    </row>
    <row r="979" spans="1:34" x14ac:dyDescent="0.3">
      <c r="A979" s="6" t="s">
        <v>33</v>
      </c>
      <c r="B979" s="6">
        <v>11</v>
      </c>
      <c r="C979" s="1">
        <v>43861</v>
      </c>
      <c r="D979" s="1">
        <v>43860</v>
      </c>
      <c r="E979" s="1">
        <v>43869</v>
      </c>
      <c r="F979">
        <v>40</v>
      </c>
      <c r="G979" s="1">
        <v>43909</v>
      </c>
      <c r="H979" s="1">
        <v>43888</v>
      </c>
      <c r="I979" s="2">
        <v>361420.40000000218</v>
      </c>
      <c r="J979" s="2">
        <v>1709961.04</v>
      </c>
      <c r="K979" s="2">
        <f>SUMIF('collection only'!D:D,eslam.data!AH979,'collection only'!E:E)</f>
        <v>1709961.04</v>
      </c>
      <c r="L979" s="2">
        <v>31995690.600000001</v>
      </c>
      <c r="O979" s="2">
        <v>2008107.01</v>
      </c>
      <c r="U979" s="2">
        <v>646968.58000000007</v>
      </c>
      <c r="V979" s="14">
        <f>SUMIF('consultant-gross'!D:D,eslam.data!AH979,'consultant-gross'!F:F)</f>
        <v>382240.25714286044</v>
      </c>
      <c r="W979" s="14">
        <f>SUMIF('consultant-gross'!D:D,eslam.data!AH979,'consultant-gross'!G:G)</f>
        <v>32016510.45714286</v>
      </c>
      <c r="X979" s="14">
        <f>SUMIF('consultant-net'!D:D,eslam.data!AH979,'consultant-net'!F:F)</f>
        <v>2026574.82</v>
      </c>
      <c r="Y979" s="2" t="str">
        <f>VLOOKUP(A979,'eslam-to-invoicing'!A:B,2,0)</f>
        <v>EMAAR-PKG# 101-UPTOWN</v>
      </c>
      <c r="Z979" s="2" t="str">
        <f t="shared" si="42"/>
        <v>EMAAR-PKG# 101-UPTOWN11</v>
      </c>
      <c r="AH979" s="2" t="str">
        <f t="shared" si="43"/>
        <v>PKG#10111</v>
      </c>
    </row>
    <row r="980" spans="1:34" x14ac:dyDescent="0.3">
      <c r="A980" s="6" t="s">
        <v>33</v>
      </c>
      <c r="B980" s="6">
        <v>12</v>
      </c>
      <c r="C980" s="1">
        <v>43890</v>
      </c>
      <c r="D980" s="1">
        <v>43913</v>
      </c>
      <c r="E980" s="1">
        <v>43914</v>
      </c>
      <c r="F980">
        <v>40</v>
      </c>
      <c r="G980" s="1">
        <v>43954</v>
      </c>
      <c r="H980" s="1">
        <v>43929</v>
      </c>
      <c r="I980" s="2">
        <v>2584477.6666666642</v>
      </c>
      <c r="J980" s="2">
        <v>1146998.22</v>
      </c>
      <c r="K980" s="2">
        <f>SUMIF('collection only'!D:D,eslam.data!AH980,'collection only'!E:E)</f>
        <v>1146998.21</v>
      </c>
      <c r="L980" s="2">
        <v>34580168.266666673</v>
      </c>
      <c r="O980" s="2">
        <v>1288346.31</v>
      </c>
      <c r="U980" s="2">
        <v>677344.97</v>
      </c>
      <c r="V980" s="14">
        <f>SUMIF('consultant-gross'!D:D,eslam.data!AH980,'consultant-gross'!F:F)</f>
        <v>2584477.6666666642</v>
      </c>
      <c r="W980" s="14">
        <f>SUMIF('consultant-gross'!D:D,eslam.data!AH980,'consultant-gross'!G:G)</f>
        <v>34580168.266666666</v>
      </c>
      <c r="X980" s="14">
        <f>SUMIF('consultant-net'!D:D,eslam.data!AH980,'consultant-net'!F:F)</f>
        <v>1146998.22</v>
      </c>
      <c r="Y980" s="2" t="str">
        <f>VLOOKUP(A980,'eslam-to-invoicing'!A:B,2,0)</f>
        <v>EMAAR-PKG# 101-UPTOWN</v>
      </c>
      <c r="Z980" s="2" t="str">
        <f t="shared" si="42"/>
        <v>EMAAR-PKG# 101-UPTOWN12</v>
      </c>
      <c r="AH980" s="2" t="str">
        <f t="shared" si="43"/>
        <v>PKG#10112</v>
      </c>
    </row>
    <row r="981" spans="1:34" x14ac:dyDescent="0.3">
      <c r="A981" s="6" t="s">
        <v>33</v>
      </c>
      <c r="B981" s="6">
        <v>13</v>
      </c>
      <c r="C981" s="1">
        <v>43921</v>
      </c>
      <c r="D981" s="1">
        <v>43944</v>
      </c>
      <c r="E981" s="1">
        <v>43944</v>
      </c>
      <c r="F981">
        <v>40</v>
      </c>
      <c r="G981" s="1">
        <v>43984</v>
      </c>
      <c r="H981" s="1">
        <v>43955</v>
      </c>
      <c r="I981" s="2">
        <v>2595711.6476190458</v>
      </c>
      <c r="J981" s="2">
        <v>1407211.96</v>
      </c>
      <c r="K981" s="2">
        <f>SUMIF('collection only'!D:D,eslam.data!AH981,'collection only'!E:E)</f>
        <v>1343055.6</v>
      </c>
      <c r="L981" s="2">
        <v>37175879.914285712</v>
      </c>
      <c r="O981" s="2">
        <v>1005027.63</v>
      </c>
      <c r="U981" s="2">
        <v>712181.29</v>
      </c>
      <c r="V981" s="14">
        <f>SUMIF('consultant-gross'!D:D,eslam.data!AH981,'consultant-gross'!F:F)</f>
        <v>0</v>
      </c>
      <c r="W981" s="14">
        <f>SUMIF('consultant-gross'!D:D,eslam.data!AH981,'consultant-gross'!G:G)</f>
        <v>0</v>
      </c>
      <c r="X981" s="14">
        <f>SUMIF('consultant-net'!D:D,eslam.data!AH981,'consultant-net'!F:F)</f>
        <v>0</v>
      </c>
      <c r="Y981" s="2" t="str">
        <f>VLOOKUP(A981,'eslam-to-invoicing'!A:B,2,0)</f>
        <v>EMAAR-PKG# 101-UPTOWN</v>
      </c>
      <c r="Z981" s="2" t="str">
        <f t="shared" si="42"/>
        <v>EMAAR-PKG# 101-UPTOWN13</v>
      </c>
      <c r="AH981" s="2" t="str">
        <f t="shared" si="43"/>
        <v>PKG#10113</v>
      </c>
    </row>
    <row r="982" spans="1:34" x14ac:dyDescent="0.3">
      <c r="A982" s="6" t="s">
        <v>33</v>
      </c>
      <c r="B982" s="6">
        <v>14</v>
      </c>
      <c r="C982" s="1">
        <v>44012</v>
      </c>
      <c r="D982" s="1">
        <v>44012</v>
      </c>
      <c r="E982" s="1">
        <v>44024</v>
      </c>
      <c r="F982">
        <v>40</v>
      </c>
      <c r="G982" s="1">
        <v>44064</v>
      </c>
      <c r="H982" s="1">
        <v>44083</v>
      </c>
      <c r="I982" s="2">
        <v>4659441.8571428582</v>
      </c>
      <c r="J982" s="2">
        <v>191421.72</v>
      </c>
      <c r="K982" s="2">
        <f>SUMIF('collection only'!D:D,eslam.data!AH982,'collection only'!E:E)</f>
        <v>191421.72</v>
      </c>
      <c r="L982" s="2">
        <v>41835321.77142857</v>
      </c>
      <c r="U982" s="2">
        <v>763224.31</v>
      </c>
      <c r="V982" s="14">
        <f>SUMIF('consultant-gross'!D:D,eslam.data!AH982,'consultant-gross'!F:F)</f>
        <v>0</v>
      </c>
      <c r="W982" s="14">
        <f>SUMIF('consultant-gross'!D:D,eslam.data!AH982,'consultant-gross'!G:G)</f>
        <v>0</v>
      </c>
      <c r="X982" s="14">
        <f>SUMIF('consultant-net'!D:D,eslam.data!AH982,'consultant-net'!F:F)</f>
        <v>0</v>
      </c>
      <c r="Y982" s="2" t="str">
        <f>VLOOKUP(A982,'eslam-to-invoicing'!A:B,2,0)</f>
        <v>EMAAR-PKG# 101-UPTOWN</v>
      </c>
      <c r="Z982" s="2" t="str">
        <f t="shared" si="42"/>
        <v>EMAAR-PKG# 101-UPTOWN14</v>
      </c>
      <c r="AH982" s="2" t="str">
        <f t="shared" si="43"/>
        <v>PKG#10114</v>
      </c>
    </row>
    <row r="983" spans="1:34" x14ac:dyDescent="0.3">
      <c r="A983" s="6" t="s">
        <v>33</v>
      </c>
      <c r="B983" s="6">
        <v>15</v>
      </c>
      <c r="C983" s="1">
        <v>44104</v>
      </c>
      <c r="D983" s="1">
        <v>44055</v>
      </c>
      <c r="E983" s="1">
        <v>44174</v>
      </c>
      <c r="F983">
        <v>40</v>
      </c>
      <c r="G983" s="1">
        <v>44214</v>
      </c>
      <c r="H983" s="1">
        <v>44216</v>
      </c>
      <c r="I983" s="2">
        <v>181866.47619047019</v>
      </c>
      <c r="J983" s="2">
        <v>303853.8</v>
      </c>
      <c r="K983" s="2">
        <f>SUMIF('collection only'!D:D,eslam.data!AH983,'collection only'!E:E)</f>
        <v>303853.8</v>
      </c>
      <c r="L983" s="2">
        <v>42017188.24761904</v>
      </c>
      <c r="U983" s="2">
        <v>174031.17</v>
      </c>
      <c r="V983" s="14">
        <f>SUMIF('consultant-gross'!D:D,eslam.data!AH983,'consultant-gross'!F:F)</f>
        <v>440607.31547599286</v>
      </c>
      <c r="W983" s="14">
        <f>SUMIF('consultant-gross'!D:D,eslam.data!AH983,'consultant-gross'!G:G)</f>
        <v>42275929.086904563</v>
      </c>
      <c r="X983" s="14">
        <f>SUMIF('consultant-net'!D:D,eslam.data!AH983,'consultant-net'!F:F)</f>
        <v>1392185.4447908048</v>
      </c>
      <c r="Y983" s="2" t="str">
        <f>VLOOKUP(A983,'eslam-to-invoicing'!A:B,2,0)</f>
        <v>EMAAR-PKG# 101-UPTOWN</v>
      </c>
      <c r="Z983" s="2" t="str">
        <f t="shared" si="42"/>
        <v>EMAAR-PKG# 101-UPTOWN15</v>
      </c>
      <c r="AH983" s="2" t="str">
        <f t="shared" si="43"/>
        <v>PKG#10115</v>
      </c>
    </row>
    <row r="984" spans="1:34" x14ac:dyDescent="0.3">
      <c r="A984" s="6" t="s">
        <v>33</v>
      </c>
      <c r="B984" s="6">
        <v>16</v>
      </c>
      <c r="C984" s="1">
        <v>44104</v>
      </c>
      <c r="D984" s="1">
        <v>44104</v>
      </c>
      <c r="E984" s="1">
        <v>44234</v>
      </c>
      <c r="F984">
        <v>40</v>
      </c>
      <c r="G984" s="1">
        <v>44274</v>
      </c>
      <c r="H984" s="1">
        <v>44242</v>
      </c>
      <c r="I984" s="2">
        <v>1E-3</v>
      </c>
      <c r="J984" s="2">
        <v>866491.01</v>
      </c>
      <c r="K984" s="2">
        <f>SUMIF('collection only'!D:D,eslam.data!AH984,'collection only'!E:E)</f>
        <v>866491</v>
      </c>
      <c r="L984" s="2">
        <v>42017188.24761904</v>
      </c>
      <c r="U984" s="2">
        <v>0</v>
      </c>
      <c r="V984" s="14">
        <f>SUMIF('consultant-gross'!D:D,eslam.data!AH984,'consultant-gross'!F:F)</f>
        <v>0</v>
      </c>
      <c r="W984" s="14">
        <f>SUMIF('consultant-gross'!D:D,eslam.data!AH984,'consultant-gross'!G:G)</f>
        <v>0</v>
      </c>
      <c r="X984" s="14">
        <f>SUMIF('consultant-net'!D:D,eslam.data!AH984,'consultant-net'!F:F)</f>
        <v>0</v>
      </c>
      <c r="Y984" s="2" t="str">
        <f>VLOOKUP(A984,'eslam-to-invoicing'!A:B,2,0)</f>
        <v>EMAAR-PKG# 101-UPTOWN</v>
      </c>
      <c r="Z984" s="2" t="str">
        <f t="shared" si="42"/>
        <v>EMAAR-PKG# 101-UPTOWN16</v>
      </c>
      <c r="AH984" s="2" t="str">
        <f t="shared" si="43"/>
        <v>PKG#10116</v>
      </c>
    </row>
    <row r="985" spans="1:34" x14ac:dyDescent="0.3">
      <c r="A985" s="6" t="s">
        <v>33</v>
      </c>
      <c r="B985" s="6">
        <v>17</v>
      </c>
      <c r="C985" s="1">
        <v>44286</v>
      </c>
      <c r="D985" s="1">
        <v>44291</v>
      </c>
      <c r="E985" s="1">
        <v>44299</v>
      </c>
      <c r="F985">
        <v>40</v>
      </c>
      <c r="G985" s="1">
        <v>44339</v>
      </c>
      <c r="H985" s="1">
        <v>44312</v>
      </c>
      <c r="I985" s="2">
        <v>1E-3</v>
      </c>
      <c r="J985" s="2">
        <v>3321316.23</v>
      </c>
      <c r="K985" s="2">
        <f>SUMIF('collection only'!D:D,eslam.data!AH985,'collection only'!E:E)</f>
        <v>3321316.23</v>
      </c>
      <c r="L985" s="2">
        <v>42017188.24761904</v>
      </c>
      <c r="U985" s="2">
        <v>270662.92</v>
      </c>
      <c r="V985" s="14">
        <f>SUMIF('consultant-gross'!D:D,eslam.data!AH985,'consultant-gross'!F:F)</f>
        <v>0</v>
      </c>
      <c r="W985" s="14">
        <f>SUMIF('consultant-gross'!D:D,eslam.data!AH985,'consultant-gross'!G:G)</f>
        <v>0</v>
      </c>
      <c r="X985" s="14">
        <f>SUMIF('consultant-net'!D:D,eslam.data!AH985,'consultant-net'!F:F)</f>
        <v>0</v>
      </c>
      <c r="Y985" s="2" t="str">
        <f>VLOOKUP(A985,'eslam-to-invoicing'!A:B,2,0)</f>
        <v>EMAAR-PKG# 101-UPTOWN</v>
      </c>
      <c r="Z985" s="2" t="str">
        <f t="shared" si="42"/>
        <v>EMAAR-PKG# 101-UPTOWN17</v>
      </c>
      <c r="AH985" s="2" t="str">
        <f t="shared" si="43"/>
        <v>PKG#10117</v>
      </c>
    </row>
    <row r="986" spans="1:34" x14ac:dyDescent="0.3">
      <c r="A986" s="6" t="s">
        <v>33</v>
      </c>
      <c r="B986" s="6">
        <v>18</v>
      </c>
      <c r="C986" s="1">
        <v>44316</v>
      </c>
      <c r="D986" s="1">
        <v>44291</v>
      </c>
      <c r="E986" s="1">
        <v>44311</v>
      </c>
      <c r="F986">
        <v>40</v>
      </c>
      <c r="G986" s="1">
        <v>44351</v>
      </c>
      <c r="H986" s="1">
        <v>44321</v>
      </c>
      <c r="I986" s="2">
        <v>1071378.1714285761</v>
      </c>
      <c r="J986" s="2">
        <v>1192690.23</v>
      </c>
      <c r="K986" s="2">
        <f>SUMIF('collection only'!D:D,eslam.data!AH986,'collection only'!E:E)</f>
        <v>1192690.23</v>
      </c>
      <c r="L986" s="2">
        <v>43088566.419047616</v>
      </c>
      <c r="O986" s="2">
        <v>949450.54</v>
      </c>
      <c r="U986" s="2">
        <v>275887.92</v>
      </c>
      <c r="V986" s="14">
        <f>SUMIF('consultant-gross'!D:D,eslam.data!AH986,'consultant-gross'!F:F)</f>
        <v>0</v>
      </c>
      <c r="W986" s="14">
        <f>SUMIF('consultant-gross'!D:D,eslam.data!AH986,'consultant-gross'!G:G)</f>
        <v>0</v>
      </c>
      <c r="X986" s="14">
        <f>SUMIF('consultant-net'!D:D,eslam.data!AH986,'consultant-net'!F:F)</f>
        <v>0</v>
      </c>
      <c r="Y986" s="2" t="str">
        <f>VLOOKUP(A986,'eslam-to-invoicing'!A:B,2,0)</f>
        <v>EMAAR-PKG# 101-UPTOWN</v>
      </c>
      <c r="Z986" s="2" t="str">
        <f t="shared" si="42"/>
        <v>EMAAR-PKG# 101-UPTOWN18</v>
      </c>
      <c r="AH986" s="2" t="str">
        <f t="shared" si="43"/>
        <v>PKG#10118</v>
      </c>
    </row>
    <row r="987" spans="1:34" x14ac:dyDescent="0.3">
      <c r="A987" s="6" t="s">
        <v>33</v>
      </c>
      <c r="B987" s="6">
        <v>19</v>
      </c>
      <c r="C987" s="1">
        <v>44316</v>
      </c>
      <c r="D987" s="1">
        <v>44321</v>
      </c>
      <c r="E987" s="1">
        <v>44333</v>
      </c>
      <c r="F987">
        <v>40</v>
      </c>
      <c r="G987" s="1">
        <v>44373</v>
      </c>
      <c r="H987" s="1">
        <v>44350</v>
      </c>
      <c r="I987" s="2">
        <v>1322361.8352380921</v>
      </c>
      <c r="J987" s="2">
        <v>596242.89</v>
      </c>
      <c r="K987" s="2">
        <f>SUMIF('collection only'!D:D,eslam.data!AH987,'collection only'!E:E)</f>
        <v>596242.89</v>
      </c>
      <c r="L987" s="2">
        <v>44410928.254285708</v>
      </c>
      <c r="O987" s="2">
        <v>615651.13300000003</v>
      </c>
      <c r="U987" s="2">
        <v>288697.92</v>
      </c>
      <c r="V987" s="14">
        <f>SUMIF('consultant-gross'!D:D,eslam.data!AH987,'consultant-gross'!F:F)</f>
        <v>0</v>
      </c>
      <c r="W987" s="14">
        <f>SUMIF('consultant-gross'!D:D,eslam.data!AH987,'consultant-gross'!G:G)</f>
        <v>0</v>
      </c>
      <c r="X987" s="14">
        <f>SUMIF('consultant-net'!D:D,eslam.data!AH987,'consultant-net'!F:F)</f>
        <v>0</v>
      </c>
      <c r="Y987" s="2" t="str">
        <f>VLOOKUP(A987,'eslam-to-invoicing'!A:B,2,0)</f>
        <v>EMAAR-PKG# 101-UPTOWN</v>
      </c>
      <c r="Z987" s="2" t="str">
        <f t="shared" si="42"/>
        <v>EMAAR-PKG# 101-UPTOWN19</v>
      </c>
      <c r="AH987" s="2" t="str">
        <f t="shared" si="43"/>
        <v>PKG#10119</v>
      </c>
    </row>
    <row r="988" spans="1:34" x14ac:dyDescent="0.3">
      <c r="A988" s="6" t="s">
        <v>33</v>
      </c>
      <c r="B988" s="6">
        <v>20</v>
      </c>
      <c r="C988" s="1">
        <v>44347</v>
      </c>
      <c r="D988" s="1">
        <v>44352</v>
      </c>
      <c r="E988" s="1">
        <v>44357</v>
      </c>
      <c r="F988">
        <v>40</v>
      </c>
      <c r="G988" s="1">
        <v>44397</v>
      </c>
      <c r="H988" s="1">
        <v>44374</v>
      </c>
      <c r="I988" s="2">
        <v>952923.88857143372</v>
      </c>
      <c r="J988" s="2">
        <v>759353.31</v>
      </c>
      <c r="K988" s="2">
        <f>SUMIF('collection only'!D:D,eslam.data!AH988,'collection only'!E:E)</f>
        <v>759353.32</v>
      </c>
      <c r="L988" s="2">
        <v>45363852.142857142</v>
      </c>
      <c r="O988" s="2">
        <v>505736.36</v>
      </c>
      <c r="U988" s="2">
        <v>238697.92</v>
      </c>
      <c r="V988" s="14">
        <f>SUMIF('consultant-gross'!D:D,eslam.data!AH988,'consultant-gross'!F:F)</f>
        <v>0</v>
      </c>
      <c r="W988" s="14">
        <f>SUMIF('consultant-gross'!D:D,eslam.data!AH988,'consultant-gross'!G:G)</f>
        <v>0</v>
      </c>
      <c r="X988" s="14">
        <f>SUMIF('consultant-net'!D:D,eslam.data!AH988,'consultant-net'!F:F)</f>
        <v>0</v>
      </c>
      <c r="Y988" s="2" t="str">
        <f>VLOOKUP(A988,'eslam-to-invoicing'!A:B,2,0)</f>
        <v>EMAAR-PKG# 101-UPTOWN</v>
      </c>
      <c r="Z988" s="2" t="str">
        <f t="shared" si="42"/>
        <v>EMAAR-PKG# 101-UPTOWN20</v>
      </c>
      <c r="AH988" s="2" t="str">
        <f t="shared" si="43"/>
        <v>PKG#10120</v>
      </c>
    </row>
    <row r="989" spans="1:34" x14ac:dyDescent="0.3">
      <c r="A989" s="6" t="s">
        <v>33</v>
      </c>
      <c r="B989" s="6">
        <v>21</v>
      </c>
      <c r="C989" s="1">
        <v>44377</v>
      </c>
      <c r="D989" s="1">
        <v>44385</v>
      </c>
      <c r="E989" s="1">
        <v>44388</v>
      </c>
      <c r="F989">
        <v>40</v>
      </c>
      <c r="G989" s="1">
        <v>44428</v>
      </c>
      <c r="H989" s="1">
        <v>44417</v>
      </c>
      <c r="I989" s="2">
        <v>2547253.704761907</v>
      </c>
      <c r="J989" s="2">
        <v>1584188.57</v>
      </c>
      <c r="K989" s="2">
        <f>SUMIF('collection only'!D:D,eslam.data!AH989,'collection only'!E:E)</f>
        <v>1584188.58</v>
      </c>
      <c r="L989" s="2">
        <v>47911105.847619049</v>
      </c>
      <c r="O989" s="2">
        <v>618555.37</v>
      </c>
      <c r="U989" s="2">
        <v>264186.92</v>
      </c>
      <c r="V989" s="14">
        <f>SUMIF('consultant-gross'!D:D,eslam.data!AH989,'consultant-gross'!F:F)</f>
        <v>0</v>
      </c>
      <c r="W989" s="14">
        <f>SUMIF('consultant-gross'!D:D,eslam.data!AH989,'consultant-gross'!G:G)</f>
        <v>0</v>
      </c>
      <c r="X989" s="14">
        <f>SUMIF('consultant-net'!D:D,eslam.data!AH989,'consultant-net'!F:F)</f>
        <v>0</v>
      </c>
      <c r="Y989" s="2" t="str">
        <f>VLOOKUP(A989,'eslam-to-invoicing'!A:B,2,0)</f>
        <v>EMAAR-PKG# 101-UPTOWN</v>
      </c>
      <c r="Z989" s="2" t="str">
        <f t="shared" si="42"/>
        <v>EMAAR-PKG# 101-UPTOWN21</v>
      </c>
      <c r="AH989" s="2" t="str">
        <f t="shared" si="43"/>
        <v>PKG#10121</v>
      </c>
    </row>
    <row r="990" spans="1:34" x14ac:dyDescent="0.3">
      <c r="A990" s="6" t="s">
        <v>33</v>
      </c>
      <c r="B990" s="6">
        <v>22</v>
      </c>
      <c r="C990" s="1">
        <v>44439</v>
      </c>
      <c r="D990" s="1">
        <v>44423</v>
      </c>
      <c r="E990" s="1">
        <v>44459</v>
      </c>
      <c r="F990">
        <v>40</v>
      </c>
      <c r="G990" s="1">
        <v>44499</v>
      </c>
      <c r="H990" s="1">
        <v>44481</v>
      </c>
      <c r="I990" s="2">
        <v>2544618.2857142841</v>
      </c>
      <c r="J990" s="2">
        <v>594122.92000000004</v>
      </c>
      <c r="K990" s="2">
        <f>SUMIF('collection only'!D:D,eslam.data!AH990,'collection only'!E:E)</f>
        <v>594123.31999999995</v>
      </c>
      <c r="L990" s="2">
        <v>50455724.133333333</v>
      </c>
      <c r="O990" s="2">
        <v>0</v>
      </c>
      <c r="U990" s="2">
        <v>299725.92</v>
      </c>
      <c r="V990" s="14">
        <f>SUMIF('consultant-gross'!D:D,eslam.data!AH990,'consultant-gross'!F:F)</f>
        <v>0</v>
      </c>
      <c r="W990" s="14">
        <f>SUMIF('consultant-gross'!D:D,eslam.data!AH990,'consultant-gross'!G:G)</f>
        <v>0</v>
      </c>
      <c r="X990" s="14">
        <f>SUMIF('consultant-net'!D:D,eslam.data!AH990,'consultant-net'!F:F)</f>
        <v>0</v>
      </c>
      <c r="Y990" s="2" t="str">
        <f>VLOOKUP(A990,'eslam-to-invoicing'!A:B,2,0)</f>
        <v>EMAAR-PKG# 101-UPTOWN</v>
      </c>
      <c r="Z990" s="2" t="str">
        <f t="shared" si="42"/>
        <v>EMAAR-PKG# 101-UPTOWN22</v>
      </c>
      <c r="AH990" s="2" t="str">
        <f t="shared" si="43"/>
        <v>PKG#10122</v>
      </c>
    </row>
    <row r="991" spans="1:34" x14ac:dyDescent="0.3">
      <c r="A991" s="6" t="s">
        <v>33</v>
      </c>
      <c r="B991" s="6">
        <v>23</v>
      </c>
      <c r="C991" s="1">
        <v>44681</v>
      </c>
      <c r="D991" s="1">
        <v>44661</v>
      </c>
      <c r="E991" s="1">
        <v>44672</v>
      </c>
      <c r="F991">
        <v>40</v>
      </c>
      <c r="G991" s="1">
        <v>44712</v>
      </c>
      <c r="K991" s="2">
        <f>SUMIF('collection only'!D:D,eslam.data!AH991,'collection only'!E:E)</f>
        <v>189091.52</v>
      </c>
      <c r="U991" s="2">
        <v>0</v>
      </c>
      <c r="V991" s="14">
        <f>SUMIF('consultant-gross'!D:D,eslam.data!AH991,'consultant-gross'!F:F)</f>
        <v>0</v>
      </c>
      <c r="W991" s="14">
        <f>SUMIF('consultant-gross'!D:D,eslam.data!AH991,'consultant-gross'!G:G)</f>
        <v>0</v>
      </c>
      <c r="X991" s="14">
        <f>SUMIF('consultant-net'!D:D,eslam.data!AH991,'consultant-net'!F:F)</f>
        <v>0</v>
      </c>
      <c r="Y991" s="2" t="str">
        <f>VLOOKUP(A991,'eslam-to-invoicing'!A:B,2,0)</f>
        <v>EMAAR-PKG# 101-UPTOWN</v>
      </c>
      <c r="Z991" s="2" t="str">
        <f t="shared" si="42"/>
        <v>EMAAR-PKG# 101-UPTOWN23</v>
      </c>
      <c r="AH991" s="2" t="str">
        <f t="shared" si="43"/>
        <v>PKG#10123</v>
      </c>
    </row>
    <row r="992" spans="1:34" x14ac:dyDescent="0.3">
      <c r="A992" s="6" t="s">
        <v>33</v>
      </c>
      <c r="B992" s="6">
        <v>24</v>
      </c>
      <c r="C992" s="1">
        <v>44681</v>
      </c>
      <c r="D992" s="1">
        <v>44661</v>
      </c>
      <c r="E992" s="1">
        <v>45012</v>
      </c>
      <c r="F992">
        <v>40</v>
      </c>
      <c r="G992" s="1">
        <v>45052</v>
      </c>
      <c r="K992" s="2">
        <f>SUMIF('collection only'!D:D,eslam.data!AH992,'collection only'!E:E)</f>
        <v>546994.62</v>
      </c>
      <c r="U992" s="2">
        <v>0</v>
      </c>
      <c r="V992" s="14">
        <f>SUMIF('consultant-gross'!D:D,eslam.data!AH992,'consultant-gross'!F:F)</f>
        <v>0</v>
      </c>
      <c r="W992" s="14">
        <f>SUMIF('consultant-gross'!D:D,eslam.data!AH992,'consultant-gross'!G:G)</f>
        <v>0</v>
      </c>
      <c r="X992" s="14">
        <f>SUMIF('consultant-net'!D:D,eslam.data!AH992,'consultant-net'!F:F)</f>
        <v>0</v>
      </c>
      <c r="Y992" s="2" t="str">
        <f>VLOOKUP(A992,'eslam-to-invoicing'!A:B,2,0)</f>
        <v>EMAAR-PKG# 101-UPTOWN</v>
      </c>
      <c r="Z992" s="2" t="str">
        <f t="shared" si="42"/>
        <v>EMAAR-PKG# 101-UPTOWN24</v>
      </c>
      <c r="AH992" s="2" t="str">
        <f t="shared" si="43"/>
        <v>PKG#10124</v>
      </c>
    </row>
    <row r="993" spans="1:34" x14ac:dyDescent="0.3">
      <c r="A993" s="6" t="s">
        <v>29</v>
      </c>
      <c r="B993" s="6">
        <v>2</v>
      </c>
      <c r="C993" s="1">
        <v>43465</v>
      </c>
      <c r="D993" s="1">
        <v>43460</v>
      </c>
      <c r="E993" s="1">
        <v>43460</v>
      </c>
      <c r="F993">
        <v>30</v>
      </c>
      <c r="G993" s="1">
        <v>43490</v>
      </c>
      <c r="H993" s="1">
        <v>43485</v>
      </c>
      <c r="I993" s="2">
        <v>4125990.87</v>
      </c>
      <c r="J993" s="2">
        <v>2532120.6</v>
      </c>
      <c r="K993" s="2">
        <f>SUMIF('collection only'!D:D,eslam.data!AH993,'collection only'!E:E)</f>
        <v>2532120.6</v>
      </c>
      <c r="L993" s="2">
        <v>4125990.87</v>
      </c>
      <c r="U993" s="2">
        <v>25993.74</v>
      </c>
      <c r="V993" s="14">
        <f>SUMIF('consultant-gross'!D:D,eslam.data!AH993,'consultant-gross'!F:F)</f>
        <v>4125990.87</v>
      </c>
      <c r="W993" s="14">
        <f>SUMIF('consultant-gross'!D:D,eslam.data!AH993,'consultant-gross'!G:G)</f>
        <v>4125990.87</v>
      </c>
      <c r="X993" s="14">
        <f>SUMIF('consultant-net'!D:D,eslam.data!AH993,'consultant-net'!F:F)</f>
        <v>2532120.6</v>
      </c>
      <c r="Y993" s="2" t="str">
        <f>VLOOKUP(A993,'eslam-to-invoicing'!A:B,2,0)</f>
        <v>EMAAR-PKG# 144, Marassi</v>
      </c>
      <c r="Z993" s="2" t="str">
        <f t="shared" si="42"/>
        <v>EMAAR-PKG# 144, Marassi2</v>
      </c>
      <c r="AH993" s="2" t="str">
        <f t="shared" si="43"/>
        <v>PKG#1442</v>
      </c>
    </row>
    <row r="994" spans="1:34" x14ac:dyDescent="0.3">
      <c r="A994" s="6" t="s">
        <v>29</v>
      </c>
      <c r="B994" s="6">
        <v>3</v>
      </c>
      <c r="C994" s="1">
        <v>43496</v>
      </c>
      <c r="D994" s="1">
        <v>43495</v>
      </c>
      <c r="E994" s="1">
        <v>43496</v>
      </c>
      <c r="F994">
        <v>30</v>
      </c>
      <c r="G994" s="1">
        <v>43526</v>
      </c>
      <c r="H994" s="1">
        <v>43516</v>
      </c>
      <c r="I994" s="2">
        <v>6872046.1299999999</v>
      </c>
      <c r="J994" s="2">
        <v>6190737.9900000002</v>
      </c>
      <c r="K994" s="2">
        <f>SUMIF('collection only'!D:D,eslam.data!AH994,'collection only'!E:E)</f>
        <v>6189125.0499999998</v>
      </c>
      <c r="L994" s="2">
        <v>10998037</v>
      </c>
      <c r="O994" s="2">
        <v>3387217.5</v>
      </c>
      <c r="U994" s="2">
        <v>95995.941219999993</v>
      </c>
      <c r="V994" s="14">
        <f>SUMIF('consultant-gross'!D:D,eslam.data!AH994,'consultant-gross'!F:F)</f>
        <v>0</v>
      </c>
      <c r="W994" s="14">
        <f>SUMIF('consultant-gross'!D:D,eslam.data!AH994,'consultant-gross'!G:G)</f>
        <v>0</v>
      </c>
      <c r="X994" s="14">
        <f>SUMIF('consultant-net'!D:D,eslam.data!AH994,'consultant-net'!F:F)</f>
        <v>0</v>
      </c>
      <c r="Y994" s="2" t="str">
        <f>VLOOKUP(A994,'eslam-to-invoicing'!A:B,2,0)</f>
        <v>EMAAR-PKG# 144, Marassi</v>
      </c>
      <c r="Z994" s="2" t="str">
        <f t="shared" si="42"/>
        <v>EMAAR-PKG# 144, Marassi3</v>
      </c>
      <c r="AH994" s="2" t="str">
        <f t="shared" si="43"/>
        <v>PKG#1443</v>
      </c>
    </row>
    <row r="995" spans="1:34" x14ac:dyDescent="0.3">
      <c r="A995" s="6" t="s">
        <v>29</v>
      </c>
      <c r="B995" s="6">
        <v>4</v>
      </c>
      <c r="C995" s="1">
        <v>43524</v>
      </c>
      <c r="D995" s="1">
        <v>43523</v>
      </c>
      <c r="E995" s="1">
        <v>43523</v>
      </c>
      <c r="F995">
        <v>30</v>
      </c>
      <c r="G995" s="1">
        <v>43553</v>
      </c>
      <c r="H995" s="1">
        <v>43535</v>
      </c>
      <c r="I995" s="2">
        <v>11224614.67</v>
      </c>
      <c r="J995" s="2">
        <v>6888545.7199999997</v>
      </c>
      <c r="K995" s="2">
        <f>SUMIF('collection only'!D:D,eslam.data!AH995,'collection only'!E:E)</f>
        <v>6887337.0099999998</v>
      </c>
      <c r="L995" s="2">
        <v>22222651.670000002</v>
      </c>
      <c r="O995" s="2">
        <v>3387217.5</v>
      </c>
      <c r="U995" s="2">
        <v>166711.01</v>
      </c>
      <c r="V995" s="14">
        <f>SUMIF('consultant-gross'!D:D,eslam.data!AH995,'consultant-gross'!F:F)</f>
        <v>0</v>
      </c>
      <c r="W995" s="14">
        <f>SUMIF('consultant-gross'!D:D,eslam.data!AH995,'consultant-gross'!G:G)</f>
        <v>0</v>
      </c>
      <c r="X995" s="14">
        <f>SUMIF('consultant-net'!D:D,eslam.data!AH995,'consultant-net'!F:F)</f>
        <v>0</v>
      </c>
      <c r="Y995" s="2" t="str">
        <f>VLOOKUP(A995,'eslam-to-invoicing'!A:B,2,0)</f>
        <v>EMAAR-PKG# 144, Marassi</v>
      </c>
      <c r="Z995" s="2" t="str">
        <f t="shared" si="42"/>
        <v>EMAAR-PKG# 144, Marassi4</v>
      </c>
      <c r="AH995" s="2" t="str">
        <f t="shared" si="43"/>
        <v>PKG#1444</v>
      </c>
    </row>
    <row r="996" spans="1:34" x14ac:dyDescent="0.3">
      <c r="A996" s="6" t="s">
        <v>29</v>
      </c>
      <c r="B996" s="6">
        <v>5</v>
      </c>
      <c r="C996" s="1">
        <v>43524</v>
      </c>
      <c r="D996" s="1">
        <v>43535</v>
      </c>
      <c r="E996" s="1">
        <v>43535</v>
      </c>
      <c r="F996">
        <v>30</v>
      </c>
      <c r="G996" s="1">
        <v>43565</v>
      </c>
      <c r="H996" s="1">
        <v>43535</v>
      </c>
      <c r="I996" s="2">
        <v>0</v>
      </c>
      <c r="J996" s="2">
        <v>7206339.7300000004</v>
      </c>
      <c r="K996" s="2">
        <f>SUMIF('collection only'!D:D,eslam.data!AH996,'collection only'!E:E)</f>
        <v>7206339.7300000004</v>
      </c>
      <c r="L996" s="2">
        <v>22222651.670000002</v>
      </c>
      <c r="O996" s="2">
        <v>3387217.5</v>
      </c>
      <c r="U996" s="2">
        <v>166711.64000000001</v>
      </c>
      <c r="V996" s="14">
        <f>SUMIF('consultant-gross'!D:D,eslam.data!AH996,'consultant-gross'!F:F)</f>
        <v>0</v>
      </c>
      <c r="W996" s="14">
        <f>SUMIF('consultant-gross'!D:D,eslam.data!AH996,'consultant-gross'!G:G)</f>
        <v>0</v>
      </c>
      <c r="X996" s="14">
        <f>SUMIF('consultant-net'!D:D,eslam.data!AH996,'consultant-net'!F:F)</f>
        <v>0</v>
      </c>
      <c r="Y996" s="2" t="str">
        <f>VLOOKUP(A996,'eslam-to-invoicing'!A:B,2,0)</f>
        <v>EMAAR-PKG# 144, Marassi</v>
      </c>
      <c r="Z996" s="2" t="str">
        <f t="shared" si="42"/>
        <v>EMAAR-PKG# 144, Marassi5</v>
      </c>
      <c r="AH996" s="2" t="str">
        <f t="shared" si="43"/>
        <v>PKG#1445</v>
      </c>
    </row>
    <row r="997" spans="1:34" x14ac:dyDescent="0.3">
      <c r="A997" s="6" t="s">
        <v>29</v>
      </c>
      <c r="B997" s="6">
        <v>6</v>
      </c>
      <c r="C997" s="1">
        <v>43555</v>
      </c>
      <c r="D997" s="1">
        <v>43538</v>
      </c>
      <c r="E997" s="1">
        <v>43538</v>
      </c>
      <c r="F997">
        <v>30</v>
      </c>
      <c r="G997" s="1">
        <v>43568</v>
      </c>
      <c r="H997" s="1">
        <v>43545</v>
      </c>
      <c r="I997" s="2">
        <v>24444079.390000001</v>
      </c>
      <c r="J997" s="2">
        <v>14801921.82</v>
      </c>
      <c r="K997" s="2">
        <f>SUMIF('collection only'!D:D,eslam.data!AH997,'collection only'!E:E)</f>
        <v>14929468.439999999</v>
      </c>
      <c r="L997" s="2">
        <v>46666731.060000002</v>
      </c>
      <c r="O997" s="2">
        <v>3262056.75</v>
      </c>
      <c r="U997" s="2">
        <v>319957.75</v>
      </c>
      <c r="V997" s="14">
        <f>SUMIF('consultant-gross'!D:D,eslam.data!AH997,'consultant-gross'!F:F)</f>
        <v>0</v>
      </c>
      <c r="W997" s="14">
        <f>SUMIF('consultant-gross'!D:D,eslam.data!AH997,'consultant-gross'!G:G)</f>
        <v>0</v>
      </c>
      <c r="X997" s="14">
        <f>SUMIF('consultant-net'!D:D,eslam.data!AH997,'consultant-net'!F:F)</f>
        <v>0</v>
      </c>
      <c r="Y997" s="2" t="str">
        <f>VLOOKUP(A997,'eslam-to-invoicing'!A:B,2,0)</f>
        <v>EMAAR-PKG# 144, Marassi</v>
      </c>
      <c r="Z997" s="2" t="str">
        <f t="shared" si="42"/>
        <v>EMAAR-PKG# 144, Marassi6</v>
      </c>
      <c r="AH997" s="2" t="str">
        <f t="shared" si="43"/>
        <v>PKG#1446</v>
      </c>
    </row>
    <row r="998" spans="1:34" x14ac:dyDescent="0.3">
      <c r="A998" s="6" t="s">
        <v>29</v>
      </c>
      <c r="B998" s="6">
        <v>7</v>
      </c>
      <c r="C998" s="1">
        <v>43555</v>
      </c>
      <c r="D998" s="1">
        <v>43554</v>
      </c>
      <c r="E998" s="1">
        <v>43554</v>
      </c>
      <c r="F998">
        <v>30</v>
      </c>
      <c r="G998" s="1">
        <v>43584</v>
      </c>
      <c r="H998" s="1">
        <v>43566</v>
      </c>
      <c r="I998" s="2">
        <v>20465525.622785721</v>
      </c>
      <c r="J998" s="2">
        <v>12603636.3289316</v>
      </c>
      <c r="K998" s="2">
        <f>SUMIF('collection only'!D:D,eslam.data!AH998,'collection only'!E:E)</f>
        <v>12477244.23</v>
      </c>
      <c r="L998" s="2">
        <v>67132256.68278572</v>
      </c>
      <c r="O998" s="2">
        <v>3501000</v>
      </c>
      <c r="U998" s="2">
        <v>672293.82565232506</v>
      </c>
      <c r="V998" s="14">
        <f>SUMIF('consultant-gross'!D:D,eslam.data!AH998,'consultant-gross'!F:F)</f>
        <v>0</v>
      </c>
      <c r="W998" s="14">
        <f>SUMIF('consultant-gross'!D:D,eslam.data!AH998,'consultant-gross'!G:G)</f>
        <v>0</v>
      </c>
      <c r="X998" s="14">
        <f>SUMIF('consultant-net'!D:D,eslam.data!AH998,'consultant-net'!F:F)</f>
        <v>0</v>
      </c>
      <c r="Y998" s="2" t="str">
        <f>VLOOKUP(A998,'eslam-to-invoicing'!A:B,2,0)</f>
        <v>EMAAR-PKG# 144, Marassi</v>
      </c>
      <c r="Z998" s="2" t="str">
        <f t="shared" si="42"/>
        <v>EMAAR-PKG# 144, Marassi7</v>
      </c>
      <c r="AH998" s="2" t="str">
        <f t="shared" si="43"/>
        <v>PKG#1447</v>
      </c>
    </row>
    <row r="999" spans="1:34" x14ac:dyDescent="0.3">
      <c r="A999" s="6" t="s">
        <v>29</v>
      </c>
      <c r="B999" s="6">
        <v>8</v>
      </c>
      <c r="C999" s="1">
        <v>43585</v>
      </c>
      <c r="D999" s="1">
        <v>43570</v>
      </c>
      <c r="E999" s="1">
        <v>43570</v>
      </c>
      <c r="F999">
        <v>30</v>
      </c>
      <c r="G999" s="1">
        <v>43600</v>
      </c>
      <c r="H999" s="1">
        <v>43589</v>
      </c>
      <c r="I999" s="2">
        <v>16379645.037214279</v>
      </c>
      <c r="J999" s="2">
        <v>8909777.6400000006</v>
      </c>
      <c r="K999" s="2">
        <f>SUMIF('collection only'!D:D,eslam.data!AH999,'collection only'!E:E)</f>
        <v>8906660.6300000008</v>
      </c>
      <c r="L999" s="2">
        <v>83511901.719999999</v>
      </c>
      <c r="O999" s="2">
        <v>0</v>
      </c>
      <c r="U999" s="2">
        <v>795592.47</v>
      </c>
      <c r="V999" s="14">
        <f>SUMIF('consultant-gross'!D:D,eslam.data!AH999,'consultant-gross'!F:F)</f>
        <v>0</v>
      </c>
      <c r="W999" s="14">
        <f>SUMIF('consultant-gross'!D:D,eslam.data!AH999,'consultant-gross'!G:G)</f>
        <v>0</v>
      </c>
      <c r="X999" s="14">
        <f>SUMIF('consultant-net'!D:D,eslam.data!AH999,'consultant-net'!F:F)</f>
        <v>0</v>
      </c>
      <c r="Y999" s="2" t="str">
        <f>VLOOKUP(A999,'eslam-to-invoicing'!A:B,2,0)</f>
        <v>EMAAR-PKG# 144, Marassi</v>
      </c>
      <c r="Z999" s="2" t="str">
        <f t="shared" si="42"/>
        <v>EMAAR-PKG# 144, Marassi8</v>
      </c>
      <c r="AH999" s="2" t="str">
        <f t="shared" si="43"/>
        <v>PKG#1448</v>
      </c>
    </row>
    <row r="1000" spans="1:34" x14ac:dyDescent="0.3">
      <c r="A1000" s="6" t="s">
        <v>29</v>
      </c>
      <c r="B1000" s="6">
        <v>9</v>
      </c>
      <c r="C1000" s="1">
        <v>43585</v>
      </c>
      <c r="D1000" s="1">
        <v>43585</v>
      </c>
      <c r="E1000" s="1">
        <v>43590</v>
      </c>
      <c r="F1000">
        <v>30</v>
      </c>
      <c r="G1000" s="1">
        <v>43620</v>
      </c>
      <c r="H1000" s="1">
        <v>43600</v>
      </c>
      <c r="I1000" s="2">
        <v>10281327.20571558</v>
      </c>
      <c r="J1000" s="2">
        <v>9777923.5505824834</v>
      </c>
      <c r="K1000" s="2">
        <f>SUMIF('collection only'!D:D,eslam.data!AH1000,'collection only'!E:E)</f>
        <v>9782161.3399999999</v>
      </c>
      <c r="L1000" s="2">
        <v>93793228.925715581</v>
      </c>
      <c r="O1000" s="2">
        <v>816900</v>
      </c>
      <c r="U1000" s="2">
        <v>900089.7716771781</v>
      </c>
      <c r="V1000" s="14">
        <f>SUMIF('consultant-gross'!D:D,eslam.data!AH1000,'consultant-gross'!F:F)</f>
        <v>0</v>
      </c>
      <c r="W1000" s="14">
        <f>SUMIF('consultant-gross'!D:D,eslam.data!AH1000,'consultant-gross'!G:G)</f>
        <v>0</v>
      </c>
      <c r="X1000" s="14">
        <f>SUMIF('consultant-net'!D:D,eslam.data!AH1000,'consultant-net'!F:F)</f>
        <v>0</v>
      </c>
      <c r="Y1000" s="2" t="str">
        <f>VLOOKUP(A1000,'eslam-to-invoicing'!A:B,2,0)</f>
        <v>EMAAR-PKG# 144, Marassi</v>
      </c>
      <c r="Z1000" s="2" t="str">
        <f t="shared" si="42"/>
        <v>EMAAR-PKG# 144, Marassi9</v>
      </c>
      <c r="AH1000" s="2" t="str">
        <f t="shared" si="43"/>
        <v>PKG#1449</v>
      </c>
    </row>
    <row r="1001" spans="1:34" x14ac:dyDescent="0.3">
      <c r="A1001" s="6" t="s">
        <v>29</v>
      </c>
      <c r="B1001" s="6">
        <v>10</v>
      </c>
      <c r="C1001" s="1">
        <v>43616</v>
      </c>
      <c r="D1001" s="1">
        <v>43605</v>
      </c>
      <c r="E1001" s="1">
        <v>43605</v>
      </c>
      <c r="F1001">
        <v>30</v>
      </c>
      <c r="G1001" s="1">
        <v>43635</v>
      </c>
      <c r="H1001" s="1">
        <v>43615</v>
      </c>
      <c r="I1001" s="2">
        <v>13881511.534284409</v>
      </c>
      <c r="J1001" s="2">
        <v>11184527.720000001</v>
      </c>
      <c r="K1001" s="2">
        <f>SUMIF('collection only'!D:D,eslam.data!AH1001,'collection only'!E:E)</f>
        <v>11074114.43</v>
      </c>
      <c r="L1001" s="2">
        <v>107674740.45999999</v>
      </c>
      <c r="U1001" s="2">
        <v>1113537.73</v>
      </c>
      <c r="V1001" s="14">
        <f>SUMIF('consultant-gross'!D:D,eslam.data!AH1001,'consultant-gross'!F:F)</f>
        <v>0</v>
      </c>
      <c r="W1001" s="14">
        <f>SUMIF('consultant-gross'!D:D,eslam.data!AH1001,'consultant-gross'!G:G)</f>
        <v>0</v>
      </c>
      <c r="X1001" s="14">
        <f>SUMIF('consultant-net'!D:D,eslam.data!AH1001,'consultant-net'!F:F)</f>
        <v>0</v>
      </c>
      <c r="Y1001" s="2" t="str">
        <f>VLOOKUP(A1001,'eslam-to-invoicing'!A:B,2,0)</f>
        <v>EMAAR-PKG# 144, Marassi</v>
      </c>
      <c r="Z1001" s="2" t="str">
        <f t="shared" si="42"/>
        <v>EMAAR-PKG# 144, Marassi10</v>
      </c>
      <c r="AH1001" s="2" t="str">
        <f t="shared" si="43"/>
        <v>PKG#14410</v>
      </c>
    </row>
    <row r="1002" spans="1:34" x14ac:dyDescent="0.3">
      <c r="A1002" s="6" t="s">
        <v>29</v>
      </c>
      <c r="B1002" s="6">
        <v>11</v>
      </c>
      <c r="C1002" s="1">
        <v>43646</v>
      </c>
      <c r="D1002" s="1">
        <v>43636</v>
      </c>
      <c r="E1002" s="1">
        <v>43634</v>
      </c>
      <c r="F1002">
        <v>30</v>
      </c>
      <c r="G1002" s="1">
        <v>43664</v>
      </c>
      <c r="H1002" s="1">
        <v>43657</v>
      </c>
      <c r="I1002" s="2">
        <v>9087190.4600000083</v>
      </c>
      <c r="J1002" s="2">
        <v>7486833.9699999997</v>
      </c>
      <c r="K1002" s="2">
        <f>SUMIF('collection only'!D:D,eslam.data!AH1002,'collection only'!E:E)</f>
        <v>7386054.9500000002</v>
      </c>
      <c r="L1002" s="2">
        <v>116761930.92</v>
      </c>
      <c r="O1002" s="2">
        <v>0</v>
      </c>
      <c r="U1002" s="2">
        <v>1199420.77</v>
      </c>
      <c r="V1002" s="14">
        <f>SUMIF('consultant-gross'!D:D,eslam.data!AH1002,'consultant-gross'!F:F)</f>
        <v>0</v>
      </c>
      <c r="W1002" s="14">
        <f>SUMIF('consultant-gross'!D:D,eslam.data!AH1002,'consultant-gross'!G:G)</f>
        <v>0</v>
      </c>
      <c r="X1002" s="14">
        <f>SUMIF('consultant-net'!D:D,eslam.data!AH1002,'consultant-net'!F:F)</f>
        <v>0</v>
      </c>
      <c r="Y1002" s="2" t="str">
        <f>VLOOKUP(A1002,'eslam-to-invoicing'!A:B,2,0)</f>
        <v>EMAAR-PKG# 144, Marassi</v>
      </c>
      <c r="Z1002" s="2" t="str">
        <f t="shared" si="42"/>
        <v>EMAAR-PKG# 144, Marassi11</v>
      </c>
      <c r="AH1002" s="2" t="str">
        <f t="shared" si="43"/>
        <v>PKG#14411</v>
      </c>
    </row>
    <row r="1003" spans="1:34" x14ac:dyDescent="0.3">
      <c r="A1003" s="6" t="s">
        <v>29</v>
      </c>
      <c r="B1003" s="6">
        <v>12</v>
      </c>
      <c r="C1003" s="1">
        <v>43708</v>
      </c>
      <c r="D1003" s="1">
        <v>43713</v>
      </c>
      <c r="E1003" s="1">
        <v>43712</v>
      </c>
      <c r="F1003">
        <v>30</v>
      </c>
      <c r="G1003" s="1">
        <v>43742</v>
      </c>
      <c r="H1003" s="1">
        <v>43741</v>
      </c>
      <c r="I1003" s="2">
        <v>34717376.420000002</v>
      </c>
      <c r="J1003" s="2">
        <v>22411649.359999999</v>
      </c>
      <c r="K1003" s="2">
        <f>SUMIF('collection only'!D:D,eslam.data!AH1003,'collection only'!E:E)</f>
        <v>21073691.309999999</v>
      </c>
      <c r="L1003" s="2">
        <v>151479307.34</v>
      </c>
      <c r="U1003" s="2">
        <v>8633180.8900000006</v>
      </c>
      <c r="V1003" s="14">
        <f>SUMIF('consultant-gross'!D:D,eslam.data!AH1003,'consultant-gross'!F:F)</f>
        <v>34717376.420000002</v>
      </c>
      <c r="W1003" s="14">
        <f>SUMIF('consultant-gross'!D:D,eslam.data!AH1003,'consultant-gross'!G:G)</f>
        <v>151479307.34</v>
      </c>
      <c r="X1003" s="14">
        <f>SUMIF('consultant-net'!D:D,eslam.data!AH1003,'consultant-net'!F:F)</f>
        <v>22411649.359999999</v>
      </c>
      <c r="Y1003" s="2" t="str">
        <f>VLOOKUP(A1003,'eslam-to-invoicing'!A:B,2,0)</f>
        <v>EMAAR-PKG# 144, Marassi</v>
      </c>
      <c r="Z1003" s="2" t="str">
        <f t="shared" si="42"/>
        <v>EMAAR-PKG# 144, Marassi12</v>
      </c>
      <c r="AH1003" s="2" t="str">
        <f t="shared" si="43"/>
        <v>PKG#14412</v>
      </c>
    </row>
    <row r="1004" spans="1:34" x14ac:dyDescent="0.3">
      <c r="A1004" s="6" t="s">
        <v>29</v>
      </c>
      <c r="B1004" s="6">
        <v>13</v>
      </c>
      <c r="C1004" s="1">
        <v>43830</v>
      </c>
      <c r="D1004" s="1">
        <v>43824</v>
      </c>
      <c r="E1004" s="1">
        <v>43824</v>
      </c>
      <c r="F1004">
        <v>30</v>
      </c>
      <c r="G1004" s="1">
        <v>43854</v>
      </c>
      <c r="H1004" s="1">
        <v>43852</v>
      </c>
      <c r="I1004" s="2">
        <v>11410387.229999989</v>
      </c>
      <c r="J1004" s="2">
        <v>14635108.890000001</v>
      </c>
      <c r="K1004" s="2">
        <f>SUMIF('collection only'!D:D,eslam.data!AH1004,'collection only'!E:E)</f>
        <v>14000000</v>
      </c>
      <c r="L1004" s="2">
        <v>162889694.56999999</v>
      </c>
      <c r="U1004" s="2">
        <v>9246101.9299999997</v>
      </c>
      <c r="V1004" s="14">
        <f>SUMIF('consultant-gross'!D:D,eslam.data!AH1004,'consultant-gross'!F:F)</f>
        <v>0</v>
      </c>
      <c r="W1004" s="14">
        <f>SUMIF('consultant-gross'!D:D,eslam.data!AH1004,'consultant-gross'!G:G)</f>
        <v>0</v>
      </c>
      <c r="X1004" s="14">
        <f>SUMIF('consultant-net'!D:D,eslam.data!AH1004,'consultant-net'!F:F)</f>
        <v>0</v>
      </c>
      <c r="Y1004" s="2" t="str">
        <f>VLOOKUP(A1004,'eslam-to-invoicing'!A:B,2,0)</f>
        <v>EMAAR-PKG# 144, Marassi</v>
      </c>
      <c r="Z1004" s="2" t="str">
        <f t="shared" si="42"/>
        <v>EMAAR-PKG# 144, Marassi13</v>
      </c>
      <c r="AH1004" s="2" t="str">
        <f t="shared" si="43"/>
        <v>PKG#14413</v>
      </c>
    </row>
    <row r="1005" spans="1:34" x14ac:dyDescent="0.3">
      <c r="A1005" s="6" t="s">
        <v>29</v>
      </c>
      <c r="B1005" s="6">
        <v>14</v>
      </c>
      <c r="C1005" s="1">
        <v>43861</v>
      </c>
      <c r="D1005" s="1">
        <v>43864</v>
      </c>
      <c r="E1005" s="1">
        <v>43864</v>
      </c>
      <c r="F1005">
        <v>30</v>
      </c>
      <c r="G1005" s="1">
        <v>43894</v>
      </c>
      <c r="H1005" s="1">
        <v>43880</v>
      </c>
      <c r="I1005" s="2">
        <v>10733689.11313856</v>
      </c>
      <c r="J1005" s="2">
        <v>10377806.91916758</v>
      </c>
      <c r="K1005" s="2">
        <f>SUMIF('collection only'!D:D,eslam.data!AH1005,'collection only'!E:E)</f>
        <v>10173240.83</v>
      </c>
      <c r="L1005" s="2">
        <v>173623383.68313849</v>
      </c>
      <c r="U1005" s="2">
        <v>8262612.08332361</v>
      </c>
      <c r="V1005" s="14">
        <f>SUMIF('consultant-gross'!D:D,eslam.data!AH1005,'consultant-gross'!F:F)</f>
        <v>0</v>
      </c>
      <c r="W1005" s="14">
        <f>SUMIF('consultant-gross'!D:D,eslam.data!AH1005,'consultant-gross'!G:G)</f>
        <v>0</v>
      </c>
      <c r="X1005" s="14">
        <f>SUMIF('consultant-net'!D:D,eslam.data!AH1005,'consultant-net'!F:F)</f>
        <v>0</v>
      </c>
      <c r="Y1005" s="2" t="str">
        <f>VLOOKUP(A1005,'eslam-to-invoicing'!A:B,2,0)</f>
        <v>EMAAR-PKG# 144, Marassi</v>
      </c>
      <c r="Z1005" s="2" t="str">
        <f t="shared" si="42"/>
        <v>EMAAR-PKG# 144, Marassi14</v>
      </c>
      <c r="AH1005" s="2" t="str">
        <f t="shared" si="43"/>
        <v>PKG#14414</v>
      </c>
    </row>
    <row r="1006" spans="1:34" x14ac:dyDescent="0.3">
      <c r="A1006" s="6" t="s">
        <v>29</v>
      </c>
      <c r="B1006" s="6">
        <v>15</v>
      </c>
      <c r="C1006" s="1">
        <v>44074</v>
      </c>
      <c r="D1006" s="1">
        <v>44063</v>
      </c>
      <c r="E1006" s="1">
        <v>44178</v>
      </c>
      <c r="F1006">
        <v>30</v>
      </c>
      <c r="G1006" s="1">
        <v>44208</v>
      </c>
      <c r="H1006" s="1">
        <v>44178</v>
      </c>
      <c r="I1006" s="2">
        <v>2638692.2968614399</v>
      </c>
      <c r="J1006" s="2">
        <v>10405304.529999999</v>
      </c>
      <c r="K1006" s="2">
        <f>SUMIF('collection only'!D:D,eslam.data!AH1006,'collection only'!E:E)</f>
        <v>9960243.2699999996</v>
      </c>
      <c r="L1006" s="2">
        <v>176262075.97999999</v>
      </c>
      <c r="U1006" s="2">
        <v>2614017.44</v>
      </c>
      <c r="V1006" s="14">
        <f>SUMIF('consultant-gross'!D:D,eslam.data!AH1006,'consultant-gross'!F:F)</f>
        <v>0</v>
      </c>
      <c r="W1006" s="14">
        <f>SUMIF('consultant-gross'!D:D,eslam.data!AH1006,'consultant-gross'!G:G)</f>
        <v>0</v>
      </c>
      <c r="X1006" s="14">
        <f>SUMIF('consultant-net'!D:D,eslam.data!AH1006,'consultant-net'!F:F)</f>
        <v>0</v>
      </c>
      <c r="Y1006" s="2" t="str">
        <f>VLOOKUP(A1006,'eslam-to-invoicing'!A:B,2,0)</f>
        <v>EMAAR-PKG# 144, Marassi</v>
      </c>
      <c r="Z1006" s="2" t="str">
        <f t="shared" si="42"/>
        <v>EMAAR-PKG# 144, Marassi15</v>
      </c>
      <c r="AH1006" s="2" t="str">
        <f t="shared" si="43"/>
        <v>PKG#14415</v>
      </c>
    </row>
    <row r="1007" spans="1:34" x14ac:dyDescent="0.3">
      <c r="A1007" s="6" t="s">
        <v>29</v>
      </c>
      <c r="B1007" s="6">
        <v>16</v>
      </c>
      <c r="C1007" s="1">
        <v>44227</v>
      </c>
      <c r="D1007" s="1">
        <v>44216</v>
      </c>
      <c r="E1007" s="1">
        <v>44217</v>
      </c>
      <c r="F1007">
        <v>30</v>
      </c>
      <c r="G1007" s="1">
        <v>44247</v>
      </c>
      <c r="H1007" s="1">
        <v>44280</v>
      </c>
      <c r="I1007" s="2">
        <v>150533.34000000361</v>
      </c>
      <c r="J1007" s="2">
        <v>1132971.99</v>
      </c>
      <c r="K1007" s="2">
        <f>SUMIF('collection only'!D:D,eslam.data!AH1007,'collection only'!E:E)</f>
        <v>1116473.97</v>
      </c>
      <c r="L1007" s="2">
        <v>176412609.31999999</v>
      </c>
      <c r="U1007" s="2">
        <v>2496617.44</v>
      </c>
      <c r="V1007" s="14">
        <f>SUMIF('consultant-gross'!D:D,eslam.data!AH1007,'consultant-gross'!F:F)</f>
        <v>150533.34000000358</v>
      </c>
      <c r="W1007" s="14">
        <f>SUMIF('consultant-gross'!D:D,eslam.data!AH1007,'consultant-gross'!G:G)</f>
        <v>176412609.31999999</v>
      </c>
      <c r="X1007" s="14">
        <f>SUMIF('consultant-net'!D:D,eslam.data!AH1007,'consultant-net'!F:F)</f>
        <v>1132971.99</v>
      </c>
      <c r="Y1007" s="2" t="str">
        <f>VLOOKUP(A1007,'eslam-to-invoicing'!A:B,2,0)</f>
        <v>EMAAR-PKG# 144, Marassi</v>
      </c>
      <c r="Z1007" s="2" t="str">
        <f t="shared" si="42"/>
        <v>EMAAR-PKG# 144, Marassi16</v>
      </c>
      <c r="AH1007" s="2" t="str">
        <f t="shared" si="43"/>
        <v>PKG#14416</v>
      </c>
    </row>
    <row r="1008" spans="1:34" x14ac:dyDescent="0.3">
      <c r="A1008" s="6" t="s">
        <v>54</v>
      </c>
      <c r="B1008" s="6">
        <v>2</v>
      </c>
      <c r="C1008" s="1">
        <v>43890</v>
      </c>
      <c r="D1008" s="1">
        <v>43890</v>
      </c>
      <c r="E1008" s="1">
        <v>43895</v>
      </c>
      <c r="F1008">
        <v>40</v>
      </c>
      <c r="G1008" s="1">
        <v>43935</v>
      </c>
      <c r="H1008" s="1">
        <v>43912</v>
      </c>
      <c r="I1008" s="2">
        <v>8785941.9900000002</v>
      </c>
      <c r="J1008" s="2">
        <v>7794726.5199999996</v>
      </c>
      <c r="K1008" s="2">
        <f>SUMIF('collection only'!D:D,eslam.data!AH1008,'collection only'!E:E)</f>
        <v>7794726.5199999996</v>
      </c>
      <c r="L1008" s="2">
        <v>8785941.9900000002</v>
      </c>
      <c r="O1008" s="2">
        <v>749579.79</v>
      </c>
      <c r="U1008" s="2">
        <v>0</v>
      </c>
      <c r="V1008" s="14">
        <f>SUMIF('consultant-gross'!D:D,eslam.data!AH1008,'consultant-gross'!F:F)</f>
        <v>0</v>
      </c>
      <c r="W1008" s="14">
        <f>SUMIF('consultant-gross'!D:D,eslam.data!AH1008,'consultant-gross'!G:G)</f>
        <v>0</v>
      </c>
      <c r="X1008" s="14">
        <f>SUMIF('consultant-net'!D:D,eslam.data!AH1008,'consultant-net'!F:F)</f>
        <v>0</v>
      </c>
      <c r="Y1008" s="2" t="str">
        <f>VLOOKUP(A1008,'eslam-to-invoicing'!A:B,2,0)</f>
        <v>EMAAR-Pkg#162/163- Marassi</v>
      </c>
      <c r="Z1008" s="2" t="str">
        <f t="shared" si="42"/>
        <v>EMAAR-Pkg#162/163- Marassi2</v>
      </c>
      <c r="AH1008" s="2" t="str">
        <f t="shared" si="43"/>
        <v>PKG#1622</v>
      </c>
    </row>
    <row r="1009" spans="1:34" x14ac:dyDescent="0.3">
      <c r="A1009" s="6" t="s">
        <v>54</v>
      </c>
      <c r="B1009" s="6">
        <v>3</v>
      </c>
      <c r="C1009" s="1">
        <v>43921</v>
      </c>
      <c r="D1009" s="1">
        <v>43908</v>
      </c>
      <c r="E1009" s="1">
        <v>43911</v>
      </c>
      <c r="F1009">
        <v>40</v>
      </c>
      <c r="G1009" s="1">
        <v>43951</v>
      </c>
      <c r="H1009" s="1">
        <v>43920</v>
      </c>
      <c r="I1009" s="2">
        <v>6446622.3599999994</v>
      </c>
      <c r="J1009" s="2">
        <v>5119599.3499999996</v>
      </c>
      <c r="K1009" s="2">
        <f>SUMIF('collection only'!D:D,eslam.data!AH1009,'collection only'!E:E)</f>
        <v>5119599.34</v>
      </c>
      <c r="L1009" s="2">
        <v>15232564.35</v>
      </c>
      <c r="O1009" s="2">
        <v>531683.98</v>
      </c>
      <c r="U1009" s="2">
        <v>0</v>
      </c>
      <c r="V1009" s="14">
        <f>SUMIF('consultant-gross'!D:D,eslam.data!AH1009,'consultant-gross'!F:F)</f>
        <v>0</v>
      </c>
      <c r="W1009" s="14">
        <f>SUMIF('consultant-gross'!D:D,eslam.data!AH1009,'consultant-gross'!G:G)</f>
        <v>0</v>
      </c>
      <c r="X1009" s="14">
        <f>SUMIF('consultant-net'!D:D,eslam.data!AH1009,'consultant-net'!F:F)</f>
        <v>0</v>
      </c>
      <c r="Y1009" s="2" t="str">
        <f>VLOOKUP(A1009,'eslam-to-invoicing'!A:B,2,0)</f>
        <v>EMAAR-Pkg#162/163- Marassi</v>
      </c>
      <c r="Z1009" s="2" t="str">
        <f t="shared" si="42"/>
        <v>EMAAR-Pkg#162/163- Marassi3</v>
      </c>
      <c r="AH1009" s="2" t="str">
        <f t="shared" si="43"/>
        <v>PKG#1623</v>
      </c>
    </row>
    <row r="1010" spans="1:34" x14ac:dyDescent="0.3">
      <c r="A1010" s="6" t="s">
        <v>54</v>
      </c>
      <c r="B1010" s="6">
        <v>4</v>
      </c>
      <c r="C1010" s="1">
        <v>43921</v>
      </c>
      <c r="D1010" s="1">
        <v>43927</v>
      </c>
      <c r="E1010" s="1">
        <v>43927</v>
      </c>
      <c r="F1010">
        <v>40</v>
      </c>
      <c r="G1010" s="1">
        <v>43967</v>
      </c>
      <c r="H1010" s="1">
        <v>43943</v>
      </c>
      <c r="I1010" s="2">
        <v>7314177.6399999987</v>
      </c>
      <c r="J1010" s="2">
        <v>6336538.2300000004</v>
      </c>
      <c r="K1010" s="2">
        <f>SUMIF('collection only'!D:D,eslam.data!AH1010,'collection only'!E:E)</f>
        <v>6336538.2300000004</v>
      </c>
      <c r="L1010" s="2">
        <v>22546741.989999998</v>
      </c>
      <c r="O1010" s="2">
        <v>1033463.45</v>
      </c>
      <c r="U1010" s="2">
        <v>57000</v>
      </c>
      <c r="V1010" s="14">
        <f>SUMIF('consultant-gross'!D:D,eslam.data!AH1010,'consultant-gross'!F:F)</f>
        <v>0</v>
      </c>
      <c r="W1010" s="14">
        <f>SUMIF('consultant-gross'!D:D,eslam.data!AH1010,'consultant-gross'!G:G)</f>
        <v>0</v>
      </c>
      <c r="X1010" s="14">
        <f>SUMIF('consultant-net'!D:D,eslam.data!AH1010,'consultant-net'!F:F)</f>
        <v>0</v>
      </c>
      <c r="Y1010" s="2" t="str">
        <f>VLOOKUP(A1010,'eslam-to-invoicing'!A:B,2,0)</f>
        <v>EMAAR-Pkg#162/163- Marassi</v>
      </c>
      <c r="Z1010" s="2" t="str">
        <f t="shared" si="42"/>
        <v>EMAAR-Pkg#162/163- Marassi4</v>
      </c>
      <c r="AH1010" s="2" t="str">
        <f t="shared" si="43"/>
        <v>PKG#1624</v>
      </c>
    </row>
    <row r="1011" spans="1:34" x14ac:dyDescent="0.3">
      <c r="A1011" s="6" t="s">
        <v>54</v>
      </c>
      <c r="B1011" s="6">
        <v>5</v>
      </c>
      <c r="C1011" s="1">
        <v>43951</v>
      </c>
      <c r="D1011" s="1">
        <v>43956</v>
      </c>
      <c r="E1011" s="1">
        <v>43955</v>
      </c>
      <c r="F1011">
        <v>40</v>
      </c>
      <c r="G1011" s="1">
        <v>43995</v>
      </c>
      <c r="H1011" s="1">
        <v>43964</v>
      </c>
      <c r="I1011" s="2">
        <v>8006098.5700000003</v>
      </c>
      <c r="J1011" s="2">
        <v>6124877.6900000004</v>
      </c>
      <c r="K1011" s="2">
        <f>SUMIF('collection only'!D:D,eslam.data!AH1011,'collection only'!E:E)</f>
        <v>6124877.6900000004</v>
      </c>
      <c r="L1011" s="2">
        <v>30552840.559999999</v>
      </c>
      <c r="O1011" s="2">
        <v>592328.38</v>
      </c>
      <c r="U1011" s="2">
        <v>157000</v>
      </c>
      <c r="V1011" s="14">
        <f>SUMIF('consultant-gross'!D:D,eslam.data!AH1011,'consultant-gross'!F:F)</f>
        <v>0</v>
      </c>
      <c r="W1011" s="14">
        <f>SUMIF('consultant-gross'!D:D,eslam.data!AH1011,'consultant-gross'!G:G)</f>
        <v>0</v>
      </c>
      <c r="X1011" s="14">
        <f>SUMIF('consultant-net'!D:D,eslam.data!AH1011,'consultant-net'!F:F)</f>
        <v>0</v>
      </c>
      <c r="Y1011" s="2" t="str">
        <f>VLOOKUP(A1011,'eslam-to-invoicing'!A:B,2,0)</f>
        <v>EMAAR-Pkg#162/163- Marassi</v>
      </c>
      <c r="Z1011" s="2" t="str">
        <f t="shared" si="42"/>
        <v>EMAAR-Pkg#162/163- Marassi5</v>
      </c>
      <c r="AH1011" s="2" t="str">
        <f t="shared" si="43"/>
        <v>PKG#1625</v>
      </c>
    </row>
    <row r="1012" spans="1:34" x14ac:dyDescent="0.3">
      <c r="A1012" s="6" t="s">
        <v>54</v>
      </c>
      <c r="B1012" s="6">
        <v>6</v>
      </c>
      <c r="C1012" s="1">
        <v>43982</v>
      </c>
      <c r="D1012" s="1">
        <v>43988</v>
      </c>
      <c r="E1012" s="1">
        <v>43992</v>
      </c>
      <c r="F1012">
        <v>40</v>
      </c>
      <c r="G1012" s="1">
        <v>44032</v>
      </c>
      <c r="H1012" s="1">
        <v>44008</v>
      </c>
      <c r="I1012" s="2">
        <v>5990865.4962759577</v>
      </c>
      <c r="J1012" s="2">
        <v>4824045.3809996992</v>
      </c>
      <c r="K1012" s="2">
        <f>SUMIF('collection only'!D:D,eslam.data!AH1012,'collection only'!E:E)</f>
        <v>4824045.3899999997</v>
      </c>
      <c r="L1012" s="2">
        <v>36543706.056275956</v>
      </c>
      <c r="O1012" s="2">
        <v>474838.875</v>
      </c>
      <c r="U1012" s="2">
        <v>157000</v>
      </c>
      <c r="V1012" s="14">
        <f>SUMIF('consultant-gross'!D:D,eslam.data!AH1012,'consultant-gross'!F:F)</f>
        <v>0</v>
      </c>
      <c r="W1012" s="14">
        <f>SUMIF('consultant-gross'!D:D,eslam.data!AH1012,'consultant-gross'!G:G)</f>
        <v>0</v>
      </c>
      <c r="X1012" s="14">
        <f>SUMIF('consultant-net'!D:D,eslam.data!AH1012,'consultant-net'!F:F)</f>
        <v>0</v>
      </c>
      <c r="Y1012" s="2" t="str">
        <f>VLOOKUP(A1012,'eslam-to-invoicing'!A:B,2,0)</f>
        <v>EMAAR-Pkg#162/163- Marassi</v>
      </c>
      <c r="Z1012" s="2" t="str">
        <f t="shared" si="42"/>
        <v>EMAAR-Pkg#162/163- Marassi6</v>
      </c>
      <c r="AH1012" s="2" t="str">
        <f t="shared" si="43"/>
        <v>PKG#1626</v>
      </c>
    </row>
    <row r="1013" spans="1:34" x14ac:dyDescent="0.3">
      <c r="A1013" s="6" t="s">
        <v>54</v>
      </c>
      <c r="B1013" s="6">
        <v>7</v>
      </c>
      <c r="C1013" s="1">
        <v>44012</v>
      </c>
      <c r="D1013" s="1">
        <v>44018</v>
      </c>
      <c r="E1013" s="1">
        <v>44018</v>
      </c>
      <c r="F1013">
        <v>40</v>
      </c>
      <c r="G1013" s="1">
        <v>44058</v>
      </c>
      <c r="H1013" s="1">
        <v>44041</v>
      </c>
      <c r="I1013" s="2">
        <v>8577628.8703730404</v>
      </c>
      <c r="J1013" s="2">
        <v>7215874.2120845988</v>
      </c>
      <c r="K1013" s="2">
        <f>SUMIF('collection only'!D:D,eslam.data!AH1013,'collection only'!E:E)</f>
        <v>7215874.2120845988</v>
      </c>
      <c r="L1013" s="2">
        <v>45121334.926648997</v>
      </c>
      <c r="O1013" s="2">
        <v>834531.375</v>
      </c>
      <c r="U1013" s="2">
        <v>260419</v>
      </c>
      <c r="V1013" s="14">
        <f>SUMIF('consultant-gross'!D:D,eslam.data!AH1013,'consultant-gross'!F:F)</f>
        <v>0</v>
      </c>
      <c r="W1013" s="14">
        <f>SUMIF('consultant-gross'!D:D,eslam.data!AH1013,'consultant-gross'!G:G)</f>
        <v>0</v>
      </c>
      <c r="X1013" s="14">
        <f>SUMIF('consultant-net'!D:D,eslam.data!AH1013,'consultant-net'!F:F)</f>
        <v>0</v>
      </c>
      <c r="Y1013" s="2" t="str">
        <f>VLOOKUP(A1013,'eslam-to-invoicing'!A:B,2,0)</f>
        <v>EMAAR-Pkg#162/163- Marassi</v>
      </c>
      <c r="Z1013" s="2" t="str">
        <f t="shared" si="42"/>
        <v>EMAAR-Pkg#162/163- Marassi7</v>
      </c>
      <c r="AH1013" s="2" t="str">
        <f t="shared" si="43"/>
        <v>PKG#1627</v>
      </c>
    </row>
    <row r="1014" spans="1:34" x14ac:dyDescent="0.3">
      <c r="A1014" s="6" t="s">
        <v>54</v>
      </c>
      <c r="B1014" s="6">
        <v>8</v>
      </c>
      <c r="C1014" s="1">
        <v>44043</v>
      </c>
      <c r="D1014" s="1">
        <v>44053</v>
      </c>
      <c r="E1014" s="1">
        <v>44059</v>
      </c>
      <c r="F1014">
        <v>40</v>
      </c>
      <c r="G1014" s="1">
        <v>44099</v>
      </c>
      <c r="H1014" s="1">
        <v>44077</v>
      </c>
      <c r="I1014" s="2">
        <v>12161063.38589588</v>
      </c>
      <c r="J1014" s="2">
        <v>9432027.7176718637</v>
      </c>
      <c r="K1014" s="2">
        <f>SUMIF('collection only'!D:D,eslam.data!AH1014,'collection only'!E:E)</f>
        <v>9432027.7200000007</v>
      </c>
      <c r="L1014" s="2">
        <v>57282398.312544867</v>
      </c>
      <c r="O1014" s="2">
        <v>136265.25</v>
      </c>
      <c r="U1014" s="2">
        <v>261806</v>
      </c>
      <c r="V1014" s="14">
        <f>SUMIF('consultant-gross'!D:D,eslam.data!AH1014,'consultant-gross'!F:F)</f>
        <v>0</v>
      </c>
      <c r="W1014" s="14">
        <f>SUMIF('consultant-gross'!D:D,eslam.data!AH1014,'consultant-gross'!G:G)</f>
        <v>0</v>
      </c>
      <c r="X1014" s="14">
        <f>SUMIF('consultant-net'!D:D,eslam.data!AH1014,'consultant-net'!F:F)</f>
        <v>0</v>
      </c>
      <c r="Y1014" s="2" t="str">
        <f>VLOOKUP(A1014,'eslam-to-invoicing'!A:B,2,0)</f>
        <v>EMAAR-Pkg#162/163- Marassi</v>
      </c>
      <c r="Z1014" s="2" t="str">
        <f t="shared" si="42"/>
        <v>EMAAR-Pkg#162/163- Marassi8</v>
      </c>
      <c r="AH1014" s="2" t="str">
        <f t="shared" si="43"/>
        <v>PKG#1628</v>
      </c>
    </row>
    <row r="1015" spans="1:34" x14ac:dyDescent="0.3">
      <c r="A1015" s="6" t="s">
        <v>54</v>
      </c>
      <c r="B1015" s="6">
        <v>9</v>
      </c>
      <c r="C1015" s="1">
        <v>44074</v>
      </c>
      <c r="D1015" s="1">
        <v>44079</v>
      </c>
      <c r="E1015" s="1">
        <v>44083</v>
      </c>
      <c r="F1015">
        <v>40</v>
      </c>
      <c r="G1015" s="1">
        <v>44123</v>
      </c>
      <c r="H1015" s="1">
        <v>44102</v>
      </c>
      <c r="I1015" s="2">
        <v>10973106.501690891</v>
      </c>
      <c r="J1015" s="2">
        <v>9889305.1265791208</v>
      </c>
      <c r="K1015" s="2">
        <f>SUMIF('collection only'!D:D,eslam.data!AH1015,'collection only'!E:E)</f>
        <v>9889305</v>
      </c>
      <c r="L1015" s="2">
        <v>68255504.814235762</v>
      </c>
      <c r="O1015" s="2">
        <v>1100385</v>
      </c>
      <c r="U1015" s="2">
        <v>61806</v>
      </c>
      <c r="V1015" s="14">
        <f>SUMIF('consultant-gross'!D:D,eslam.data!AH1015,'consultant-gross'!F:F)</f>
        <v>0</v>
      </c>
      <c r="W1015" s="14">
        <f>SUMIF('consultant-gross'!D:D,eslam.data!AH1015,'consultant-gross'!G:G)</f>
        <v>0</v>
      </c>
      <c r="X1015" s="14">
        <f>SUMIF('consultant-net'!D:D,eslam.data!AH1015,'consultant-net'!F:F)</f>
        <v>0</v>
      </c>
      <c r="Y1015" s="2" t="str">
        <f>VLOOKUP(A1015,'eslam-to-invoicing'!A:B,2,0)</f>
        <v>EMAAR-Pkg#162/163- Marassi</v>
      </c>
      <c r="Z1015" s="2" t="str">
        <f t="shared" si="42"/>
        <v>EMAAR-Pkg#162/163- Marassi9</v>
      </c>
      <c r="AH1015" s="2" t="str">
        <f t="shared" si="43"/>
        <v>PKG#1629</v>
      </c>
    </row>
    <row r="1016" spans="1:34" x14ac:dyDescent="0.3">
      <c r="A1016" s="6" t="s">
        <v>54</v>
      </c>
      <c r="B1016" s="6">
        <v>10</v>
      </c>
      <c r="C1016" s="1">
        <v>44104</v>
      </c>
      <c r="D1016" s="1">
        <v>44109</v>
      </c>
      <c r="E1016" s="1">
        <v>44111</v>
      </c>
      <c r="F1016">
        <v>40</v>
      </c>
      <c r="G1016" s="1">
        <v>44151</v>
      </c>
      <c r="H1016" s="1">
        <v>44138</v>
      </c>
      <c r="I1016" s="2">
        <v>14493217.0374198</v>
      </c>
      <c r="J1016" s="2">
        <v>13282474.210811481</v>
      </c>
      <c r="K1016" s="2">
        <f>SUMIF('collection only'!D:D,eslam.data!AH1016,'collection only'!E:E)</f>
        <v>13282474.210811481</v>
      </c>
      <c r="L1016" s="2">
        <v>82748721.851655558</v>
      </c>
      <c r="O1016" s="2">
        <v>1005156.4395</v>
      </c>
      <c r="U1016" s="2">
        <v>61806</v>
      </c>
      <c r="V1016" s="14">
        <f>SUMIF('consultant-gross'!D:D,eslam.data!AH1016,'consultant-gross'!F:F)</f>
        <v>0</v>
      </c>
      <c r="W1016" s="14">
        <f>SUMIF('consultant-gross'!D:D,eslam.data!AH1016,'consultant-gross'!G:G)</f>
        <v>0</v>
      </c>
      <c r="X1016" s="14">
        <f>SUMIF('consultant-net'!D:D,eslam.data!AH1016,'consultant-net'!F:F)</f>
        <v>0</v>
      </c>
      <c r="Y1016" s="2" t="str">
        <f>VLOOKUP(A1016,'eslam-to-invoicing'!A:B,2,0)</f>
        <v>EMAAR-Pkg#162/163- Marassi</v>
      </c>
      <c r="Z1016" s="2" t="str">
        <f t="shared" si="42"/>
        <v>EMAAR-Pkg#162/163- Marassi10</v>
      </c>
      <c r="AH1016" s="2" t="str">
        <f t="shared" si="43"/>
        <v>PKG#16210</v>
      </c>
    </row>
    <row r="1017" spans="1:34" x14ac:dyDescent="0.3">
      <c r="A1017" s="6" t="s">
        <v>54</v>
      </c>
      <c r="B1017" s="6">
        <v>11</v>
      </c>
      <c r="C1017" s="1">
        <v>44135</v>
      </c>
      <c r="D1017" s="1">
        <v>44140</v>
      </c>
      <c r="E1017" s="1">
        <v>44140</v>
      </c>
      <c r="F1017">
        <v>40</v>
      </c>
      <c r="G1017" s="1">
        <v>44180</v>
      </c>
      <c r="H1017" s="1">
        <v>44167</v>
      </c>
      <c r="I1017" s="2">
        <v>9303551.5201999396</v>
      </c>
      <c r="J1017" s="2">
        <v>7840185.4912798256</v>
      </c>
      <c r="K1017" s="2">
        <f>SUMIF('collection only'!D:D,eslam.data!AH1017,'collection only'!E:E)</f>
        <v>7840185.4800000004</v>
      </c>
      <c r="L1017" s="2">
        <v>92052273.371855497</v>
      </c>
      <c r="U1017" s="2">
        <v>93807</v>
      </c>
      <c r="V1017" s="14">
        <f>SUMIF('consultant-gross'!D:D,eslam.data!AH1017,'consultant-gross'!F:F)</f>
        <v>0</v>
      </c>
      <c r="W1017" s="14">
        <f>SUMIF('consultant-gross'!D:D,eslam.data!AH1017,'consultant-gross'!G:G)</f>
        <v>0</v>
      </c>
      <c r="X1017" s="14">
        <f>SUMIF('consultant-net'!D:D,eslam.data!AH1017,'consultant-net'!F:F)</f>
        <v>0</v>
      </c>
      <c r="Y1017" s="2" t="str">
        <f>VLOOKUP(A1017,'eslam-to-invoicing'!A:B,2,0)</f>
        <v>EMAAR-Pkg#162/163- Marassi</v>
      </c>
      <c r="Z1017" s="2" t="str">
        <f t="shared" si="42"/>
        <v>EMAAR-Pkg#162/163- Marassi11</v>
      </c>
      <c r="AH1017" s="2" t="str">
        <f t="shared" si="43"/>
        <v>PKG#16211</v>
      </c>
    </row>
    <row r="1018" spans="1:34" x14ac:dyDescent="0.3">
      <c r="A1018" s="6" t="s">
        <v>54</v>
      </c>
      <c r="B1018" s="6">
        <v>12</v>
      </c>
      <c r="C1018" s="1">
        <v>44165</v>
      </c>
      <c r="D1018" s="1">
        <v>44166</v>
      </c>
      <c r="E1018" s="1">
        <v>44178</v>
      </c>
      <c r="F1018">
        <v>40</v>
      </c>
      <c r="G1018" s="1">
        <v>44218</v>
      </c>
      <c r="H1018" s="1">
        <v>44229</v>
      </c>
      <c r="I1018" s="2">
        <v>7499598.7681445032</v>
      </c>
      <c r="J1018" s="2">
        <v>4608392</v>
      </c>
      <c r="K1018" s="2">
        <f>SUMIF('collection only'!D:D,eslam.data!AH1018,'collection only'!E:E)</f>
        <v>4608392</v>
      </c>
      <c r="L1018" s="2">
        <v>99551872.140000001</v>
      </c>
      <c r="O1018" s="2">
        <v>0</v>
      </c>
      <c r="U1018" s="2">
        <v>2426668.64</v>
      </c>
      <c r="V1018" s="14">
        <f>SUMIF('consultant-gross'!D:D,eslam.data!AH1018,'consultant-gross'!F:F)</f>
        <v>0</v>
      </c>
      <c r="W1018" s="14">
        <f>SUMIF('consultant-gross'!D:D,eslam.data!AH1018,'consultant-gross'!G:G)</f>
        <v>0</v>
      </c>
      <c r="X1018" s="14">
        <f>SUMIF('consultant-net'!D:D,eslam.data!AH1018,'consultant-net'!F:F)</f>
        <v>0</v>
      </c>
      <c r="Y1018" s="2" t="str">
        <f>VLOOKUP(A1018,'eslam-to-invoicing'!A:B,2,0)</f>
        <v>EMAAR-Pkg#162/163- Marassi</v>
      </c>
      <c r="Z1018" s="2" t="str">
        <f t="shared" si="42"/>
        <v>EMAAR-Pkg#162/163- Marassi12</v>
      </c>
      <c r="AH1018" s="2" t="str">
        <f t="shared" si="43"/>
        <v>PKG#16212</v>
      </c>
    </row>
    <row r="1019" spans="1:34" x14ac:dyDescent="0.3">
      <c r="A1019" s="6" t="s">
        <v>54</v>
      </c>
      <c r="B1019" s="6">
        <v>13</v>
      </c>
      <c r="C1019" s="1">
        <v>44196</v>
      </c>
      <c r="D1019" s="1">
        <v>44197</v>
      </c>
      <c r="E1019" s="1">
        <v>44201</v>
      </c>
      <c r="F1019">
        <v>40</v>
      </c>
      <c r="G1019" s="1">
        <v>44241</v>
      </c>
      <c r="H1019" s="1">
        <v>44236</v>
      </c>
      <c r="I1019" s="2">
        <v>709528.81405501068</v>
      </c>
      <c r="J1019" s="2">
        <v>3429815.2460429068</v>
      </c>
      <c r="K1019" s="2">
        <f>SUMIF('collection only'!D:D,eslam.data!AH1019,'collection only'!E:E)</f>
        <v>3429815.2460429072</v>
      </c>
      <c r="L1019" s="2">
        <v>100261400.954055</v>
      </c>
      <c r="U1019" s="2">
        <v>2376668.64</v>
      </c>
      <c r="V1019" s="14">
        <f>SUMIF('consultant-gross'!D:D,eslam.data!AH1019,'consultant-gross'!F:F)</f>
        <v>0</v>
      </c>
      <c r="W1019" s="14">
        <f>SUMIF('consultant-gross'!D:D,eslam.data!AH1019,'consultant-gross'!G:G)</f>
        <v>0</v>
      </c>
      <c r="X1019" s="14">
        <f>SUMIF('consultant-net'!D:D,eslam.data!AH1019,'consultant-net'!F:F)</f>
        <v>0</v>
      </c>
      <c r="Y1019" s="2" t="str">
        <f>VLOOKUP(A1019,'eslam-to-invoicing'!A:B,2,0)</f>
        <v>EMAAR-Pkg#162/163- Marassi</v>
      </c>
      <c r="Z1019" s="2" t="str">
        <f t="shared" si="42"/>
        <v>EMAAR-Pkg#162/163- Marassi13</v>
      </c>
      <c r="AH1019" s="2" t="str">
        <f t="shared" si="43"/>
        <v>PKG#16213</v>
      </c>
    </row>
    <row r="1020" spans="1:34" x14ac:dyDescent="0.3">
      <c r="A1020" s="6" t="s">
        <v>54</v>
      </c>
      <c r="B1020" s="6">
        <v>14</v>
      </c>
      <c r="C1020" s="1">
        <v>44227</v>
      </c>
      <c r="D1020" s="1">
        <v>44228</v>
      </c>
      <c r="E1020" s="1">
        <v>44230</v>
      </c>
      <c r="F1020">
        <v>40</v>
      </c>
      <c r="G1020" s="1">
        <v>44270</v>
      </c>
      <c r="H1020" s="1">
        <v>44251</v>
      </c>
      <c r="I1020" s="2">
        <v>-4.0550082921981812E-3</v>
      </c>
      <c r="J1020" s="2">
        <v>502581.44</v>
      </c>
      <c r="K1020" s="2">
        <f>SUMIF('collection only'!D:D,eslam.data!AH1020,'collection only'!E:E)</f>
        <v>502581.43</v>
      </c>
      <c r="L1020" s="2">
        <v>100261400.95</v>
      </c>
      <c r="U1020" s="2">
        <v>1926668.64</v>
      </c>
      <c r="V1020" s="14">
        <f>SUMIF('consultant-gross'!D:D,eslam.data!AH1020,'consultant-gross'!F:F)</f>
        <v>0</v>
      </c>
      <c r="W1020" s="14">
        <f>SUMIF('consultant-gross'!D:D,eslam.data!AH1020,'consultant-gross'!G:G)</f>
        <v>0</v>
      </c>
      <c r="X1020" s="14">
        <f>SUMIF('consultant-net'!D:D,eslam.data!AH1020,'consultant-net'!F:F)</f>
        <v>0</v>
      </c>
      <c r="Y1020" s="2" t="str">
        <f>VLOOKUP(A1020,'eslam-to-invoicing'!A:B,2,0)</f>
        <v>EMAAR-Pkg#162/163- Marassi</v>
      </c>
      <c r="Z1020" s="2" t="str">
        <f t="shared" si="42"/>
        <v>EMAAR-Pkg#162/163- Marassi14</v>
      </c>
      <c r="AH1020" s="2" t="str">
        <f t="shared" si="43"/>
        <v>PKG#16214</v>
      </c>
    </row>
    <row r="1021" spans="1:34" x14ac:dyDescent="0.3">
      <c r="A1021" s="6" t="s">
        <v>54</v>
      </c>
      <c r="B1021" s="6">
        <v>15</v>
      </c>
      <c r="C1021" s="1">
        <v>44227</v>
      </c>
      <c r="D1021" s="1">
        <v>44228</v>
      </c>
      <c r="E1021" s="1">
        <v>44518</v>
      </c>
      <c r="F1021">
        <v>40</v>
      </c>
      <c r="G1021" s="1">
        <v>44558</v>
      </c>
      <c r="H1021" s="1">
        <v>44627</v>
      </c>
      <c r="I1021" s="2">
        <v>4.9999997019767761E-2</v>
      </c>
      <c r="J1021" s="2">
        <v>3683579.28</v>
      </c>
      <c r="K1021" s="2">
        <f>SUMIF('collection only'!D:D,eslam.data!AH1021,'collection only'!E:E)</f>
        <v>3999402.59</v>
      </c>
      <c r="L1021" s="2">
        <v>100261401</v>
      </c>
      <c r="U1021" s="2">
        <v>926668</v>
      </c>
      <c r="V1021" s="14">
        <f>SUMIF('consultant-gross'!D:D,eslam.data!AH1021,'consultant-gross'!F:F)</f>
        <v>9.9999904632568359E-3</v>
      </c>
      <c r="W1021" s="14">
        <f>SUMIF('consultant-gross'!D:D,eslam.data!AH1021,'consultant-gross'!G:G)</f>
        <v>100261400.95999999</v>
      </c>
      <c r="X1021" s="14">
        <f>SUMIF('consultant-net'!D:D,eslam.data!AH1021,'consultant-net'!F:F)</f>
        <v>3683579.28</v>
      </c>
      <c r="Y1021" s="2" t="str">
        <f>VLOOKUP(A1021,'eslam-to-invoicing'!A:B,2,0)</f>
        <v>EMAAR-Pkg#162/163- Marassi</v>
      </c>
      <c r="Z1021" s="2" t="str">
        <f t="shared" si="42"/>
        <v>EMAAR-Pkg#162/163- Marassi15</v>
      </c>
      <c r="AH1021" s="2" t="str">
        <f t="shared" si="43"/>
        <v>PKG#16215</v>
      </c>
    </row>
    <row r="1022" spans="1:34" x14ac:dyDescent="0.3">
      <c r="A1022" s="6" t="s">
        <v>57</v>
      </c>
      <c r="B1022" s="6">
        <v>2</v>
      </c>
      <c r="C1022" s="1">
        <v>44012</v>
      </c>
      <c r="D1022" s="1">
        <v>44019</v>
      </c>
      <c r="E1022" s="1">
        <v>44019</v>
      </c>
      <c r="F1022">
        <v>40</v>
      </c>
      <c r="G1022" s="1">
        <v>44059</v>
      </c>
      <c r="H1022" s="1">
        <v>44034</v>
      </c>
      <c r="I1022" s="2">
        <v>167514.1699999999</v>
      </c>
      <c r="J1022" s="2">
        <v>1068966.43</v>
      </c>
      <c r="K1022" s="2">
        <f>SUMIF('collection only'!D:D,eslam.data!AH1022,'collection only'!E:E)</f>
        <v>1068966.43</v>
      </c>
      <c r="L1022" s="2">
        <v>167514.1699999999</v>
      </c>
      <c r="O1022" s="2">
        <v>1392714.35</v>
      </c>
      <c r="U1022" s="2">
        <v>0</v>
      </c>
      <c r="V1022" s="14">
        <f>SUMIF('consultant-gross'!D:D,eslam.data!AH1022,'consultant-gross'!F:F)</f>
        <v>0</v>
      </c>
      <c r="W1022" s="14">
        <f>SUMIF('consultant-gross'!D:D,eslam.data!AH1022,'consultant-gross'!G:G)</f>
        <v>0</v>
      </c>
      <c r="X1022" s="14">
        <f>SUMIF('consultant-net'!D:D,eslam.data!AH1022,'consultant-net'!F:F)</f>
        <v>0</v>
      </c>
      <c r="Y1022" s="2" t="str">
        <f>VLOOKUP(A1022,'eslam-to-invoicing'!A:B,2,0)</f>
        <v>EMAAR-Pkg#162/163- Marassi</v>
      </c>
      <c r="Z1022" s="2" t="str">
        <f t="shared" si="42"/>
        <v>EMAAR-Pkg#162/163- Marassi2</v>
      </c>
      <c r="AH1022" s="2" t="str">
        <f t="shared" si="43"/>
        <v>PKG#1632</v>
      </c>
    </row>
    <row r="1023" spans="1:34" x14ac:dyDescent="0.3">
      <c r="A1023" s="6" t="s">
        <v>57</v>
      </c>
      <c r="B1023" s="6">
        <v>3</v>
      </c>
      <c r="C1023" s="1">
        <v>44043</v>
      </c>
      <c r="D1023" s="1">
        <v>44053</v>
      </c>
      <c r="E1023" s="1">
        <v>44061</v>
      </c>
      <c r="F1023">
        <v>40</v>
      </c>
      <c r="G1023" s="1">
        <v>44101</v>
      </c>
      <c r="H1023" s="1">
        <v>44069</v>
      </c>
      <c r="I1023" s="2">
        <v>1873525.03</v>
      </c>
      <c r="J1023" s="2">
        <v>2977091.11</v>
      </c>
      <c r="K1023" s="2">
        <f>SUMIF('collection only'!D:D,eslam.data!AH1023,'collection only'!E:E)</f>
        <v>2977091.11</v>
      </c>
      <c r="L1023" s="2">
        <v>2041039.2</v>
      </c>
      <c r="O1023" s="2">
        <v>3794104.59</v>
      </c>
      <c r="U1023" s="2">
        <v>0</v>
      </c>
      <c r="V1023" s="14">
        <f>SUMIF('consultant-gross'!D:D,eslam.data!AH1023,'consultant-gross'!F:F)</f>
        <v>0</v>
      </c>
      <c r="W1023" s="14">
        <f>SUMIF('consultant-gross'!D:D,eslam.data!AH1023,'consultant-gross'!G:G)</f>
        <v>0</v>
      </c>
      <c r="X1023" s="14">
        <f>SUMIF('consultant-net'!D:D,eslam.data!AH1023,'consultant-net'!F:F)</f>
        <v>0</v>
      </c>
      <c r="Y1023" s="2" t="str">
        <f>VLOOKUP(A1023,'eslam-to-invoicing'!A:B,2,0)</f>
        <v>EMAAR-Pkg#162/163- Marassi</v>
      </c>
      <c r="Z1023" s="2" t="str">
        <f t="shared" si="42"/>
        <v>EMAAR-Pkg#162/163- Marassi3</v>
      </c>
      <c r="AH1023" s="2" t="str">
        <f t="shared" si="43"/>
        <v>PKG#1633</v>
      </c>
    </row>
    <row r="1024" spans="1:34" x14ac:dyDescent="0.3">
      <c r="A1024" s="6" t="s">
        <v>57</v>
      </c>
      <c r="B1024" s="6">
        <v>4</v>
      </c>
      <c r="C1024" s="1">
        <v>44074</v>
      </c>
      <c r="D1024" s="1">
        <v>44077</v>
      </c>
      <c r="E1024" s="1">
        <v>44077</v>
      </c>
      <c r="F1024">
        <v>40</v>
      </c>
      <c r="G1024" s="1">
        <v>44117</v>
      </c>
      <c r="H1024" s="1">
        <v>44097</v>
      </c>
      <c r="I1024" s="2">
        <v>3480646.03</v>
      </c>
      <c r="J1024" s="2">
        <v>6845695.7699999996</v>
      </c>
      <c r="K1024" s="2">
        <f>SUMIF('collection only'!D:D,eslam.data!AH1024,'collection only'!E:E)</f>
        <v>6845695.7699999996</v>
      </c>
      <c r="L1024" s="2">
        <v>5521685.2300000004</v>
      </c>
      <c r="O1024" s="2">
        <v>10183594.029999999</v>
      </c>
      <c r="U1024" s="2">
        <v>0</v>
      </c>
      <c r="V1024" s="14">
        <f>SUMIF('consultant-gross'!D:D,eslam.data!AH1024,'consultant-gross'!F:F)</f>
        <v>0</v>
      </c>
      <c r="W1024" s="14">
        <f>SUMIF('consultant-gross'!D:D,eslam.data!AH1024,'consultant-gross'!G:G)</f>
        <v>0</v>
      </c>
      <c r="X1024" s="14">
        <f>SUMIF('consultant-net'!D:D,eslam.data!AH1024,'consultant-net'!F:F)</f>
        <v>0</v>
      </c>
      <c r="Y1024" s="2" t="str">
        <f>VLOOKUP(A1024,'eslam-to-invoicing'!A:B,2,0)</f>
        <v>EMAAR-Pkg#162/163- Marassi</v>
      </c>
      <c r="Z1024" s="2" t="str">
        <f t="shared" si="42"/>
        <v>EMAAR-Pkg#162/163- Marassi4</v>
      </c>
      <c r="AH1024" s="2" t="str">
        <f t="shared" si="43"/>
        <v>PKG#1634</v>
      </c>
    </row>
    <row r="1025" spans="1:34" x14ac:dyDescent="0.3">
      <c r="A1025" s="6" t="s">
        <v>57</v>
      </c>
      <c r="B1025" s="6">
        <v>5</v>
      </c>
      <c r="C1025" s="1">
        <v>44104</v>
      </c>
      <c r="D1025" s="1">
        <v>44104</v>
      </c>
      <c r="E1025" s="1">
        <v>44104</v>
      </c>
      <c r="F1025">
        <v>40</v>
      </c>
      <c r="G1025" s="1">
        <v>44144</v>
      </c>
      <c r="H1025" s="1">
        <v>44126</v>
      </c>
      <c r="I1025" s="2">
        <v>3896848.6915396578</v>
      </c>
      <c r="J1025" s="2">
        <v>3782501.2803425118</v>
      </c>
      <c r="K1025" s="2">
        <f>SUMIF('collection only'!D:D,eslam.data!AH1025,'collection only'!E:E)</f>
        <v>3782501.29</v>
      </c>
      <c r="L1025" s="2">
        <v>9418533.9215396587</v>
      </c>
      <c r="O1025" s="2">
        <v>11640240.837487999</v>
      </c>
      <c r="U1025" s="2">
        <v>0</v>
      </c>
      <c r="V1025" s="14">
        <f>SUMIF('consultant-gross'!D:D,eslam.data!AH1025,'consultant-gross'!F:F)</f>
        <v>0</v>
      </c>
      <c r="W1025" s="14">
        <f>SUMIF('consultant-gross'!D:D,eslam.data!AH1025,'consultant-gross'!G:G)</f>
        <v>0</v>
      </c>
      <c r="X1025" s="14">
        <f>SUMIF('consultant-net'!D:D,eslam.data!AH1025,'consultant-net'!F:F)</f>
        <v>0</v>
      </c>
      <c r="Y1025" s="2" t="str">
        <f>VLOOKUP(A1025,'eslam-to-invoicing'!A:B,2,0)</f>
        <v>EMAAR-Pkg#162/163- Marassi</v>
      </c>
      <c r="Z1025" s="2" t="str">
        <f t="shared" si="42"/>
        <v>EMAAR-Pkg#162/163- Marassi5</v>
      </c>
      <c r="AH1025" s="2" t="str">
        <f t="shared" si="43"/>
        <v>PKG#1635</v>
      </c>
    </row>
    <row r="1026" spans="1:34" x14ac:dyDescent="0.3">
      <c r="A1026" s="6" t="s">
        <v>57</v>
      </c>
      <c r="B1026" s="6">
        <v>6</v>
      </c>
      <c r="C1026" s="1">
        <v>44135</v>
      </c>
      <c r="D1026" s="1">
        <v>44135</v>
      </c>
      <c r="E1026" s="1">
        <v>44138</v>
      </c>
      <c r="F1026">
        <v>40</v>
      </c>
      <c r="G1026" s="1">
        <v>44178</v>
      </c>
      <c r="H1026" s="1">
        <v>44164</v>
      </c>
      <c r="I1026" s="2">
        <v>8635132.0098988991</v>
      </c>
      <c r="J1026" s="2">
        <v>6255172.4374663765</v>
      </c>
      <c r="K1026" s="2">
        <f>SUMIF('collection only'!D:D,eslam.data!AH1026,'collection only'!E:E)</f>
        <v>6255172.1699999999</v>
      </c>
      <c r="L1026" s="2">
        <v>18053665.931438562</v>
      </c>
      <c r="O1026" s="2">
        <v>11614831.08916753</v>
      </c>
      <c r="U1026" s="2">
        <v>0</v>
      </c>
      <c r="V1026" s="14">
        <f>SUMIF('consultant-gross'!D:D,eslam.data!AH1026,'consultant-gross'!F:F)</f>
        <v>0</v>
      </c>
      <c r="W1026" s="14">
        <f>SUMIF('consultant-gross'!D:D,eslam.data!AH1026,'consultant-gross'!G:G)</f>
        <v>0</v>
      </c>
      <c r="X1026" s="14">
        <f>SUMIF('consultant-net'!D:D,eslam.data!AH1026,'consultant-net'!F:F)</f>
        <v>0</v>
      </c>
      <c r="Y1026" s="2" t="str">
        <f>VLOOKUP(A1026,'eslam-to-invoicing'!A:B,2,0)</f>
        <v>EMAAR-Pkg#162/163- Marassi</v>
      </c>
      <c r="Z1026" s="2" t="str">
        <f t="shared" si="42"/>
        <v>EMAAR-Pkg#162/163- Marassi6</v>
      </c>
      <c r="AH1026" s="2" t="str">
        <f t="shared" si="43"/>
        <v>PKG#1636</v>
      </c>
    </row>
    <row r="1027" spans="1:34" x14ac:dyDescent="0.3">
      <c r="A1027" s="6" t="s">
        <v>57</v>
      </c>
      <c r="B1027" s="6">
        <v>7</v>
      </c>
      <c r="C1027" s="1">
        <v>44165</v>
      </c>
      <c r="D1027" s="1">
        <v>44172</v>
      </c>
      <c r="E1027" s="1">
        <v>44173</v>
      </c>
      <c r="F1027">
        <v>40</v>
      </c>
      <c r="G1027" s="1">
        <v>44213</v>
      </c>
      <c r="H1027" s="1">
        <v>44188</v>
      </c>
      <c r="I1027" s="2">
        <v>4420616.8285614401</v>
      </c>
      <c r="J1027" s="2">
        <v>4922193.5</v>
      </c>
      <c r="K1027" s="2">
        <f>SUMIF('collection only'!D:D,eslam.data!AH1027,'collection only'!E:E)</f>
        <v>4922193.5</v>
      </c>
      <c r="L1027" s="2">
        <v>22474282.760000002</v>
      </c>
      <c r="O1027" s="2">
        <v>14196023.039999999</v>
      </c>
      <c r="U1027" s="2">
        <v>0</v>
      </c>
      <c r="V1027" s="14">
        <f>SUMIF('consultant-gross'!D:D,eslam.data!AH1027,'consultant-gross'!F:F)</f>
        <v>0</v>
      </c>
      <c r="W1027" s="14">
        <f>SUMIF('consultant-gross'!D:D,eslam.data!AH1027,'consultant-gross'!G:G)</f>
        <v>0</v>
      </c>
      <c r="X1027" s="14">
        <f>SUMIF('consultant-net'!D:D,eslam.data!AH1027,'consultant-net'!F:F)</f>
        <v>0</v>
      </c>
      <c r="Y1027" s="2" t="str">
        <f>VLOOKUP(A1027,'eslam-to-invoicing'!A:B,2,0)</f>
        <v>EMAAR-Pkg#162/163- Marassi</v>
      </c>
      <c r="Z1027" s="2" t="str">
        <f t="shared" ref="Z1027:Z1090" si="44">Y1027&amp;B1027</f>
        <v>EMAAR-Pkg#162/163- Marassi7</v>
      </c>
      <c r="AH1027" s="2" t="str">
        <f t="shared" ref="AH1027:AH1090" si="45">A1027&amp;B1027</f>
        <v>PKG#1637</v>
      </c>
    </row>
    <row r="1028" spans="1:34" x14ac:dyDescent="0.3">
      <c r="A1028" s="6" t="s">
        <v>57</v>
      </c>
      <c r="B1028" s="6">
        <v>8</v>
      </c>
      <c r="C1028" s="1">
        <v>44196</v>
      </c>
      <c r="D1028" s="1">
        <v>44201</v>
      </c>
      <c r="E1028" s="1">
        <v>44201</v>
      </c>
      <c r="F1028">
        <v>40</v>
      </c>
      <c r="G1028" s="1">
        <v>44241</v>
      </c>
      <c r="H1028" s="1">
        <v>44229</v>
      </c>
      <c r="I1028" s="2">
        <v>7415396.3200000003</v>
      </c>
      <c r="J1028" s="2">
        <v>6050639.7742085746</v>
      </c>
      <c r="K1028" s="2">
        <f>SUMIF('collection only'!D:D,eslam.data!AH1028,'collection only'!E:E)</f>
        <v>6050639.7699999996</v>
      </c>
      <c r="L1028" s="2">
        <v>29889679.079999998</v>
      </c>
      <c r="O1028" s="2">
        <v>15239713.550000001</v>
      </c>
      <c r="U1028" s="2">
        <v>0</v>
      </c>
      <c r="V1028" s="14">
        <f>SUMIF('consultant-gross'!D:D,eslam.data!AH1028,'consultant-gross'!F:F)</f>
        <v>0</v>
      </c>
      <c r="W1028" s="14">
        <f>SUMIF('consultant-gross'!D:D,eslam.data!AH1028,'consultant-gross'!G:G)</f>
        <v>0</v>
      </c>
      <c r="X1028" s="14">
        <f>SUMIF('consultant-net'!D:D,eslam.data!AH1028,'consultant-net'!F:F)</f>
        <v>0</v>
      </c>
      <c r="Y1028" s="2" t="str">
        <f>VLOOKUP(A1028,'eslam-to-invoicing'!A:B,2,0)</f>
        <v>EMAAR-Pkg#162/163- Marassi</v>
      </c>
      <c r="Z1028" s="2" t="str">
        <f t="shared" si="44"/>
        <v>EMAAR-Pkg#162/163- Marassi8</v>
      </c>
      <c r="AH1028" s="2" t="str">
        <f t="shared" si="45"/>
        <v>PKG#1638</v>
      </c>
    </row>
    <row r="1029" spans="1:34" x14ac:dyDescent="0.3">
      <c r="A1029" s="6" t="s">
        <v>57</v>
      </c>
      <c r="B1029" s="6">
        <v>9</v>
      </c>
      <c r="C1029" s="1">
        <v>44227</v>
      </c>
      <c r="D1029" s="1">
        <v>44221</v>
      </c>
      <c r="E1029" s="1">
        <v>44252</v>
      </c>
      <c r="F1029">
        <v>40</v>
      </c>
      <c r="G1029" s="1">
        <v>44292</v>
      </c>
      <c r="H1029" s="1">
        <v>44263</v>
      </c>
      <c r="I1029" s="2">
        <v>5020188.6174025834</v>
      </c>
      <c r="J1029" s="2">
        <v>4602212.1568600535</v>
      </c>
      <c r="K1029" s="2">
        <f>SUMIF('collection only'!D:D,eslam.data!AH1029,'collection only'!E:E)</f>
        <v>4602212.16</v>
      </c>
      <c r="L1029" s="2">
        <v>34909867.697402582</v>
      </c>
      <c r="O1029" s="2">
        <v>16642238.48028747</v>
      </c>
      <c r="U1029" s="2">
        <v>0</v>
      </c>
      <c r="V1029" s="14">
        <f>SUMIF('consultant-gross'!D:D,eslam.data!AH1029,'consultant-gross'!F:F)</f>
        <v>0</v>
      </c>
      <c r="W1029" s="14">
        <f>SUMIF('consultant-gross'!D:D,eslam.data!AH1029,'consultant-gross'!G:G)</f>
        <v>0</v>
      </c>
      <c r="X1029" s="14">
        <f>SUMIF('consultant-net'!D:D,eslam.data!AH1029,'consultant-net'!F:F)</f>
        <v>0</v>
      </c>
      <c r="Y1029" s="2" t="str">
        <f>VLOOKUP(A1029,'eslam-to-invoicing'!A:B,2,0)</f>
        <v>EMAAR-Pkg#162/163- Marassi</v>
      </c>
      <c r="Z1029" s="2" t="str">
        <f t="shared" si="44"/>
        <v>EMAAR-Pkg#162/163- Marassi9</v>
      </c>
      <c r="AH1029" s="2" t="str">
        <f t="shared" si="45"/>
        <v>PKG#1639</v>
      </c>
    </row>
    <row r="1030" spans="1:34" x14ac:dyDescent="0.3">
      <c r="A1030" s="6" t="s">
        <v>57</v>
      </c>
      <c r="B1030" s="6">
        <v>10</v>
      </c>
      <c r="C1030" s="1">
        <v>44255</v>
      </c>
      <c r="D1030" s="1">
        <v>44252</v>
      </c>
      <c r="E1030" s="1">
        <v>44258</v>
      </c>
      <c r="F1030">
        <v>40</v>
      </c>
      <c r="G1030" s="1">
        <v>44298</v>
      </c>
      <c r="H1030" s="1">
        <v>44492</v>
      </c>
      <c r="I1030" s="2">
        <v>3812993.5625974159</v>
      </c>
      <c r="J1030" s="2">
        <v>2532838.5699999998</v>
      </c>
      <c r="K1030" s="2">
        <f>SUMIF('collection only'!D:D,eslam.data!AH1030,'collection only'!E:E)</f>
        <v>2532838.5699999998</v>
      </c>
      <c r="L1030" s="2">
        <v>38722861.259999998</v>
      </c>
      <c r="O1030" s="2">
        <v>16355289.4</v>
      </c>
      <c r="U1030" s="2">
        <v>0</v>
      </c>
      <c r="V1030" s="14">
        <f>SUMIF('consultant-gross'!D:D,eslam.data!AH1030,'consultant-gross'!F:F)</f>
        <v>0</v>
      </c>
      <c r="W1030" s="14">
        <f>SUMIF('consultant-gross'!D:D,eslam.data!AH1030,'consultant-gross'!G:G)</f>
        <v>0</v>
      </c>
      <c r="X1030" s="14">
        <f>SUMIF('consultant-net'!D:D,eslam.data!AH1030,'consultant-net'!F:F)</f>
        <v>0</v>
      </c>
      <c r="Y1030" s="2" t="str">
        <f>VLOOKUP(A1030,'eslam-to-invoicing'!A:B,2,0)</f>
        <v>EMAAR-Pkg#162/163- Marassi</v>
      </c>
      <c r="Z1030" s="2" t="str">
        <f t="shared" si="44"/>
        <v>EMAAR-Pkg#162/163- Marassi10</v>
      </c>
      <c r="AH1030" s="2" t="str">
        <f t="shared" si="45"/>
        <v>PKG#16310</v>
      </c>
    </row>
    <row r="1031" spans="1:34" x14ac:dyDescent="0.3">
      <c r="A1031" s="6" t="s">
        <v>57</v>
      </c>
      <c r="B1031" s="6">
        <v>11</v>
      </c>
      <c r="C1031" s="1">
        <v>44286</v>
      </c>
      <c r="D1031" s="1">
        <v>44280</v>
      </c>
      <c r="E1031" s="1">
        <v>44286</v>
      </c>
      <c r="F1031">
        <v>40</v>
      </c>
      <c r="G1031" s="1">
        <v>44326</v>
      </c>
      <c r="H1031" s="1">
        <v>44311</v>
      </c>
      <c r="I1031" s="2">
        <v>3832626.300000004</v>
      </c>
      <c r="J1031" s="2">
        <v>3799097.57</v>
      </c>
      <c r="K1031" s="2">
        <f>SUMIF('collection only'!D:D,eslam.data!AH1031,'collection only'!E:E)</f>
        <v>3799097.57</v>
      </c>
      <c r="L1031" s="2">
        <v>42555487.560000002</v>
      </c>
      <c r="O1031" s="2">
        <v>17842244.91</v>
      </c>
      <c r="U1031" s="2">
        <v>0</v>
      </c>
      <c r="V1031" s="14">
        <f>SUMIF('consultant-gross'!D:D,eslam.data!AH1031,'consultant-gross'!F:F)</f>
        <v>0</v>
      </c>
      <c r="W1031" s="14">
        <f>SUMIF('consultant-gross'!D:D,eslam.data!AH1031,'consultant-gross'!G:G)</f>
        <v>0</v>
      </c>
      <c r="X1031" s="14">
        <f>SUMIF('consultant-net'!D:D,eslam.data!AH1031,'consultant-net'!F:F)</f>
        <v>0</v>
      </c>
      <c r="Y1031" s="2" t="str">
        <f>VLOOKUP(A1031,'eslam-to-invoicing'!A:B,2,0)</f>
        <v>EMAAR-Pkg#162/163- Marassi</v>
      </c>
      <c r="Z1031" s="2" t="str">
        <f t="shared" si="44"/>
        <v>EMAAR-Pkg#162/163- Marassi11</v>
      </c>
      <c r="AH1031" s="2" t="str">
        <f t="shared" si="45"/>
        <v>PKG#16311</v>
      </c>
    </row>
    <row r="1032" spans="1:34" x14ac:dyDescent="0.3">
      <c r="A1032" s="6" t="s">
        <v>57</v>
      </c>
      <c r="B1032" s="6">
        <v>12</v>
      </c>
      <c r="C1032" s="1">
        <v>44316</v>
      </c>
      <c r="D1032" s="1">
        <v>44311</v>
      </c>
      <c r="E1032" s="1">
        <v>44320</v>
      </c>
      <c r="F1032">
        <v>40</v>
      </c>
      <c r="G1032" s="1">
        <v>44360</v>
      </c>
      <c r="H1032" s="1">
        <v>44350</v>
      </c>
      <c r="I1032" s="2">
        <v>3268183.049999997</v>
      </c>
      <c r="J1032" s="2">
        <v>2215480.09</v>
      </c>
      <c r="K1032" s="2">
        <f>SUMIF('collection only'!D:D,eslam.data!AH1032,'collection only'!E:E)</f>
        <v>2215480.09</v>
      </c>
      <c r="L1032" s="2">
        <v>45823670.609999999</v>
      </c>
      <c r="O1032" s="2">
        <v>17661654.170000002</v>
      </c>
      <c r="U1032" s="2">
        <v>0</v>
      </c>
      <c r="V1032" s="14">
        <f>SUMIF('consultant-gross'!D:D,eslam.data!AH1032,'consultant-gross'!F:F)</f>
        <v>0</v>
      </c>
      <c r="W1032" s="14">
        <f>SUMIF('consultant-gross'!D:D,eslam.data!AH1032,'consultant-gross'!G:G)</f>
        <v>0</v>
      </c>
      <c r="X1032" s="14">
        <f>SUMIF('consultant-net'!D:D,eslam.data!AH1032,'consultant-net'!F:F)</f>
        <v>0</v>
      </c>
      <c r="Y1032" s="2" t="str">
        <f>VLOOKUP(A1032,'eslam-to-invoicing'!A:B,2,0)</f>
        <v>EMAAR-Pkg#162/163- Marassi</v>
      </c>
      <c r="Z1032" s="2" t="str">
        <f t="shared" si="44"/>
        <v>EMAAR-Pkg#162/163- Marassi12</v>
      </c>
      <c r="AH1032" s="2" t="str">
        <f t="shared" si="45"/>
        <v>PKG#16312</v>
      </c>
    </row>
    <row r="1033" spans="1:34" x14ac:dyDescent="0.3">
      <c r="A1033" s="6" t="s">
        <v>57</v>
      </c>
      <c r="B1033" s="6">
        <v>13</v>
      </c>
      <c r="C1033" s="1">
        <v>44347</v>
      </c>
      <c r="D1033" s="1">
        <v>44341</v>
      </c>
      <c r="E1033" s="1">
        <v>44347</v>
      </c>
      <c r="F1033">
        <v>40</v>
      </c>
      <c r="G1033" s="1">
        <v>44387</v>
      </c>
      <c r="H1033" s="1">
        <v>44368</v>
      </c>
      <c r="I1033" s="2">
        <v>6375780.4399999976</v>
      </c>
      <c r="J1033" s="2">
        <v>3821253.39</v>
      </c>
      <c r="K1033" s="2">
        <f>SUMIF('collection only'!D:D,eslam.data!AH1033,'collection only'!E:E)</f>
        <v>3821253.39</v>
      </c>
      <c r="L1033" s="2">
        <v>52199451.049999997</v>
      </c>
      <c r="O1033" s="2">
        <v>16405178.949999999</v>
      </c>
      <c r="U1033" s="2">
        <v>0</v>
      </c>
      <c r="V1033" s="14">
        <f>SUMIF('consultant-gross'!D:D,eslam.data!AH1033,'consultant-gross'!F:F)</f>
        <v>0</v>
      </c>
      <c r="W1033" s="14">
        <f>SUMIF('consultant-gross'!D:D,eslam.data!AH1033,'consultant-gross'!G:G)</f>
        <v>0</v>
      </c>
      <c r="X1033" s="14">
        <f>SUMIF('consultant-net'!D:D,eslam.data!AH1033,'consultant-net'!F:F)</f>
        <v>0</v>
      </c>
      <c r="Y1033" s="2" t="str">
        <f>VLOOKUP(A1033,'eslam-to-invoicing'!A:B,2,0)</f>
        <v>EMAAR-Pkg#162/163- Marassi</v>
      </c>
      <c r="Z1033" s="2" t="str">
        <f t="shared" si="44"/>
        <v>EMAAR-Pkg#162/163- Marassi13</v>
      </c>
      <c r="AH1033" s="2" t="str">
        <f t="shared" si="45"/>
        <v>PKG#16313</v>
      </c>
    </row>
    <row r="1034" spans="1:34" x14ac:dyDescent="0.3">
      <c r="A1034" s="6" t="s">
        <v>57</v>
      </c>
      <c r="B1034" s="6">
        <v>14</v>
      </c>
      <c r="C1034" s="1">
        <v>44377</v>
      </c>
      <c r="D1034" s="1">
        <v>44373</v>
      </c>
      <c r="E1034" s="1">
        <v>44378</v>
      </c>
      <c r="F1034">
        <v>40</v>
      </c>
      <c r="G1034" s="1">
        <v>44418</v>
      </c>
      <c r="H1034" s="1">
        <v>44410</v>
      </c>
      <c r="I1034" s="2">
        <v>13281620.95000002</v>
      </c>
      <c r="J1034" s="2">
        <v>10697999.42</v>
      </c>
      <c r="K1034" s="2">
        <f>SUMIF('collection only'!D:D,eslam.data!AH1034,'collection only'!E:E)</f>
        <v>10697999.42</v>
      </c>
      <c r="L1034" s="2">
        <v>65481072.000000007</v>
      </c>
      <c r="O1034" s="2">
        <v>18157750.16</v>
      </c>
      <c r="U1034" s="2">
        <v>0</v>
      </c>
      <c r="V1034" s="14">
        <f>SUMIF('consultant-gross'!D:D,eslam.data!AH1034,'consultant-gross'!F:F)</f>
        <v>0</v>
      </c>
      <c r="W1034" s="14">
        <f>SUMIF('consultant-gross'!D:D,eslam.data!AH1034,'consultant-gross'!G:G)</f>
        <v>0</v>
      </c>
      <c r="X1034" s="14">
        <f>SUMIF('consultant-net'!D:D,eslam.data!AH1034,'consultant-net'!F:F)</f>
        <v>0</v>
      </c>
      <c r="Y1034" s="2" t="str">
        <f>VLOOKUP(A1034,'eslam-to-invoicing'!A:B,2,0)</f>
        <v>EMAAR-Pkg#162/163- Marassi</v>
      </c>
      <c r="Z1034" s="2" t="str">
        <f t="shared" si="44"/>
        <v>EMAAR-Pkg#162/163- Marassi14</v>
      </c>
      <c r="AH1034" s="2" t="str">
        <f t="shared" si="45"/>
        <v>PKG#16314</v>
      </c>
    </row>
    <row r="1035" spans="1:34" x14ac:dyDescent="0.3">
      <c r="A1035" s="6" t="s">
        <v>57</v>
      </c>
      <c r="B1035" s="6">
        <v>15</v>
      </c>
      <c r="C1035" s="1">
        <v>44408</v>
      </c>
      <c r="D1035" s="1">
        <v>44402</v>
      </c>
      <c r="E1035" s="1">
        <v>44410</v>
      </c>
      <c r="F1035">
        <v>40</v>
      </c>
      <c r="G1035" s="1">
        <v>44450</v>
      </c>
      <c r="H1035" s="1">
        <v>44434</v>
      </c>
      <c r="I1035" s="2">
        <v>7388288.6999999881</v>
      </c>
      <c r="J1035" s="2">
        <v>4024675.65</v>
      </c>
      <c r="K1035" s="2">
        <f>SUMIF('collection only'!D:D,eslam.data!AH1035,'collection only'!E:E)</f>
        <v>4024676.65</v>
      </c>
      <c r="L1035" s="2">
        <v>72869360.700000003</v>
      </c>
      <c r="O1035" s="2">
        <v>16257345.380000001</v>
      </c>
      <c r="U1035" s="2">
        <v>0</v>
      </c>
      <c r="V1035" s="14">
        <f>SUMIF('consultant-gross'!D:D,eslam.data!AH1035,'consultant-gross'!F:F)</f>
        <v>0</v>
      </c>
      <c r="W1035" s="14">
        <f>SUMIF('consultant-gross'!D:D,eslam.data!AH1035,'consultant-gross'!G:G)</f>
        <v>0</v>
      </c>
      <c r="X1035" s="14">
        <f>SUMIF('consultant-net'!D:D,eslam.data!AH1035,'consultant-net'!F:F)</f>
        <v>0</v>
      </c>
      <c r="Y1035" s="2" t="str">
        <f>VLOOKUP(A1035,'eslam-to-invoicing'!A:B,2,0)</f>
        <v>EMAAR-Pkg#162/163- Marassi</v>
      </c>
      <c r="Z1035" s="2" t="str">
        <f t="shared" si="44"/>
        <v>EMAAR-Pkg#162/163- Marassi15</v>
      </c>
      <c r="AH1035" s="2" t="str">
        <f t="shared" si="45"/>
        <v>PKG#16315</v>
      </c>
    </row>
    <row r="1036" spans="1:34" x14ac:dyDescent="0.3">
      <c r="A1036" s="6" t="s">
        <v>57</v>
      </c>
      <c r="B1036" s="6">
        <v>16</v>
      </c>
      <c r="C1036" s="1">
        <v>44439</v>
      </c>
      <c r="D1036" s="1">
        <v>44433</v>
      </c>
      <c r="E1036" s="1">
        <v>44445</v>
      </c>
      <c r="F1036">
        <v>40</v>
      </c>
      <c r="G1036" s="1">
        <v>44485</v>
      </c>
      <c r="H1036" s="1">
        <v>44469</v>
      </c>
      <c r="I1036" s="2">
        <v>6043601.3999999911</v>
      </c>
      <c r="J1036" s="2">
        <v>3611195.73</v>
      </c>
      <c r="K1036" s="2">
        <f>SUMIF('collection only'!D:D,eslam.data!AH1036,'collection only'!E:E)</f>
        <v>3611195.74</v>
      </c>
      <c r="L1036" s="2">
        <v>78912962.099999994</v>
      </c>
      <c r="O1036" s="2">
        <v>15138470.41</v>
      </c>
      <c r="U1036" s="2">
        <v>0</v>
      </c>
      <c r="V1036" s="14">
        <f>SUMIF('consultant-gross'!D:D,eslam.data!AH1036,'consultant-gross'!F:F)</f>
        <v>0</v>
      </c>
      <c r="W1036" s="14">
        <f>SUMIF('consultant-gross'!D:D,eslam.data!AH1036,'consultant-gross'!G:G)</f>
        <v>0</v>
      </c>
      <c r="X1036" s="14">
        <f>SUMIF('consultant-net'!D:D,eslam.data!AH1036,'consultant-net'!F:F)</f>
        <v>0</v>
      </c>
      <c r="Y1036" s="2" t="str">
        <f>VLOOKUP(A1036,'eslam-to-invoicing'!A:B,2,0)</f>
        <v>EMAAR-Pkg#162/163- Marassi</v>
      </c>
      <c r="Z1036" s="2" t="str">
        <f t="shared" si="44"/>
        <v>EMAAR-Pkg#162/163- Marassi16</v>
      </c>
      <c r="AH1036" s="2" t="str">
        <f t="shared" si="45"/>
        <v>PKG#16316</v>
      </c>
    </row>
    <row r="1037" spans="1:34" x14ac:dyDescent="0.3">
      <c r="A1037" s="6" t="s">
        <v>57</v>
      </c>
      <c r="B1037" s="6">
        <v>17</v>
      </c>
      <c r="C1037" s="1">
        <v>44469</v>
      </c>
      <c r="D1037" s="1">
        <v>44464</v>
      </c>
      <c r="E1037" s="1">
        <v>44472</v>
      </c>
      <c r="F1037">
        <v>40</v>
      </c>
      <c r="G1037" s="1">
        <v>44512</v>
      </c>
      <c r="H1037" s="1">
        <v>44496</v>
      </c>
      <c r="I1037" s="2">
        <v>5496981.8000000119</v>
      </c>
      <c r="J1037" s="2">
        <v>2445757.34</v>
      </c>
      <c r="K1037" s="2">
        <f>SUMIF('collection only'!D:D,eslam.data!AH1037,'collection only'!E:E)</f>
        <v>2445757.34</v>
      </c>
      <c r="L1037" s="2">
        <v>84409943.900000006</v>
      </c>
      <c r="O1037" s="2">
        <v>12955550.43</v>
      </c>
      <c r="U1037" s="2">
        <v>0</v>
      </c>
      <c r="V1037" s="14">
        <f>SUMIF('consultant-gross'!D:D,eslam.data!AH1037,'consultant-gross'!F:F)</f>
        <v>0</v>
      </c>
      <c r="W1037" s="14">
        <f>SUMIF('consultant-gross'!D:D,eslam.data!AH1037,'consultant-gross'!G:G)</f>
        <v>0</v>
      </c>
      <c r="X1037" s="14">
        <f>SUMIF('consultant-net'!D:D,eslam.data!AH1037,'consultant-net'!F:F)</f>
        <v>0</v>
      </c>
      <c r="Y1037" s="2" t="str">
        <f>VLOOKUP(A1037,'eslam-to-invoicing'!A:B,2,0)</f>
        <v>EMAAR-Pkg#162/163- Marassi</v>
      </c>
      <c r="Z1037" s="2" t="str">
        <f t="shared" si="44"/>
        <v>EMAAR-Pkg#162/163- Marassi17</v>
      </c>
      <c r="AH1037" s="2" t="str">
        <f t="shared" si="45"/>
        <v>PKG#16317</v>
      </c>
    </row>
    <row r="1038" spans="1:34" x14ac:dyDescent="0.3">
      <c r="A1038" s="6" t="s">
        <v>57</v>
      </c>
      <c r="B1038" s="6">
        <v>18</v>
      </c>
      <c r="C1038" s="1">
        <v>44500</v>
      </c>
      <c r="D1038" s="1">
        <v>44494</v>
      </c>
      <c r="E1038" s="1">
        <v>44501</v>
      </c>
      <c r="F1038">
        <v>40</v>
      </c>
      <c r="G1038" s="1">
        <v>44541</v>
      </c>
      <c r="H1038" s="1">
        <v>44515</v>
      </c>
      <c r="I1038" s="2">
        <v>3301294.9799999888</v>
      </c>
      <c r="J1038" s="2">
        <v>3026069.35</v>
      </c>
      <c r="K1038" s="2">
        <f>SUMIF('collection only'!D:D,eslam.data!AH1038,'collection only'!E:E)</f>
        <v>2445757.34</v>
      </c>
      <c r="L1038" s="2">
        <v>87711238.879999995</v>
      </c>
      <c r="O1038" s="2">
        <v>13929653.029999999</v>
      </c>
      <c r="U1038" s="2">
        <v>0</v>
      </c>
      <c r="V1038" s="14">
        <f>SUMIF('consultant-gross'!D:D,eslam.data!AH1038,'consultant-gross'!F:F)</f>
        <v>0</v>
      </c>
      <c r="W1038" s="14">
        <f>SUMIF('consultant-gross'!D:D,eslam.data!AH1038,'consultant-gross'!G:G)</f>
        <v>0</v>
      </c>
      <c r="X1038" s="14">
        <f>SUMIF('consultant-net'!D:D,eslam.data!AH1038,'consultant-net'!F:F)</f>
        <v>0</v>
      </c>
      <c r="Y1038" s="2" t="str">
        <f>VLOOKUP(A1038,'eslam-to-invoicing'!A:B,2,0)</f>
        <v>EMAAR-Pkg#162/163- Marassi</v>
      </c>
      <c r="Z1038" s="2" t="str">
        <f t="shared" si="44"/>
        <v>EMAAR-Pkg#162/163- Marassi18</v>
      </c>
      <c r="AH1038" s="2" t="str">
        <f t="shared" si="45"/>
        <v>PKG#16318</v>
      </c>
    </row>
    <row r="1039" spans="1:34" x14ac:dyDescent="0.3">
      <c r="A1039" s="6" t="s">
        <v>57</v>
      </c>
      <c r="B1039" s="6">
        <v>19</v>
      </c>
      <c r="C1039" s="1">
        <v>44530</v>
      </c>
      <c r="D1039" s="1">
        <v>44525</v>
      </c>
      <c r="E1039" s="1">
        <v>44530</v>
      </c>
      <c r="F1039">
        <v>40</v>
      </c>
      <c r="G1039" s="1">
        <v>44570</v>
      </c>
      <c r="H1039" s="1">
        <v>44546</v>
      </c>
      <c r="I1039" s="2">
        <v>9320216.4700000137</v>
      </c>
      <c r="J1039" s="2">
        <v>7895027.2400000002</v>
      </c>
      <c r="K1039" s="2">
        <f>SUMIF('collection only'!D:D,eslam.data!AH1039,'collection only'!E:E)</f>
        <v>6520369.1399999997</v>
      </c>
      <c r="L1039" s="2">
        <v>97031455.350000009</v>
      </c>
      <c r="O1039" s="2">
        <v>15728609.99</v>
      </c>
      <c r="U1039" s="2">
        <v>0</v>
      </c>
      <c r="V1039" s="14">
        <f>SUMIF('consultant-gross'!D:D,eslam.data!AH1039,'consultant-gross'!F:F)</f>
        <v>0</v>
      </c>
      <c r="W1039" s="14">
        <f>SUMIF('consultant-gross'!D:D,eslam.data!AH1039,'consultant-gross'!G:G)</f>
        <v>0</v>
      </c>
      <c r="X1039" s="14">
        <f>SUMIF('consultant-net'!D:D,eslam.data!AH1039,'consultant-net'!F:F)</f>
        <v>0</v>
      </c>
      <c r="Y1039" s="2" t="str">
        <f>VLOOKUP(A1039,'eslam-to-invoicing'!A:B,2,0)</f>
        <v>EMAAR-Pkg#162/163- Marassi</v>
      </c>
      <c r="Z1039" s="2" t="str">
        <f t="shared" si="44"/>
        <v>EMAAR-Pkg#162/163- Marassi19</v>
      </c>
      <c r="AH1039" s="2" t="str">
        <f t="shared" si="45"/>
        <v>PKG#16319</v>
      </c>
    </row>
    <row r="1040" spans="1:34" x14ac:dyDescent="0.3">
      <c r="A1040" s="6" t="s">
        <v>57</v>
      </c>
      <c r="B1040" s="6">
        <v>20</v>
      </c>
      <c r="C1040" s="1">
        <v>44561</v>
      </c>
      <c r="D1040" s="1">
        <v>44555</v>
      </c>
      <c r="E1040" s="1">
        <v>44563</v>
      </c>
      <c r="F1040">
        <v>40</v>
      </c>
      <c r="G1040" s="1">
        <v>44603</v>
      </c>
      <c r="H1040" s="1">
        <v>44580</v>
      </c>
      <c r="I1040" s="2">
        <v>4346059.9699999988</v>
      </c>
      <c r="J1040" s="2">
        <v>2340959.11</v>
      </c>
      <c r="K1040" s="2">
        <f>SUMIF('collection only'!D:D,eslam.data!AH1040,'collection only'!E:E)</f>
        <v>3715617.2</v>
      </c>
      <c r="L1040" s="2">
        <v>101377515.31999999</v>
      </c>
      <c r="O1040" s="2">
        <v>14609274.92</v>
      </c>
      <c r="U1040" s="2">
        <v>0</v>
      </c>
      <c r="V1040" s="14">
        <f>SUMIF('consultant-gross'!D:D,eslam.data!AH1040,'consultant-gross'!F:F)</f>
        <v>0</v>
      </c>
      <c r="W1040" s="14">
        <f>SUMIF('consultant-gross'!D:D,eslam.data!AH1040,'consultant-gross'!G:G)</f>
        <v>0</v>
      </c>
      <c r="X1040" s="14">
        <f>SUMIF('consultant-net'!D:D,eslam.data!AH1040,'consultant-net'!F:F)</f>
        <v>0</v>
      </c>
      <c r="Y1040" s="2" t="str">
        <f>VLOOKUP(A1040,'eslam-to-invoicing'!A:B,2,0)</f>
        <v>EMAAR-Pkg#162/163- Marassi</v>
      </c>
      <c r="Z1040" s="2" t="str">
        <f t="shared" si="44"/>
        <v>EMAAR-Pkg#162/163- Marassi20</v>
      </c>
      <c r="AH1040" s="2" t="str">
        <f t="shared" si="45"/>
        <v>PKG#16320</v>
      </c>
    </row>
    <row r="1041" spans="1:34" x14ac:dyDescent="0.3">
      <c r="A1041" s="6" t="s">
        <v>57</v>
      </c>
      <c r="B1041" s="6">
        <v>21</v>
      </c>
      <c r="C1041" s="1">
        <v>44592</v>
      </c>
      <c r="D1041" s="1">
        <v>44592</v>
      </c>
      <c r="E1041" s="1">
        <v>44595</v>
      </c>
      <c r="F1041">
        <v>40</v>
      </c>
      <c r="G1041" s="1">
        <v>44635</v>
      </c>
      <c r="H1041" s="1">
        <v>44637</v>
      </c>
      <c r="I1041" s="2">
        <v>5919076.7299999744</v>
      </c>
      <c r="J1041" s="2">
        <v>5322260.63</v>
      </c>
      <c r="K1041" s="2">
        <f>SUMIF('collection only'!D:D,eslam.data!AH1041,'collection only'!E:E)</f>
        <v>5322260.63</v>
      </c>
      <c r="L1041" s="2">
        <v>107296592.05</v>
      </c>
      <c r="O1041" s="2">
        <v>15284733.68</v>
      </c>
      <c r="U1041" s="2">
        <v>0</v>
      </c>
      <c r="V1041" s="14">
        <f>SUMIF('consultant-gross'!D:D,eslam.data!AH1041,'consultant-gross'!F:F)</f>
        <v>0</v>
      </c>
      <c r="W1041" s="14">
        <f>SUMIF('consultant-gross'!D:D,eslam.data!AH1041,'consultant-gross'!G:G)</f>
        <v>0</v>
      </c>
      <c r="X1041" s="14">
        <f>SUMIF('consultant-net'!D:D,eslam.data!AH1041,'consultant-net'!F:F)</f>
        <v>0</v>
      </c>
      <c r="Y1041" s="2" t="str">
        <f>VLOOKUP(A1041,'eslam-to-invoicing'!A:B,2,0)</f>
        <v>EMAAR-Pkg#162/163- Marassi</v>
      </c>
      <c r="Z1041" s="2" t="str">
        <f t="shared" si="44"/>
        <v>EMAAR-Pkg#162/163- Marassi21</v>
      </c>
      <c r="AH1041" s="2" t="str">
        <f t="shared" si="45"/>
        <v>PKG#16321</v>
      </c>
    </row>
    <row r="1042" spans="1:34" x14ac:dyDescent="0.3">
      <c r="A1042" s="6" t="s">
        <v>57</v>
      </c>
      <c r="B1042" s="6">
        <v>22</v>
      </c>
      <c r="C1042" s="1">
        <v>44620</v>
      </c>
      <c r="D1042" s="1">
        <v>44620</v>
      </c>
      <c r="E1042" s="1">
        <v>44621</v>
      </c>
      <c r="F1042">
        <v>40</v>
      </c>
      <c r="G1042" s="1">
        <v>44661</v>
      </c>
      <c r="H1042" s="1">
        <v>44643</v>
      </c>
      <c r="I1042" s="2">
        <v>2632588.6300000101</v>
      </c>
      <c r="J1042" s="2">
        <v>2261775.79</v>
      </c>
      <c r="K1042" s="2">
        <f>SUMIF('collection only'!D:D,eslam.data!AH1042,'collection only'!E:E)</f>
        <v>2261775.79</v>
      </c>
      <c r="L1042" s="2">
        <v>109929180.68000001</v>
      </c>
      <c r="O1042" s="2">
        <v>15087666.619999999</v>
      </c>
      <c r="S1042" s="2">
        <v>3262202.645</v>
      </c>
      <c r="T1042" s="2">
        <v>3262202.645</v>
      </c>
      <c r="U1042" s="2">
        <v>0</v>
      </c>
      <c r="V1042" s="14">
        <f>SUMIF('consultant-gross'!D:D,eslam.data!AH1042,'consultant-gross'!F:F)</f>
        <v>0</v>
      </c>
      <c r="W1042" s="14">
        <f>SUMIF('consultant-gross'!D:D,eslam.data!AH1042,'consultant-gross'!G:G)</f>
        <v>0</v>
      </c>
      <c r="X1042" s="14">
        <f>SUMIF('consultant-net'!D:D,eslam.data!AH1042,'consultant-net'!F:F)</f>
        <v>0</v>
      </c>
      <c r="Y1042" s="2" t="str">
        <f>VLOOKUP(A1042,'eslam-to-invoicing'!A:B,2,0)</f>
        <v>EMAAR-Pkg#162/163- Marassi</v>
      </c>
      <c r="Z1042" s="2" t="str">
        <f t="shared" si="44"/>
        <v>EMAAR-Pkg#162/163- Marassi22</v>
      </c>
      <c r="AH1042" s="2" t="str">
        <f t="shared" si="45"/>
        <v>PKG#16322</v>
      </c>
    </row>
    <row r="1043" spans="1:34" x14ac:dyDescent="0.3">
      <c r="A1043" s="6" t="s">
        <v>57</v>
      </c>
      <c r="B1043" s="6">
        <v>23</v>
      </c>
      <c r="C1043" s="1">
        <v>44651</v>
      </c>
      <c r="D1043" s="1">
        <v>44648</v>
      </c>
      <c r="E1043" s="1">
        <v>44658</v>
      </c>
      <c r="F1043">
        <v>40</v>
      </c>
      <c r="G1043" s="1">
        <v>44698</v>
      </c>
      <c r="H1043" s="1">
        <v>44810</v>
      </c>
      <c r="I1043" s="2">
        <v>6399693.2000000179</v>
      </c>
      <c r="J1043" s="2">
        <v>3449740.51</v>
      </c>
      <c r="K1043" s="2">
        <f>SUMIF('collection only'!D:D,eslam.data!AH1043,'collection only'!E:E)</f>
        <v>3449740.505272463</v>
      </c>
      <c r="L1043" s="2">
        <v>116328873.88</v>
      </c>
      <c r="O1043" s="2">
        <v>12447737.109999999</v>
      </c>
      <c r="S1043" s="2">
        <v>3363997.5</v>
      </c>
      <c r="T1043" s="2">
        <v>3363997.5</v>
      </c>
      <c r="U1043" s="2">
        <v>139451</v>
      </c>
      <c r="V1043" s="14">
        <f>SUMIF('consultant-gross'!D:D,eslam.data!AH1043,'consultant-gross'!F:F)</f>
        <v>0</v>
      </c>
      <c r="W1043" s="14">
        <f>SUMIF('consultant-gross'!D:D,eslam.data!AH1043,'consultant-gross'!G:G)</f>
        <v>0</v>
      </c>
      <c r="X1043" s="14">
        <f>SUMIF('consultant-net'!D:D,eslam.data!AH1043,'consultant-net'!F:F)</f>
        <v>3449740.505272463</v>
      </c>
      <c r="Y1043" s="2" t="str">
        <f>VLOOKUP(A1043,'eslam-to-invoicing'!A:B,2,0)</f>
        <v>EMAAR-Pkg#162/163- Marassi</v>
      </c>
      <c r="Z1043" s="2" t="str">
        <f t="shared" si="44"/>
        <v>EMAAR-Pkg#162/163- Marassi23</v>
      </c>
      <c r="AH1043" s="2" t="str">
        <f t="shared" si="45"/>
        <v>PKG#16323</v>
      </c>
    </row>
    <row r="1044" spans="1:34" x14ac:dyDescent="0.3">
      <c r="A1044" s="6" t="s">
        <v>57</v>
      </c>
      <c r="B1044" s="6">
        <v>24</v>
      </c>
      <c r="C1044" s="1">
        <v>44681</v>
      </c>
      <c r="D1044" s="1">
        <v>44671</v>
      </c>
      <c r="E1044" s="1">
        <v>44679</v>
      </c>
      <c r="F1044">
        <v>40</v>
      </c>
      <c r="G1044" s="1">
        <v>44719</v>
      </c>
      <c r="H1044" s="1">
        <v>44810</v>
      </c>
      <c r="I1044" s="2">
        <v>6669347.1899999976</v>
      </c>
      <c r="J1044" s="2">
        <v>5681606.5199999996</v>
      </c>
      <c r="K1044" s="2">
        <f>SUMIF('collection only'!D:D,eslam.data!AH1044,'collection only'!E:E)</f>
        <v>5681606.5237414241</v>
      </c>
      <c r="L1044" s="2">
        <v>122998221.06999999</v>
      </c>
      <c r="O1044" s="2">
        <v>11928679.08</v>
      </c>
      <c r="P1044" s="2">
        <v>79159509</v>
      </c>
      <c r="R1044" s="2">
        <v>106910.74</v>
      </c>
      <c r="S1044" s="2">
        <v>3526010</v>
      </c>
      <c r="T1044" s="2">
        <v>3526010</v>
      </c>
      <c r="U1044" s="2">
        <v>170264.36</v>
      </c>
      <c r="V1044" s="14">
        <f>SUMIF('consultant-gross'!D:D,eslam.data!AH1044,'consultant-gross'!F:F)</f>
        <v>5789760.2557910206</v>
      </c>
      <c r="W1044" s="14">
        <f>SUMIF('consultant-gross'!D:D,eslam.data!AH1044,'consultant-gross'!G:G)</f>
        <v>115718940.93579102</v>
      </c>
      <c r="X1044" s="14">
        <f>SUMIF('consultant-net'!D:D,eslam.data!AH1044,'consultant-net'!F:F)</f>
        <v>5681606.5237414241</v>
      </c>
      <c r="Y1044" s="2" t="str">
        <f>VLOOKUP(A1044,'eslam-to-invoicing'!A:B,2,0)</f>
        <v>EMAAR-Pkg#162/163- Marassi</v>
      </c>
      <c r="Z1044" s="2" t="str">
        <f t="shared" si="44"/>
        <v>EMAAR-Pkg#162/163- Marassi24</v>
      </c>
      <c r="AH1044" s="2" t="str">
        <f t="shared" si="45"/>
        <v>PKG#16324</v>
      </c>
    </row>
    <row r="1045" spans="1:34" x14ac:dyDescent="0.3">
      <c r="A1045" s="6" t="s">
        <v>57</v>
      </c>
      <c r="B1045" s="6">
        <v>25</v>
      </c>
      <c r="C1045" s="1">
        <v>44712</v>
      </c>
      <c r="D1045" s="1">
        <v>44706</v>
      </c>
      <c r="E1045" s="1">
        <v>44714</v>
      </c>
      <c r="F1045">
        <v>40</v>
      </c>
      <c r="G1045" s="1">
        <v>44754</v>
      </c>
      <c r="H1045" s="1">
        <v>44810</v>
      </c>
      <c r="I1045" s="2">
        <v>12929046.559999989</v>
      </c>
      <c r="J1045" s="2">
        <v>11730565.83</v>
      </c>
      <c r="K1045" s="2">
        <f>SUMIF('collection only'!D:D,eslam.data!AH1045,'collection only'!E:E)</f>
        <v>11730565.830982804</v>
      </c>
      <c r="L1045" s="2">
        <v>135927267.63</v>
      </c>
      <c r="O1045" s="2">
        <v>11655699.310000001</v>
      </c>
      <c r="P1045" s="2">
        <v>84070405.069999993</v>
      </c>
      <c r="R1045" s="2">
        <v>214226.97</v>
      </c>
      <c r="S1045" s="2">
        <v>3858707</v>
      </c>
      <c r="T1045" s="2">
        <v>3858707</v>
      </c>
      <c r="U1045" s="2">
        <v>170264.36</v>
      </c>
      <c r="V1045" s="14">
        <f>SUMIF('consultant-gross'!D:D,eslam.data!AH1045,'consultant-gross'!F:F)</f>
        <v>22617186.635736868</v>
      </c>
      <c r="W1045" s="14">
        <f>SUMIF('consultant-gross'!D:D,eslam.data!AH1045,'consultant-gross'!G:G)</f>
        <v>145615407.70573688</v>
      </c>
      <c r="X1045" s="14">
        <f>SUMIF('consultant-net'!D:D,eslam.data!AH1045,'consultant-net'!F:F)</f>
        <v>11730565.830982804</v>
      </c>
      <c r="Y1045" s="2" t="str">
        <f>VLOOKUP(A1045,'eslam-to-invoicing'!A:B,2,0)</f>
        <v>EMAAR-Pkg#162/163- Marassi</v>
      </c>
      <c r="Z1045" s="2" t="str">
        <f t="shared" si="44"/>
        <v>EMAAR-Pkg#162/163- Marassi25</v>
      </c>
      <c r="AH1045" s="2" t="str">
        <f t="shared" si="45"/>
        <v>PKG#16325</v>
      </c>
    </row>
    <row r="1046" spans="1:34" x14ac:dyDescent="0.3">
      <c r="A1046" s="6" t="s">
        <v>57</v>
      </c>
      <c r="B1046" s="6">
        <v>26</v>
      </c>
      <c r="C1046" s="1">
        <v>44742</v>
      </c>
      <c r="D1046" s="1">
        <v>44737</v>
      </c>
      <c r="E1046" s="1">
        <v>44747</v>
      </c>
      <c r="F1046">
        <v>40</v>
      </c>
      <c r="G1046" s="1">
        <v>44787</v>
      </c>
      <c r="H1046" s="1">
        <v>44823</v>
      </c>
      <c r="I1046" s="2">
        <v>6526578.3100000322</v>
      </c>
      <c r="J1046" s="2">
        <v>6014332.3700000001</v>
      </c>
      <c r="K1046" s="2">
        <f>SUMIF('collection only'!D:D,eslam.data!AH1046,'collection only'!E:E)</f>
        <v>6014332.3700000001</v>
      </c>
      <c r="L1046" s="2">
        <v>142453845.94</v>
      </c>
      <c r="O1046" s="2">
        <v>11222354.42</v>
      </c>
      <c r="P1046" s="2">
        <v>87095709.459999993</v>
      </c>
      <c r="R1046" s="2">
        <v>214226.97</v>
      </c>
      <c r="S1046" s="2">
        <v>4019196.11</v>
      </c>
      <c r="T1046" s="2">
        <v>4019196.11</v>
      </c>
      <c r="U1046" s="2">
        <v>170264</v>
      </c>
      <c r="V1046" s="14">
        <f>SUMIF('consultant-gross'!D:D,eslam.data!AH1046,'consultant-gross'!F:F)</f>
        <v>20328767.653741956</v>
      </c>
      <c r="W1046" s="14">
        <f>SUMIF('consultant-gross'!D:D,eslam.data!AH1046,'consultant-gross'!G:G)</f>
        <v>156256035.28374195</v>
      </c>
      <c r="X1046" s="14">
        <f>SUMIF('consultant-net'!D:D,eslam.data!AH1046,'consultant-net'!F:F)</f>
        <v>8194504.6616742015</v>
      </c>
      <c r="Y1046" s="2" t="str">
        <f>VLOOKUP(A1046,'eslam-to-invoicing'!A:B,2,0)</f>
        <v>EMAAR-Pkg#162/163- Marassi</v>
      </c>
      <c r="Z1046" s="2" t="str">
        <f t="shared" si="44"/>
        <v>EMAAR-Pkg#162/163- Marassi26</v>
      </c>
      <c r="AH1046" s="2" t="str">
        <f t="shared" si="45"/>
        <v>PKG#16326</v>
      </c>
    </row>
    <row r="1047" spans="1:34" x14ac:dyDescent="0.3">
      <c r="A1047" s="6" t="s">
        <v>57</v>
      </c>
      <c r="B1047" s="6">
        <v>27</v>
      </c>
      <c r="C1047" s="1">
        <v>44773</v>
      </c>
      <c r="D1047" s="1">
        <v>44773</v>
      </c>
      <c r="E1047" s="1">
        <v>44782</v>
      </c>
      <c r="F1047">
        <v>40</v>
      </c>
      <c r="G1047" s="1">
        <v>44822</v>
      </c>
      <c r="H1047" s="1">
        <v>44829</v>
      </c>
      <c r="I1047" s="2">
        <v>4132634.869999975</v>
      </c>
      <c r="J1047" s="2">
        <v>3457484.33</v>
      </c>
      <c r="K1047" s="2">
        <f>SUMIF('collection only'!D:D,eslam.data!AH1047,'collection only'!E:E)</f>
        <v>3457484.33</v>
      </c>
      <c r="L1047" s="2">
        <v>146586480.81</v>
      </c>
      <c r="O1047" s="2">
        <v>10805467.52</v>
      </c>
      <c r="P1047" s="2">
        <v>88908671.920000002</v>
      </c>
      <c r="R1047" s="2">
        <v>214226.97</v>
      </c>
      <c r="S1047" s="2">
        <v>4117255.5</v>
      </c>
      <c r="T1047" s="2">
        <v>4117255.5</v>
      </c>
      <c r="U1047" s="2">
        <v>170264</v>
      </c>
      <c r="V1047" s="14">
        <f>SUMIF('consultant-gross'!D:D,eslam.data!AH1047,'consultant-gross'!F:F)</f>
        <v>0</v>
      </c>
      <c r="W1047" s="14">
        <f>SUMIF('consultant-gross'!D:D,eslam.data!AH1047,'consultant-gross'!G:G)</f>
        <v>0</v>
      </c>
      <c r="X1047" s="14">
        <f>SUMIF('consultant-net'!D:D,eslam.data!AH1047,'consultant-net'!F:F)</f>
        <v>20000000</v>
      </c>
      <c r="Y1047" s="2" t="str">
        <f>VLOOKUP(A1047,'eslam-to-invoicing'!A:B,2,0)</f>
        <v>EMAAR-Pkg#162/163- Marassi</v>
      </c>
      <c r="Z1047" s="2" t="str">
        <f t="shared" si="44"/>
        <v>EMAAR-Pkg#162/163- Marassi27</v>
      </c>
      <c r="AH1047" s="2" t="str">
        <f t="shared" si="45"/>
        <v>PKG#16327</v>
      </c>
    </row>
    <row r="1048" spans="1:34" x14ac:dyDescent="0.3">
      <c r="A1048" s="6" t="s">
        <v>57</v>
      </c>
      <c r="B1048" s="6">
        <v>28</v>
      </c>
      <c r="C1048" s="1">
        <v>44804</v>
      </c>
      <c r="D1048" s="1">
        <v>44804</v>
      </c>
      <c r="E1048" s="1">
        <v>44816</v>
      </c>
      <c r="F1048">
        <v>40</v>
      </c>
      <c r="G1048" s="1">
        <v>44856</v>
      </c>
      <c r="H1048" s="1">
        <v>44875</v>
      </c>
      <c r="I1048" s="2">
        <v>17622733.919999991</v>
      </c>
      <c r="J1048" s="2">
        <v>18331730.100000001</v>
      </c>
      <c r="K1048" s="2">
        <f>SUMIF('collection only'!D:D,eslam.data!AH1048,'collection only'!E:E)</f>
        <v>18331730.100000001</v>
      </c>
      <c r="L1048" s="2">
        <v>164209214.72999999</v>
      </c>
      <c r="O1048" s="2">
        <v>13098222.27</v>
      </c>
      <c r="P1048" s="2">
        <v>70785988.930000007</v>
      </c>
      <c r="R1048" s="2">
        <v>693580.47</v>
      </c>
      <c r="S1048" s="2">
        <v>4637171.2350000003</v>
      </c>
      <c r="T1048" s="2">
        <v>4637171.2350000003</v>
      </c>
      <c r="U1048" s="2">
        <v>0</v>
      </c>
      <c r="V1048" s="14">
        <f>SUMIF('consultant-gross'!D:D,eslam.data!AH1048,'consultant-gross'!F:F)</f>
        <v>0</v>
      </c>
      <c r="W1048" s="14">
        <f>SUMIF('consultant-gross'!D:D,eslam.data!AH1048,'consultant-gross'!G:G)</f>
        <v>0</v>
      </c>
      <c r="X1048" s="14">
        <f>SUMIF('consultant-net'!D:D,eslam.data!AH1048,'consultant-net'!F:F)</f>
        <v>20000000</v>
      </c>
      <c r="Y1048" s="2" t="str">
        <f>VLOOKUP(A1048,'eslam-to-invoicing'!A:B,2,0)</f>
        <v>EMAAR-Pkg#162/163- Marassi</v>
      </c>
      <c r="Z1048" s="2" t="str">
        <f t="shared" si="44"/>
        <v>EMAAR-Pkg#162/163- Marassi28</v>
      </c>
      <c r="AH1048" s="2" t="str">
        <f t="shared" si="45"/>
        <v>PKG#16328</v>
      </c>
    </row>
    <row r="1049" spans="1:34" x14ac:dyDescent="0.3">
      <c r="A1049" s="6" t="s">
        <v>57</v>
      </c>
      <c r="B1049" s="6">
        <v>29</v>
      </c>
      <c r="C1049" s="1">
        <v>44834</v>
      </c>
      <c r="D1049" s="1">
        <v>44834</v>
      </c>
      <c r="E1049" s="1">
        <v>44854</v>
      </c>
      <c r="F1049">
        <v>40</v>
      </c>
      <c r="G1049" s="1">
        <v>44894</v>
      </c>
      <c r="H1049" s="1">
        <v>44941</v>
      </c>
      <c r="I1049" s="2">
        <v>20296742.219999999</v>
      </c>
      <c r="J1049" s="2">
        <v>18785649.760000002</v>
      </c>
      <c r="K1049" s="2">
        <f>SUMIF('collection only'!D:D,eslam.data!AH1049,'collection only'!E:E)</f>
        <v>18785649.759999998</v>
      </c>
      <c r="L1049" s="2">
        <v>184505956.94999999</v>
      </c>
      <c r="O1049" s="2">
        <v>13098222.27</v>
      </c>
      <c r="P1049" s="2">
        <v>159762353.93000001</v>
      </c>
      <c r="R1049" s="2">
        <v>693580.47</v>
      </c>
      <c r="S1049" s="2">
        <v>5169960.72</v>
      </c>
      <c r="T1049" s="2">
        <v>5169960.72</v>
      </c>
      <c r="U1049" s="2">
        <v>170264.36</v>
      </c>
      <c r="V1049" s="14">
        <f>SUMIF('consultant-gross'!D:D,eslam.data!AH1049,'consultant-gross'!F:F)</f>
        <v>17622733.919999987</v>
      </c>
      <c r="W1049" s="14">
        <f>SUMIF('consultant-gross'!D:D,eslam.data!AH1049,'consultant-gross'!G:G)</f>
        <v>181831948.64999998</v>
      </c>
      <c r="X1049" s="14">
        <f>SUMIF('consultant-net'!D:D,eslam.data!AH1049,'consultant-net'!F:F)</f>
        <v>20000000</v>
      </c>
      <c r="Y1049" s="2" t="str">
        <f>VLOOKUP(A1049,'eslam-to-invoicing'!A:B,2,0)</f>
        <v>EMAAR-Pkg#162/163- Marassi</v>
      </c>
      <c r="Z1049" s="2" t="str">
        <f t="shared" si="44"/>
        <v>EMAAR-Pkg#162/163- Marassi29</v>
      </c>
      <c r="AH1049" s="2" t="str">
        <f t="shared" si="45"/>
        <v>PKG#16329</v>
      </c>
    </row>
    <row r="1050" spans="1:34" x14ac:dyDescent="0.3">
      <c r="A1050" s="6" t="s">
        <v>57</v>
      </c>
      <c r="B1050" s="6">
        <v>30</v>
      </c>
      <c r="C1050" s="1">
        <v>44957</v>
      </c>
      <c r="D1050" s="1">
        <v>44944</v>
      </c>
      <c r="E1050" s="1">
        <v>44944</v>
      </c>
      <c r="F1050">
        <v>40</v>
      </c>
      <c r="G1050" s="1">
        <v>44984</v>
      </c>
      <c r="H1050" s="1">
        <v>45147</v>
      </c>
      <c r="I1050" s="2">
        <v>8788912.25</v>
      </c>
      <c r="J1050" s="2">
        <v>3193802.31</v>
      </c>
      <c r="K1050" s="2">
        <f>SUMIF('collection only'!D:D,eslam.data!AH1050,'collection only'!E:E)</f>
        <v>3193802.31</v>
      </c>
      <c r="L1050" s="2">
        <v>193294869.19999999</v>
      </c>
      <c r="O1050" s="2">
        <v>8080616.0499999998</v>
      </c>
      <c r="P1050" s="2">
        <v>66836818.149999999</v>
      </c>
      <c r="R1050" s="2">
        <v>624222.43000000005</v>
      </c>
      <c r="S1050" s="2">
        <v>5275229.5</v>
      </c>
      <c r="T1050" s="2">
        <v>5275229.5</v>
      </c>
      <c r="U1050" s="2">
        <v>688139.36</v>
      </c>
      <c r="V1050" s="14">
        <f>SUMIF('consultant-gross'!D:D,eslam.data!AH1050,'consultant-gross'!F:F)</f>
        <v>0</v>
      </c>
      <c r="W1050" s="14">
        <f>SUMIF('consultant-gross'!D:D,eslam.data!AH1050,'consultant-gross'!G:G)</f>
        <v>0</v>
      </c>
      <c r="X1050" s="14">
        <f>SUMIF('consultant-net'!D:D,eslam.data!AH1050,'consultant-net'!F:F)</f>
        <v>20000000</v>
      </c>
      <c r="Y1050" s="2" t="str">
        <f>VLOOKUP(A1050,'eslam-to-invoicing'!A:B,2,0)</f>
        <v>EMAAR-Pkg#162/163- Marassi</v>
      </c>
      <c r="Z1050" s="2" t="str">
        <f t="shared" si="44"/>
        <v>EMAAR-Pkg#162/163- Marassi30</v>
      </c>
      <c r="AH1050" s="2" t="str">
        <f t="shared" si="45"/>
        <v>PKG#16330</v>
      </c>
    </row>
    <row r="1051" spans="1:34" x14ac:dyDescent="0.3">
      <c r="A1051" s="6" t="s">
        <v>57</v>
      </c>
      <c r="B1051" s="6">
        <v>31</v>
      </c>
      <c r="C1051" s="1">
        <v>44985</v>
      </c>
      <c r="D1051" s="1">
        <v>44985</v>
      </c>
      <c r="E1051" s="1">
        <v>45000</v>
      </c>
      <c r="F1051">
        <v>40</v>
      </c>
      <c r="G1051" s="1">
        <v>45040</v>
      </c>
      <c r="H1051" s="1">
        <v>45147</v>
      </c>
      <c r="I1051" s="2">
        <v>-406906.46999996901</v>
      </c>
      <c r="J1051" s="2">
        <v>1079324.1000000001</v>
      </c>
      <c r="K1051" s="2">
        <f>SUMIF('collection only'!D:D,eslam.data!AH1051,'collection only'!E:E)</f>
        <v>1079324.0900000001</v>
      </c>
      <c r="L1051" s="2">
        <v>192887962.72999999</v>
      </c>
      <c r="O1051" s="2">
        <v>9732318.5</v>
      </c>
      <c r="P1051" s="2">
        <v>56933789.25</v>
      </c>
      <c r="R1051" s="2">
        <v>1100688.83</v>
      </c>
      <c r="S1051" s="2">
        <v>5305840.78</v>
      </c>
      <c r="T1051" s="2">
        <v>5305840.78</v>
      </c>
      <c r="U1051" s="2">
        <v>688139.36</v>
      </c>
      <c r="V1051" s="14">
        <f>SUMIF('consultant-gross'!D:D,eslam.data!AH1051,'consultant-gross'!F:F)</f>
        <v>0</v>
      </c>
      <c r="W1051" s="14">
        <f>SUMIF('consultant-gross'!D:D,eslam.data!AH1051,'consultant-gross'!G:G)</f>
        <v>0</v>
      </c>
      <c r="X1051" s="14">
        <f>SUMIF('consultant-net'!D:D,eslam.data!AH1051,'consultant-net'!F:F)</f>
        <v>5000000</v>
      </c>
      <c r="Y1051" s="2" t="str">
        <f>VLOOKUP(A1051,'eslam-to-invoicing'!A:B,2,0)</f>
        <v>EMAAR-Pkg#162/163- Marassi</v>
      </c>
      <c r="Z1051" s="2" t="str">
        <f t="shared" si="44"/>
        <v>EMAAR-Pkg#162/163- Marassi31</v>
      </c>
      <c r="AH1051" s="2" t="str">
        <f t="shared" si="45"/>
        <v>PKG#16331</v>
      </c>
    </row>
    <row r="1052" spans="1:34" x14ac:dyDescent="0.3">
      <c r="A1052" s="6" t="s">
        <v>57</v>
      </c>
      <c r="B1052" s="6">
        <v>32</v>
      </c>
      <c r="C1052" s="1">
        <v>45046</v>
      </c>
      <c r="D1052" s="1">
        <v>45046</v>
      </c>
      <c r="E1052" s="1">
        <v>45060</v>
      </c>
      <c r="F1052">
        <v>40</v>
      </c>
      <c r="G1052" s="1">
        <v>45100</v>
      </c>
      <c r="H1052" s="1">
        <v>45273</v>
      </c>
      <c r="I1052" s="2">
        <v>5753296.4799999893</v>
      </c>
      <c r="J1052" s="2">
        <v>4562478.01</v>
      </c>
      <c r="K1052" s="2">
        <f>SUMIF('collection only'!D:D,eslam.data!AH1052,'collection only'!E:E)</f>
        <v>4562478.0199999996</v>
      </c>
      <c r="L1052" s="2">
        <v>198641259.21000001</v>
      </c>
      <c r="O1052" s="2">
        <v>8867308.6899999995</v>
      </c>
      <c r="P1052" s="2">
        <v>66948753.43</v>
      </c>
      <c r="R1052" s="2">
        <v>1100688.83</v>
      </c>
      <c r="S1052" s="2">
        <v>5435239.5650000004</v>
      </c>
      <c r="T1052" s="2">
        <v>5435239.5650000004</v>
      </c>
      <c r="U1052" s="2">
        <v>688139.36</v>
      </c>
      <c r="V1052" s="14">
        <f>SUMIF('consultant-gross'!D:D,eslam.data!AH1052,'consultant-gross'!F:F)</f>
        <v>0</v>
      </c>
      <c r="W1052" s="14">
        <f>SUMIF('consultant-gross'!D:D,eslam.data!AH1052,'consultant-gross'!G:G)</f>
        <v>0</v>
      </c>
      <c r="X1052" s="14">
        <f>SUMIF('consultant-net'!D:D,eslam.data!AH1052,'consultant-net'!F:F)</f>
        <v>5000000</v>
      </c>
      <c r="Y1052" s="2" t="str">
        <f>VLOOKUP(A1052,'eslam-to-invoicing'!A:B,2,0)</f>
        <v>EMAAR-Pkg#162/163- Marassi</v>
      </c>
      <c r="Z1052" s="2" t="str">
        <f t="shared" si="44"/>
        <v>EMAAR-Pkg#162/163- Marassi32</v>
      </c>
      <c r="AH1052" s="2" t="str">
        <f t="shared" si="45"/>
        <v>PKG#16332</v>
      </c>
    </row>
    <row r="1053" spans="1:34" x14ac:dyDescent="0.3">
      <c r="A1053" s="6" t="s">
        <v>57</v>
      </c>
      <c r="B1053" s="6">
        <v>33</v>
      </c>
      <c r="C1053" s="1">
        <v>45077</v>
      </c>
      <c r="D1053" s="1">
        <v>45077</v>
      </c>
      <c r="E1053" s="1">
        <v>45088</v>
      </c>
      <c r="F1053">
        <v>40</v>
      </c>
      <c r="G1053" s="1">
        <v>45128</v>
      </c>
      <c r="J1053" s="2">
        <v>5000000</v>
      </c>
      <c r="K1053" s="2">
        <f>SUMIF('collection only'!D:D,eslam.data!AH1053,'collection only'!E:E)</f>
        <v>1E-4</v>
      </c>
      <c r="U1053" s="2">
        <v>0</v>
      </c>
      <c r="V1053" s="14">
        <f>SUMIF('consultant-gross'!D:D,eslam.data!AH1053,'consultant-gross'!F:F)</f>
        <v>0</v>
      </c>
      <c r="W1053" s="14">
        <f>SUMIF('consultant-gross'!D:D,eslam.data!AH1053,'consultant-gross'!G:G)</f>
        <v>0</v>
      </c>
      <c r="X1053" s="14">
        <f>SUMIF('consultant-net'!D:D,eslam.data!AH1053,'consultant-net'!F:F)</f>
        <v>5000000</v>
      </c>
      <c r="Y1053" s="2" t="str">
        <f>VLOOKUP(A1053,'eslam-to-invoicing'!A:B,2,0)</f>
        <v>EMAAR-Pkg#162/163- Marassi</v>
      </c>
      <c r="Z1053" s="2" t="str">
        <f t="shared" si="44"/>
        <v>EMAAR-Pkg#162/163- Marassi33</v>
      </c>
      <c r="AH1053" s="2" t="str">
        <f t="shared" si="45"/>
        <v>PKG#16333</v>
      </c>
    </row>
    <row r="1054" spans="1:34" x14ac:dyDescent="0.3">
      <c r="A1054" s="6" t="s">
        <v>57</v>
      </c>
      <c r="B1054" s="6">
        <v>34</v>
      </c>
      <c r="C1054" s="1">
        <v>45107</v>
      </c>
      <c r="D1054" s="1">
        <v>45117</v>
      </c>
      <c r="E1054" s="1">
        <v>45120</v>
      </c>
      <c r="F1054">
        <v>40</v>
      </c>
      <c r="G1054" s="1">
        <v>45160</v>
      </c>
      <c r="J1054" s="2">
        <v>5000000</v>
      </c>
      <c r="K1054" s="2">
        <f>SUMIF('collection only'!D:D,eslam.data!AH1054,'collection only'!E:E)</f>
        <v>1E-4</v>
      </c>
      <c r="U1054" s="2">
        <v>0</v>
      </c>
      <c r="V1054" s="14">
        <f>SUMIF('consultant-gross'!D:D,eslam.data!AH1054,'consultant-gross'!F:F)</f>
        <v>0</v>
      </c>
      <c r="W1054" s="14">
        <f>SUMIF('consultant-gross'!D:D,eslam.data!AH1054,'consultant-gross'!G:G)</f>
        <v>0</v>
      </c>
      <c r="X1054" s="14">
        <f>SUMIF('consultant-net'!D:D,eslam.data!AH1054,'consultant-net'!F:F)</f>
        <v>5000000</v>
      </c>
      <c r="Y1054" s="2" t="str">
        <f>VLOOKUP(A1054,'eslam-to-invoicing'!A:B,2,0)</f>
        <v>EMAAR-Pkg#162/163- Marassi</v>
      </c>
      <c r="Z1054" s="2" t="str">
        <f t="shared" si="44"/>
        <v>EMAAR-Pkg#162/163- Marassi34</v>
      </c>
      <c r="AH1054" s="2" t="str">
        <f t="shared" si="45"/>
        <v>PKG#16334</v>
      </c>
    </row>
    <row r="1055" spans="1:34" x14ac:dyDescent="0.3">
      <c r="A1055" s="6" t="s">
        <v>57</v>
      </c>
      <c r="B1055" s="6">
        <v>35</v>
      </c>
      <c r="C1055" s="1">
        <v>45230</v>
      </c>
      <c r="D1055" s="1">
        <v>45244</v>
      </c>
      <c r="E1055" s="1">
        <v>45245</v>
      </c>
      <c r="F1055">
        <v>40</v>
      </c>
      <c r="G1055" s="1">
        <v>45285</v>
      </c>
      <c r="J1055" s="2">
        <v>5000000</v>
      </c>
      <c r="K1055" s="2">
        <f>SUMIF('collection only'!D:D,eslam.data!AH1055,'collection only'!E:E)</f>
        <v>1E-4</v>
      </c>
      <c r="U1055" s="2">
        <v>0</v>
      </c>
      <c r="V1055" s="14">
        <f>SUMIF('consultant-gross'!D:D,eslam.data!AH1055,'consultant-gross'!F:F)</f>
        <v>0</v>
      </c>
      <c r="W1055" s="14">
        <f>SUMIF('consultant-gross'!D:D,eslam.data!AH1055,'consultant-gross'!G:G)</f>
        <v>0</v>
      </c>
      <c r="X1055" s="14">
        <f>SUMIF('consultant-net'!D:D,eslam.data!AH1055,'consultant-net'!F:F)</f>
        <v>5000000</v>
      </c>
      <c r="Y1055" s="2" t="str">
        <f>VLOOKUP(A1055,'eslam-to-invoicing'!A:B,2,0)</f>
        <v>EMAAR-Pkg#162/163- Marassi</v>
      </c>
      <c r="Z1055" s="2" t="str">
        <f t="shared" si="44"/>
        <v>EMAAR-Pkg#162/163- Marassi35</v>
      </c>
      <c r="AH1055" s="2" t="str">
        <f t="shared" si="45"/>
        <v>PKG#16335</v>
      </c>
    </row>
    <row r="1056" spans="1:34" x14ac:dyDescent="0.3">
      <c r="A1056" s="6" t="s">
        <v>57</v>
      </c>
      <c r="B1056" s="6">
        <v>36</v>
      </c>
      <c r="C1056" s="1">
        <v>45443</v>
      </c>
      <c r="D1056" s="1">
        <v>45433</v>
      </c>
      <c r="E1056" s="1">
        <v>45438</v>
      </c>
      <c r="F1056">
        <v>40</v>
      </c>
      <c r="G1056" s="1">
        <v>45478</v>
      </c>
      <c r="J1056" s="2">
        <v>10852799</v>
      </c>
      <c r="K1056" s="2">
        <f>SUMIF('collection only'!D:D,eslam.data!AH1056,'collection only'!E:E)</f>
        <v>0</v>
      </c>
      <c r="L1056" s="2">
        <v>221749507</v>
      </c>
      <c r="U1056" s="2">
        <v>0</v>
      </c>
      <c r="V1056" s="14">
        <f>SUMIF('consultant-gross'!D:D,eslam.data!AH1056,'consultant-gross'!F:F)</f>
        <v>0</v>
      </c>
      <c r="W1056" s="14">
        <f>SUMIF('consultant-gross'!D:D,eslam.data!AH1056,'consultant-gross'!G:G)</f>
        <v>0</v>
      </c>
      <c r="X1056" s="14">
        <f>SUMIF('consultant-net'!D:D,eslam.data!AH1056,'consultant-net'!F:F)</f>
        <v>10852799</v>
      </c>
      <c r="Y1056" s="2" t="str">
        <f>VLOOKUP(A1056,'eslam-to-invoicing'!A:B,2,0)</f>
        <v>EMAAR-Pkg#162/163- Marassi</v>
      </c>
      <c r="Z1056" s="2" t="str">
        <f t="shared" si="44"/>
        <v>EMAAR-Pkg#162/163- Marassi36</v>
      </c>
      <c r="AH1056" s="2" t="str">
        <f t="shared" si="45"/>
        <v>PKG#16336</v>
      </c>
    </row>
    <row r="1057" spans="1:34" x14ac:dyDescent="0.3">
      <c r="A1057" s="6" t="s">
        <v>70</v>
      </c>
      <c r="B1057" s="6">
        <v>2</v>
      </c>
      <c r="C1057" s="1">
        <v>44316</v>
      </c>
      <c r="D1057" s="1">
        <v>44316</v>
      </c>
      <c r="E1057" s="1">
        <v>44312</v>
      </c>
      <c r="F1057">
        <v>30</v>
      </c>
      <c r="G1057" s="1">
        <v>44342</v>
      </c>
      <c r="H1057" s="1">
        <v>44328</v>
      </c>
      <c r="I1057" s="2">
        <v>8478947.0300000012</v>
      </c>
      <c r="J1057" s="2">
        <v>10240448.359999999</v>
      </c>
      <c r="K1057" s="2">
        <f>SUMIF('collection only'!D:D,eslam.data!AH1057,'collection only'!E:E)</f>
        <v>10240448.359999999</v>
      </c>
      <c r="L1057" s="2">
        <v>8478947.0300000012</v>
      </c>
      <c r="O1057" s="2">
        <v>4144486.18</v>
      </c>
      <c r="U1057" s="2">
        <v>16912.5</v>
      </c>
      <c r="V1057" s="14">
        <f>SUMIF('consultant-gross'!D:D,eslam.data!AH1057,'consultant-gross'!F:F)</f>
        <v>0</v>
      </c>
      <c r="W1057" s="14">
        <f>SUMIF('consultant-gross'!D:D,eslam.data!AH1057,'consultant-gross'!G:G)</f>
        <v>0</v>
      </c>
      <c r="X1057" s="14">
        <f>SUMIF('consultant-net'!D:D,eslam.data!AH1057,'consultant-net'!F:F)</f>
        <v>0</v>
      </c>
      <c r="Y1057" s="2" t="str">
        <f>VLOOKUP(A1057,'eslam-to-invoicing'!A:B,2,0)</f>
        <v>EMAAR-Pkg#162/163- Marassi</v>
      </c>
      <c r="Z1057" s="2" t="str">
        <f t="shared" si="44"/>
        <v>EMAAR-Pkg#162/163- Marassi2</v>
      </c>
      <c r="AH1057" s="2" t="str">
        <f t="shared" si="45"/>
        <v>PKG#1772</v>
      </c>
    </row>
    <row r="1058" spans="1:34" x14ac:dyDescent="0.3">
      <c r="A1058" s="6" t="s">
        <v>70</v>
      </c>
      <c r="B1058" s="6">
        <v>3</v>
      </c>
      <c r="C1058" s="1">
        <v>44316</v>
      </c>
      <c r="D1058" s="1">
        <v>44311</v>
      </c>
      <c r="E1058" s="1">
        <v>44321</v>
      </c>
      <c r="F1058">
        <v>30</v>
      </c>
      <c r="G1058" s="1">
        <v>44351</v>
      </c>
      <c r="H1058" s="1">
        <v>44342</v>
      </c>
      <c r="I1058" s="2">
        <v>9.9998137354850774E-5</v>
      </c>
      <c r="J1058" s="2">
        <v>3893019.54</v>
      </c>
      <c r="K1058" s="2">
        <f>SUMIF('collection only'!D:D,eslam.data!AH1058,'collection only'!E:E)</f>
        <v>3893019.54</v>
      </c>
      <c r="L1058" s="2">
        <v>8478947.0299999993</v>
      </c>
      <c r="O1058" s="2">
        <v>9209962.1199999992</v>
      </c>
      <c r="U1058" s="2">
        <v>16912.5</v>
      </c>
      <c r="V1058" s="14">
        <f>SUMIF('consultant-gross'!D:D,eslam.data!AH1058,'consultant-gross'!F:F)</f>
        <v>0</v>
      </c>
      <c r="W1058" s="14">
        <f>SUMIF('consultant-gross'!D:D,eslam.data!AH1058,'consultant-gross'!G:G)</f>
        <v>0</v>
      </c>
      <c r="X1058" s="14">
        <f>SUMIF('consultant-net'!D:D,eslam.data!AH1058,'consultant-net'!F:F)</f>
        <v>0</v>
      </c>
      <c r="Y1058" s="2" t="str">
        <f>VLOOKUP(A1058,'eslam-to-invoicing'!A:B,2,0)</f>
        <v>EMAAR-Pkg#162/163- Marassi</v>
      </c>
      <c r="Z1058" s="2" t="str">
        <f t="shared" si="44"/>
        <v>EMAAR-Pkg#162/163- Marassi3</v>
      </c>
      <c r="AH1058" s="2" t="str">
        <f t="shared" si="45"/>
        <v>PKG#1773</v>
      </c>
    </row>
    <row r="1059" spans="1:34" x14ac:dyDescent="0.3">
      <c r="A1059" s="6" t="s">
        <v>70</v>
      </c>
      <c r="B1059" s="6">
        <v>4</v>
      </c>
      <c r="C1059" s="1">
        <v>44316</v>
      </c>
      <c r="D1059" s="1">
        <v>44311</v>
      </c>
      <c r="E1059" s="1">
        <v>44326</v>
      </c>
      <c r="F1059">
        <v>30</v>
      </c>
      <c r="G1059" s="1">
        <v>44356</v>
      </c>
      <c r="H1059" s="1">
        <v>44343</v>
      </c>
      <c r="I1059" s="2">
        <v>5088605.1400000006</v>
      </c>
      <c r="J1059" s="2">
        <v>4135304.94</v>
      </c>
      <c r="K1059" s="2">
        <f>SUMIF('collection only'!D:D,eslam.data!AH1059,'collection only'!E:E)</f>
        <v>14139690.650000002</v>
      </c>
      <c r="L1059" s="2">
        <v>13567552.17</v>
      </c>
      <c r="N1059" s="2">
        <v>10000000</v>
      </c>
      <c r="O1059" s="2">
        <v>9209962.1199999992</v>
      </c>
      <c r="U1059" s="2">
        <v>57062.5</v>
      </c>
      <c r="V1059" s="14">
        <f>SUMIF('consultant-gross'!D:D,eslam.data!AH1059,'consultant-gross'!F:F)</f>
        <v>0</v>
      </c>
      <c r="W1059" s="14">
        <f>SUMIF('consultant-gross'!D:D,eslam.data!AH1059,'consultant-gross'!G:G)</f>
        <v>0</v>
      </c>
      <c r="X1059" s="14">
        <f>SUMIF('consultant-net'!D:D,eslam.data!AH1059,'consultant-net'!F:F)</f>
        <v>0</v>
      </c>
      <c r="Y1059" s="2" t="str">
        <f>VLOOKUP(A1059,'eslam-to-invoicing'!A:B,2,0)</f>
        <v>EMAAR-Pkg#162/163- Marassi</v>
      </c>
      <c r="Z1059" s="2" t="str">
        <f t="shared" si="44"/>
        <v>EMAAR-Pkg#162/163- Marassi4</v>
      </c>
      <c r="AH1059" s="2" t="str">
        <f t="shared" si="45"/>
        <v>PKG#1774</v>
      </c>
    </row>
    <row r="1060" spans="1:34" x14ac:dyDescent="0.3">
      <c r="A1060" s="6" t="s">
        <v>70</v>
      </c>
      <c r="B1060" s="6">
        <v>5</v>
      </c>
      <c r="C1060" s="1">
        <v>44347</v>
      </c>
      <c r="D1060" s="1">
        <v>44341</v>
      </c>
      <c r="E1060" s="1">
        <v>44342</v>
      </c>
      <c r="F1060">
        <v>30</v>
      </c>
      <c r="G1060" s="1">
        <v>44372</v>
      </c>
      <c r="H1060" s="1">
        <v>44350</v>
      </c>
      <c r="I1060" s="2">
        <v>1E-4</v>
      </c>
      <c r="J1060" s="2">
        <v>1889110.9</v>
      </c>
      <c r="K1060" s="2">
        <f>SUMIF('collection only'!D:D,eslam.data!AH1060,'collection only'!E:E)</f>
        <v>11890262.73</v>
      </c>
      <c r="L1060" s="2">
        <v>13567552.17</v>
      </c>
      <c r="N1060" s="2">
        <v>10000000</v>
      </c>
      <c r="O1060" s="2">
        <v>11628798.1</v>
      </c>
      <c r="U1060" s="2">
        <v>0</v>
      </c>
      <c r="V1060" s="14">
        <f>SUMIF('consultant-gross'!D:D,eslam.data!AH1060,'consultant-gross'!F:F)</f>
        <v>0</v>
      </c>
      <c r="W1060" s="14">
        <f>SUMIF('consultant-gross'!D:D,eslam.data!AH1060,'consultant-gross'!G:G)</f>
        <v>0</v>
      </c>
      <c r="X1060" s="14">
        <f>SUMIF('consultant-net'!D:D,eslam.data!AH1060,'consultant-net'!F:F)</f>
        <v>0</v>
      </c>
      <c r="Y1060" s="2" t="str">
        <f>VLOOKUP(A1060,'eslam-to-invoicing'!A:B,2,0)</f>
        <v>EMAAR-Pkg#162/163- Marassi</v>
      </c>
      <c r="Z1060" s="2" t="str">
        <f t="shared" si="44"/>
        <v>EMAAR-Pkg#162/163- Marassi5</v>
      </c>
      <c r="AH1060" s="2" t="str">
        <f t="shared" si="45"/>
        <v>PKG#1775</v>
      </c>
    </row>
    <row r="1061" spans="1:34" x14ac:dyDescent="0.3">
      <c r="A1061" s="6" t="s">
        <v>70</v>
      </c>
      <c r="B1061" s="6">
        <v>6</v>
      </c>
      <c r="C1061" s="1">
        <v>44347</v>
      </c>
      <c r="D1061" s="1">
        <v>44341</v>
      </c>
      <c r="E1061" s="1">
        <v>44346</v>
      </c>
      <c r="F1061">
        <v>30</v>
      </c>
      <c r="G1061" s="1">
        <v>44376</v>
      </c>
      <c r="H1061" s="1">
        <v>44368</v>
      </c>
      <c r="I1061" s="2">
        <v>1E-4</v>
      </c>
      <c r="J1061" s="2">
        <v>2069539.45</v>
      </c>
      <c r="K1061" s="2">
        <f>SUMIF('collection only'!D:D,eslam.data!AH1061,'collection only'!E:E)</f>
        <v>12069539.449999999</v>
      </c>
      <c r="L1061" s="2">
        <v>13567552.17</v>
      </c>
      <c r="N1061" s="2">
        <v>10000000</v>
      </c>
      <c r="O1061" s="2">
        <v>14278656.550000001</v>
      </c>
      <c r="U1061" s="2">
        <v>57062.5</v>
      </c>
      <c r="V1061" s="14">
        <f>SUMIF('consultant-gross'!D:D,eslam.data!AH1061,'consultant-gross'!F:F)</f>
        <v>0</v>
      </c>
      <c r="W1061" s="14">
        <f>SUMIF('consultant-gross'!D:D,eslam.data!AH1061,'consultant-gross'!G:G)</f>
        <v>0</v>
      </c>
      <c r="X1061" s="14">
        <f>SUMIF('consultant-net'!D:D,eslam.data!AH1061,'consultant-net'!F:F)</f>
        <v>0</v>
      </c>
      <c r="Y1061" s="2" t="str">
        <f>VLOOKUP(A1061,'eslam-to-invoicing'!A:B,2,0)</f>
        <v>EMAAR-Pkg#162/163- Marassi</v>
      </c>
      <c r="Z1061" s="2" t="str">
        <f t="shared" si="44"/>
        <v>EMAAR-Pkg#162/163- Marassi6</v>
      </c>
      <c r="AH1061" s="2" t="str">
        <f t="shared" si="45"/>
        <v>PKG#1776</v>
      </c>
    </row>
    <row r="1062" spans="1:34" x14ac:dyDescent="0.3">
      <c r="A1062" s="6" t="s">
        <v>70</v>
      </c>
      <c r="B1062" s="6">
        <v>7</v>
      </c>
      <c r="C1062" s="1">
        <v>44347</v>
      </c>
      <c r="D1062" s="1">
        <v>44341</v>
      </c>
      <c r="E1062" s="1">
        <v>44349</v>
      </c>
      <c r="F1062">
        <v>30</v>
      </c>
      <c r="G1062" s="1">
        <v>44379</v>
      </c>
      <c r="H1062" s="1">
        <v>44368</v>
      </c>
      <c r="I1062" s="2">
        <v>1E-4</v>
      </c>
      <c r="J1062" s="2">
        <v>30000000</v>
      </c>
      <c r="K1062" s="2">
        <f>SUMIF('collection only'!D:D,eslam.data!AH1062,'collection only'!E:E)</f>
        <v>40000000</v>
      </c>
      <c r="L1062" s="2">
        <v>13567552.17</v>
      </c>
      <c r="N1062" s="2">
        <v>10000000</v>
      </c>
      <c r="O1062" s="2">
        <v>14278656.550000001</v>
      </c>
      <c r="U1062" s="2">
        <v>57062.5</v>
      </c>
      <c r="V1062" s="14">
        <f>SUMIF('consultant-gross'!D:D,eslam.data!AH1062,'consultant-gross'!F:F)</f>
        <v>0</v>
      </c>
      <c r="W1062" s="14">
        <f>SUMIF('consultant-gross'!D:D,eslam.data!AH1062,'consultant-gross'!G:G)</f>
        <v>0</v>
      </c>
      <c r="X1062" s="14">
        <f>SUMIF('consultant-net'!D:D,eslam.data!AH1062,'consultant-net'!F:F)</f>
        <v>0</v>
      </c>
      <c r="Y1062" s="2" t="str">
        <f>VLOOKUP(A1062,'eslam-to-invoicing'!A:B,2,0)</f>
        <v>EMAAR-Pkg#162/163- Marassi</v>
      </c>
      <c r="Z1062" s="2" t="str">
        <f t="shared" si="44"/>
        <v>EMAAR-Pkg#162/163- Marassi7</v>
      </c>
      <c r="AH1062" s="2" t="str">
        <f t="shared" si="45"/>
        <v>PKG#1777</v>
      </c>
    </row>
    <row r="1063" spans="1:34" x14ac:dyDescent="0.3">
      <c r="A1063" s="6" t="s">
        <v>70</v>
      </c>
      <c r="B1063" s="6">
        <v>8</v>
      </c>
      <c r="C1063" s="1">
        <v>44347</v>
      </c>
      <c r="D1063" s="1">
        <v>44341</v>
      </c>
      <c r="E1063" s="1">
        <v>44353</v>
      </c>
      <c r="F1063">
        <v>30</v>
      </c>
      <c r="G1063" s="1">
        <v>44383</v>
      </c>
      <c r="H1063" s="1">
        <v>44368</v>
      </c>
      <c r="I1063" s="2">
        <v>7777231.1199999992</v>
      </c>
      <c r="J1063" s="2">
        <v>6324855.0800000001</v>
      </c>
      <c r="K1063" s="2">
        <f>SUMIF('collection only'!D:D,eslam.data!AH1063,'collection only'!E:E)</f>
        <v>16325726.09</v>
      </c>
      <c r="L1063" s="2">
        <v>21344783.289999999</v>
      </c>
      <c r="N1063" s="2">
        <v>10000000</v>
      </c>
      <c r="O1063" s="2">
        <v>14212069.800000001</v>
      </c>
      <c r="U1063" s="2">
        <v>57062.5</v>
      </c>
      <c r="V1063" s="14">
        <f>SUMIF('consultant-gross'!D:D,eslam.data!AH1063,'consultant-gross'!F:F)</f>
        <v>0</v>
      </c>
      <c r="W1063" s="14">
        <f>SUMIF('consultant-gross'!D:D,eslam.data!AH1063,'consultant-gross'!G:G)</f>
        <v>0</v>
      </c>
      <c r="X1063" s="14">
        <f>SUMIF('consultant-net'!D:D,eslam.data!AH1063,'consultant-net'!F:F)</f>
        <v>0</v>
      </c>
      <c r="Y1063" s="2" t="str">
        <f>VLOOKUP(A1063,'eslam-to-invoicing'!A:B,2,0)</f>
        <v>EMAAR-Pkg#162/163- Marassi</v>
      </c>
      <c r="Z1063" s="2" t="str">
        <f t="shared" si="44"/>
        <v>EMAAR-Pkg#162/163- Marassi8</v>
      </c>
      <c r="AH1063" s="2" t="str">
        <f t="shared" si="45"/>
        <v>PKG#1778</v>
      </c>
    </row>
    <row r="1064" spans="1:34" x14ac:dyDescent="0.3">
      <c r="A1064" s="6" t="s">
        <v>70</v>
      </c>
      <c r="B1064" s="6">
        <v>9</v>
      </c>
      <c r="C1064" s="1">
        <v>44347</v>
      </c>
      <c r="D1064" s="1">
        <v>44341</v>
      </c>
      <c r="E1064" s="1">
        <v>44356</v>
      </c>
      <c r="F1064">
        <v>30</v>
      </c>
      <c r="G1064" s="1">
        <v>44386</v>
      </c>
      <c r="H1064" s="1">
        <v>44368</v>
      </c>
      <c r="I1064" s="2">
        <v>1E-4</v>
      </c>
      <c r="J1064" s="2">
        <v>1386804.78</v>
      </c>
      <c r="K1064" s="2">
        <f>SUMIF('collection only'!D:D,eslam.data!AH1064,'collection only'!E:E)</f>
        <v>11386804.779999999</v>
      </c>
      <c r="L1064" s="2">
        <v>21344783.289999999</v>
      </c>
      <c r="N1064" s="2">
        <v>10000000</v>
      </c>
      <c r="O1064" s="2">
        <v>15987748.130000001</v>
      </c>
      <c r="U1064" s="2">
        <v>57062.5</v>
      </c>
      <c r="V1064" s="14">
        <f>SUMIF('consultant-gross'!D:D,eslam.data!AH1064,'consultant-gross'!F:F)</f>
        <v>0</v>
      </c>
      <c r="W1064" s="14">
        <f>SUMIF('consultant-gross'!D:D,eslam.data!AH1064,'consultant-gross'!G:G)</f>
        <v>0</v>
      </c>
      <c r="X1064" s="14">
        <f>SUMIF('consultant-net'!D:D,eslam.data!AH1064,'consultant-net'!F:F)</f>
        <v>0</v>
      </c>
      <c r="Y1064" s="2" t="str">
        <f>VLOOKUP(A1064,'eslam-to-invoicing'!A:B,2,0)</f>
        <v>EMAAR-Pkg#162/163- Marassi</v>
      </c>
      <c r="Z1064" s="2" t="str">
        <f t="shared" si="44"/>
        <v>EMAAR-Pkg#162/163- Marassi9</v>
      </c>
      <c r="AH1064" s="2" t="str">
        <f t="shared" si="45"/>
        <v>PKG#1779</v>
      </c>
    </row>
    <row r="1065" spans="1:34" x14ac:dyDescent="0.3">
      <c r="A1065" s="6" t="s">
        <v>70</v>
      </c>
      <c r="B1065" s="6">
        <v>10</v>
      </c>
      <c r="C1065" s="1">
        <v>44347</v>
      </c>
      <c r="D1065" s="1">
        <v>44341</v>
      </c>
      <c r="E1065" s="1">
        <v>44361</v>
      </c>
      <c r="F1065">
        <v>30</v>
      </c>
      <c r="G1065" s="1">
        <v>44391</v>
      </c>
      <c r="H1065" s="1">
        <v>44374</v>
      </c>
      <c r="I1065" s="2">
        <v>9.9996274709701543E-5</v>
      </c>
      <c r="J1065" s="2">
        <v>1030274.11</v>
      </c>
      <c r="K1065" s="2">
        <f>SUMIF('collection only'!D:D,eslam.data!AH1065,'collection only'!E:E)</f>
        <v>11031892.42</v>
      </c>
      <c r="L1065" s="2">
        <v>21344783.289999999</v>
      </c>
      <c r="N1065" s="2">
        <v>10000000</v>
      </c>
      <c r="O1065" s="2">
        <v>17306921.129999999</v>
      </c>
      <c r="U1065" s="2">
        <v>57062.5</v>
      </c>
      <c r="V1065" s="14">
        <f>SUMIF('consultant-gross'!D:D,eslam.data!AH1065,'consultant-gross'!F:F)</f>
        <v>0</v>
      </c>
      <c r="W1065" s="14">
        <f>SUMIF('consultant-gross'!D:D,eslam.data!AH1065,'consultant-gross'!G:G)</f>
        <v>0</v>
      </c>
      <c r="X1065" s="14">
        <f>SUMIF('consultant-net'!D:D,eslam.data!AH1065,'consultant-net'!F:F)</f>
        <v>0</v>
      </c>
      <c r="Y1065" s="2" t="str">
        <f>VLOOKUP(A1065,'eslam-to-invoicing'!A:B,2,0)</f>
        <v>EMAAR-Pkg#162/163- Marassi</v>
      </c>
      <c r="Z1065" s="2" t="str">
        <f t="shared" si="44"/>
        <v>EMAAR-Pkg#162/163- Marassi10</v>
      </c>
      <c r="AH1065" s="2" t="str">
        <f t="shared" si="45"/>
        <v>PKG#17710</v>
      </c>
    </row>
    <row r="1066" spans="1:34" x14ac:dyDescent="0.3">
      <c r="A1066" s="6" t="s">
        <v>70</v>
      </c>
      <c r="B1066" s="6">
        <v>11</v>
      </c>
      <c r="C1066" s="1">
        <v>44347</v>
      </c>
      <c r="D1066" s="1">
        <v>44341</v>
      </c>
      <c r="E1066" s="1">
        <v>44361</v>
      </c>
      <c r="F1066">
        <v>30</v>
      </c>
      <c r="G1066" s="1">
        <v>44391</v>
      </c>
      <c r="H1066" s="1">
        <v>44374</v>
      </c>
      <c r="I1066" s="2">
        <v>1.000074505805969E-4</v>
      </c>
      <c r="J1066" s="2">
        <v>1623911.78</v>
      </c>
      <c r="K1066" s="2">
        <f>SUMIF('collection only'!D:D,eslam.data!AH1066,'collection only'!E:E)</f>
        <v>11623911.779999999</v>
      </c>
      <c r="L1066" s="2">
        <v>21344783.289999999</v>
      </c>
      <c r="N1066" s="2">
        <v>10000000</v>
      </c>
      <c r="O1066" s="2">
        <v>19386193.57</v>
      </c>
      <c r="U1066" s="2">
        <v>57062.5</v>
      </c>
      <c r="V1066" s="14">
        <f>SUMIF('consultant-gross'!D:D,eslam.data!AH1066,'consultant-gross'!F:F)</f>
        <v>0</v>
      </c>
      <c r="W1066" s="14">
        <f>SUMIF('consultant-gross'!D:D,eslam.data!AH1066,'consultant-gross'!G:G)</f>
        <v>0</v>
      </c>
      <c r="X1066" s="14">
        <f>SUMIF('consultant-net'!D:D,eslam.data!AH1066,'consultant-net'!F:F)</f>
        <v>0</v>
      </c>
      <c r="Y1066" s="2" t="str">
        <f>VLOOKUP(A1066,'eslam-to-invoicing'!A:B,2,0)</f>
        <v>EMAAR-Pkg#162/163- Marassi</v>
      </c>
      <c r="Z1066" s="2" t="str">
        <f t="shared" si="44"/>
        <v>EMAAR-Pkg#162/163- Marassi11</v>
      </c>
      <c r="AH1066" s="2" t="str">
        <f t="shared" si="45"/>
        <v>PKG#17711</v>
      </c>
    </row>
    <row r="1067" spans="1:34" x14ac:dyDescent="0.3">
      <c r="A1067" s="6" t="s">
        <v>70</v>
      </c>
      <c r="B1067" s="6">
        <v>12</v>
      </c>
      <c r="C1067" s="1">
        <v>44347</v>
      </c>
      <c r="D1067" s="1">
        <v>44357</v>
      </c>
      <c r="E1067" s="1">
        <v>44364</v>
      </c>
      <c r="F1067">
        <v>30</v>
      </c>
      <c r="G1067" s="1">
        <v>44394</v>
      </c>
      <c r="H1067" s="1">
        <v>44385</v>
      </c>
      <c r="I1067" s="2">
        <v>17543747.340530399</v>
      </c>
      <c r="J1067" s="2">
        <v>11864115.63070637</v>
      </c>
      <c r="K1067" s="2">
        <f>SUMIF('collection only'!D:D,eslam.data!AH1067,'collection only'!E:E)</f>
        <v>11867471.980009992</v>
      </c>
      <c r="L1067" s="2">
        <v>38888530.630530402</v>
      </c>
      <c r="O1067" s="2">
        <v>16150782.833040001</v>
      </c>
      <c r="U1067" s="2">
        <v>57062.5</v>
      </c>
      <c r="V1067" s="14">
        <f>SUMIF('consultant-gross'!D:D,eslam.data!AH1067,'consultant-gross'!F:F)</f>
        <v>0</v>
      </c>
      <c r="W1067" s="14">
        <f>SUMIF('consultant-gross'!D:D,eslam.data!AH1067,'consultant-gross'!G:G)</f>
        <v>0</v>
      </c>
      <c r="X1067" s="14">
        <f>SUMIF('consultant-net'!D:D,eslam.data!AH1067,'consultant-net'!F:F)</f>
        <v>0</v>
      </c>
      <c r="Y1067" s="2" t="str">
        <f>VLOOKUP(A1067,'eslam-to-invoicing'!A:B,2,0)</f>
        <v>EMAAR-Pkg#162/163- Marassi</v>
      </c>
      <c r="Z1067" s="2" t="str">
        <f t="shared" si="44"/>
        <v>EMAAR-Pkg#162/163- Marassi12</v>
      </c>
      <c r="AH1067" s="2" t="str">
        <f t="shared" si="45"/>
        <v>PKG#17712</v>
      </c>
    </row>
    <row r="1068" spans="1:34" x14ac:dyDescent="0.3">
      <c r="A1068" s="6" t="s">
        <v>70</v>
      </c>
      <c r="B1068" s="6">
        <v>13</v>
      </c>
      <c r="C1068" s="1">
        <v>44347</v>
      </c>
      <c r="D1068" s="1">
        <v>44357</v>
      </c>
      <c r="E1068" s="1">
        <v>44371</v>
      </c>
      <c r="F1068">
        <v>30</v>
      </c>
      <c r="G1068" s="1">
        <v>44401</v>
      </c>
      <c r="H1068" s="1">
        <v>44385</v>
      </c>
      <c r="I1068" s="2">
        <v>-1E-4</v>
      </c>
      <c r="J1068" s="2">
        <v>4287396.1799900075</v>
      </c>
      <c r="K1068" s="2">
        <f>SUMIF('collection only'!D:D,eslam.data!AH1068,'collection only'!E:E)</f>
        <v>4287396.1799900085</v>
      </c>
      <c r="L1068" s="2">
        <v>38888530.630530402</v>
      </c>
      <c r="O1068" s="2">
        <v>21640406.623040009</v>
      </c>
      <c r="U1068" s="2">
        <v>57062.5</v>
      </c>
      <c r="V1068" s="14">
        <f>SUMIF('consultant-gross'!D:D,eslam.data!AH1068,'consultant-gross'!F:F)</f>
        <v>0</v>
      </c>
      <c r="W1068" s="14">
        <f>SUMIF('consultant-gross'!D:D,eslam.data!AH1068,'consultant-gross'!G:G)</f>
        <v>0</v>
      </c>
      <c r="X1068" s="14">
        <f>SUMIF('consultant-net'!D:D,eslam.data!AH1068,'consultant-net'!F:F)</f>
        <v>0</v>
      </c>
      <c r="Y1068" s="2" t="str">
        <f>VLOOKUP(A1068,'eslam-to-invoicing'!A:B,2,0)</f>
        <v>EMAAR-Pkg#162/163- Marassi</v>
      </c>
      <c r="Z1068" s="2" t="str">
        <f t="shared" si="44"/>
        <v>EMAAR-Pkg#162/163- Marassi13</v>
      </c>
      <c r="AH1068" s="2" t="str">
        <f t="shared" si="45"/>
        <v>PKG#17713</v>
      </c>
    </row>
    <row r="1069" spans="1:34" x14ac:dyDescent="0.3">
      <c r="A1069" s="6" t="s">
        <v>70</v>
      </c>
      <c r="B1069" s="6">
        <v>14</v>
      </c>
      <c r="C1069" s="1">
        <v>44377</v>
      </c>
      <c r="D1069" s="1">
        <v>44387</v>
      </c>
      <c r="E1069" s="1">
        <v>44384</v>
      </c>
      <c r="F1069">
        <v>30</v>
      </c>
      <c r="G1069" s="1">
        <v>44414</v>
      </c>
      <c r="H1069" s="1">
        <v>44385</v>
      </c>
      <c r="I1069" s="2">
        <v>-6.3039938211441045E-4</v>
      </c>
      <c r="J1069" s="2">
        <v>3654358.5</v>
      </c>
      <c r="K1069" s="2">
        <f>SUMIF('collection only'!D:D,eslam.data!AH1069,'collection only'!E:E)</f>
        <v>3654358.5</v>
      </c>
      <c r="L1069" s="2">
        <v>38888530.630000003</v>
      </c>
      <c r="O1069" s="2">
        <v>26319482.800000001</v>
      </c>
      <c r="U1069" s="2">
        <v>57062.5</v>
      </c>
      <c r="V1069" s="14">
        <f>SUMIF('consultant-gross'!D:D,eslam.data!AH1069,'consultant-gross'!F:F)</f>
        <v>0</v>
      </c>
      <c r="W1069" s="14">
        <f>SUMIF('consultant-gross'!D:D,eslam.data!AH1069,'consultant-gross'!G:G)</f>
        <v>0</v>
      </c>
      <c r="X1069" s="14">
        <f>SUMIF('consultant-net'!D:D,eslam.data!AH1069,'consultant-net'!F:F)</f>
        <v>0</v>
      </c>
      <c r="Y1069" s="2" t="str">
        <f>VLOOKUP(A1069,'eslam-to-invoicing'!A:B,2,0)</f>
        <v>EMAAR-Pkg#162/163- Marassi</v>
      </c>
      <c r="Z1069" s="2" t="str">
        <f t="shared" si="44"/>
        <v>EMAAR-Pkg#162/163- Marassi14</v>
      </c>
      <c r="AH1069" s="2" t="str">
        <f t="shared" si="45"/>
        <v>PKG#17714</v>
      </c>
    </row>
    <row r="1070" spans="1:34" x14ac:dyDescent="0.3">
      <c r="A1070" s="6" t="s">
        <v>70</v>
      </c>
      <c r="B1070" s="6">
        <v>15</v>
      </c>
      <c r="C1070" s="1">
        <v>44377</v>
      </c>
      <c r="D1070" s="1">
        <v>44387</v>
      </c>
      <c r="E1070" s="1">
        <v>44388</v>
      </c>
      <c r="F1070">
        <v>30</v>
      </c>
      <c r="G1070" s="1">
        <v>44418</v>
      </c>
      <c r="H1070" s="1">
        <v>44392</v>
      </c>
      <c r="I1070" s="2">
        <v>4.3038448095321662E-4</v>
      </c>
      <c r="J1070" s="2">
        <v>29999999.999999959</v>
      </c>
      <c r="K1070" s="2">
        <f>SUMIF('collection only'!D:D,eslam.data!AH1070,'collection only'!E:E)</f>
        <v>30000000</v>
      </c>
      <c r="L1070" s="2">
        <v>38888530.630530387</v>
      </c>
      <c r="O1070" s="2">
        <v>26319482.803040009</v>
      </c>
      <c r="U1070" s="2">
        <v>57062.5</v>
      </c>
      <c r="V1070" s="14">
        <f>SUMIF('consultant-gross'!D:D,eslam.data!AH1070,'consultant-gross'!F:F)</f>
        <v>0</v>
      </c>
      <c r="W1070" s="14">
        <f>SUMIF('consultant-gross'!D:D,eslam.data!AH1070,'consultant-gross'!G:G)</f>
        <v>0</v>
      </c>
      <c r="X1070" s="14">
        <f>SUMIF('consultant-net'!D:D,eslam.data!AH1070,'consultant-net'!F:F)</f>
        <v>0</v>
      </c>
      <c r="Y1070" s="2" t="str">
        <f>VLOOKUP(A1070,'eslam-to-invoicing'!A:B,2,0)</f>
        <v>EMAAR-Pkg#162/163- Marassi</v>
      </c>
      <c r="Z1070" s="2" t="str">
        <f t="shared" si="44"/>
        <v>EMAAR-Pkg#162/163- Marassi15</v>
      </c>
      <c r="AH1070" s="2" t="str">
        <f t="shared" si="45"/>
        <v>PKG#17715</v>
      </c>
    </row>
    <row r="1071" spans="1:34" x14ac:dyDescent="0.3">
      <c r="A1071" s="6" t="s">
        <v>70</v>
      </c>
      <c r="B1071" s="6">
        <v>16</v>
      </c>
      <c r="C1071" s="1">
        <v>44377</v>
      </c>
      <c r="D1071" s="1">
        <v>44387</v>
      </c>
      <c r="E1071" s="1">
        <v>44392</v>
      </c>
      <c r="F1071">
        <v>30</v>
      </c>
      <c r="G1071" s="1">
        <v>44422</v>
      </c>
      <c r="H1071" s="1">
        <v>44416</v>
      </c>
      <c r="I1071" s="2">
        <v>49248459.934860237</v>
      </c>
      <c r="J1071" s="2">
        <v>8979568.5092054904</v>
      </c>
      <c r="K1071" s="2">
        <f>SUMIF('collection only'!D:D,eslam.data!AH1071,'collection only'!E:E)</f>
        <v>8978914.1600000001</v>
      </c>
      <c r="L1071" s="2">
        <v>88136990.565390632</v>
      </c>
      <c r="O1071" s="2">
        <v>24945340.303040009</v>
      </c>
      <c r="U1071" s="2">
        <v>415112.5</v>
      </c>
      <c r="V1071" s="14">
        <f>SUMIF('consultant-gross'!D:D,eslam.data!AH1071,'consultant-gross'!F:F)</f>
        <v>0</v>
      </c>
      <c r="W1071" s="14">
        <f>SUMIF('consultant-gross'!D:D,eslam.data!AH1071,'consultant-gross'!G:G)</f>
        <v>0</v>
      </c>
      <c r="X1071" s="14">
        <f>SUMIF('consultant-net'!D:D,eslam.data!AH1071,'consultant-net'!F:F)</f>
        <v>0</v>
      </c>
      <c r="Y1071" s="2" t="str">
        <f>VLOOKUP(A1071,'eslam-to-invoicing'!A:B,2,0)</f>
        <v>EMAAR-Pkg#162/163- Marassi</v>
      </c>
      <c r="Z1071" s="2" t="str">
        <f t="shared" si="44"/>
        <v>EMAAR-Pkg#162/163- Marassi16</v>
      </c>
      <c r="AH1071" s="2" t="str">
        <f t="shared" si="45"/>
        <v>PKG#17716</v>
      </c>
    </row>
    <row r="1072" spans="1:34" x14ac:dyDescent="0.3">
      <c r="A1072" s="6" t="s">
        <v>70</v>
      </c>
      <c r="B1072" s="6">
        <v>17</v>
      </c>
      <c r="C1072" s="1">
        <v>44377</v>
      </c>
      <c r="D1072" s="1">
        <v>44387</v>
      </c>
      <c r="E1072" s="1">
        <v>44405</v>
      </c>
      <c r="F1072">
        <v>30</v>
      </c>
      <c r="G1072" s="1">
        <v>44435</v>
      </c>
      <c r="H1072" s="1">
        <v>44418</v>
      </c>
      <c r="I1072" s="2">
        <v>4.5093761920928952E-3</v>
      </c>
      <c r="J1072" s="2">
        <v>311058.51</v>
      </c>
      <c r="K1072" s="2">
        <f>SUMIF('collection only'!D:D,eslam.data!AH1072,'collection only'!E:E)</f>
        <v>311248.17</v>
      </c>
      <c r="L1072" s="2">
        <v>88136990.570000008</v>
      </c>
      <c r="O1072" s="2">
        <v>25343622.640000001</v>
      </c>
      <c r="U1072" s="2">
        <v>415112.5</v>
      </c>
      <c r="V1072" s="14">
        <f>SUMIF('consultant-gross'!D:D,eslam.data!AH1072,'consultant-gross'!F:F)</f>
        <v>0</v>
      </c>
      <c r="W1072" s="14">
        <f>SUMIF('consultant-gross'!D:D,eslam.data!AH1072,'consultant-gross'!G:G)</f>
        <v>0</v>
      </c>
      <c r="X1072" s="14">
        <f>SUMIF('consultant-net'!D:D,eslam.data!AH1072,'consultant-net'!F:F)</f>
        <v>0</v>
      </c>
      <c r="Y1072" s="2" t="str">
        <f>VLOOKUP(A1072,'eslam-to-invoicing'!A:B,2,0)</f>
        <v>EMAAR-Pkg#162/163- Marassi</v>
      </c>
      <c r="Z1072" s="2" t="str">
        <f t="shared" si="44"/>
        <v>EMAAR-Pkg#162/163- Marassi17</v>
      </c>
      <c r="AH1072" s="2" t="str">
        <f t="shared" si="45"/>
        <v>PKG#17717</v>
      </c>
    </row>
    <row r="1073" spans="1:34" x14ac:dyDescent="0.3">
      <c r="A1073" s="6" t="s">
        <v>70</v>
      </c>
      <c r="B1073" s="6">
        <v>18</v>
      </c>
      <c r="C1073" s="1">
        <v>44377</v>
      </c>
      <c r="D1073" s="1">
        <v>44387</v>
      </c>
      <c r="E1073" s="1">
        <v>44410</v>
      </c>
      <c r="F1073">
        <v>30</v>
      </c>
      <c r="G1073" s="1">
        <v>44440</v>
      </c>
      <c r="H1073" s="1">
        <v>44441</v>
      </c>
      <c r="I1073" s="2">
        <v>12925810.52</v>
      </c>
      <c r="J1073" s="2">
        <v>15056356.09</v>
      </c>
      <c r="K1073" s="2">
        <f>SUMIF('collection only'!D:D,eslam.data!AH1073,'collection only'!E:E)</f>
        <v>15059090.32</v>
      </c>
      <c r="L1073" s="2">
        <v>101062801.09</v>
      </c>
      <c r="O1073" s="2">
        <v>31043670.300000001</v>
      </c>
      <c r="U1073" s="2">
        <v>415112.5</v>
      </c>
      <c r="V1073" s="14">
        <f>SUMIF('consultant-gross'!D:D,eslam.data!AH1073,'consultant-gross'!F:F)</f>
        <v>12925810.519999996</v>
      </c>
      <c r="W1073" s="14">
        <f>SUMIF('consultant-gross'!D:D,eslam.data!AH1073,'consultant-gross'!G:G)</f>
        <v>101062801.09</v>
      </c>
      <c r="X1073" s="14">
        <f>SUMIF('consultant-net'!D:D,eslam.data!AH1073,'consultant-net'!F:F)</f>
        <v>15056356.09</v>
      </c>
      <c r="Y1073" s="2" t="str">
        <f>VLOOKUP(A1073,'eslam-to-invoicing'!A:B,2,0)</f>
        <v>EMAAR-Pkg#162/163- Marassi</v>
      </c>
      <c r="Z1073" s="2" t="str">
        <f t="shared" si="44"/>
        <v>EMAAR-Pkg#162/163- Marassi18</v>
      </c>
      <c r="AH1073" s="2" t="str">
        <f t="shared" si="45"/>
        <v>PKG#17718</v>
      </c>
    </row>
    <row r="1074" spans="1:34" x14ac:dyDescent="0.3">
      <c r="A1074" s="6" t="s">
        <v>70</v>
      </c>
      <c r="B1074" s="6">
        <v>19</v>
      </c>
      <c r="C1074" s="1">
        <v>44408</v>
      </c>
      <c r="D1074" s="1">
        <v>44402</v>
      </c>
      <c r="E1074" s="1">
        <v>44413</v>
      </c>
      <c r="F1074">
        <v>30</v>
      </c>
      <c r="G1074" s="1">
        <v>44443</v>
      </c>
      <c r="H1074" s="1">
        <v>44455</v>
      </c>
      <c r="I1074" s="2">
        <v>-1E-4</v>
      </c>
      <c r="J1074" s="2">
        <v>6139746.3300000001</v>
      </c>
      <c r="K1074" s="2">
        <f>SUMIF('collection only'!D:D,eslam.data!AH1074,'collection only'!E:E)</f>
        <v>6143418.3099999996</v>
      </c>
      <c r="L1074" s="2">
        <v>101062801.09</v>
      </c>
      <c r="O1074" s="2">
        <v>38754821.030000001</v>
      </c>
      <c r="U1074" s="2">
        <v>528137.5</v>
      </c>
      <c r="V1074" s="14">
        <f>SUMIF('consultant-gross'!D:D,eslam.data!AH1074,'consultant-gross'!F:F)</f>
        <v>-1E-4</v>
      </c>
      <c r="W1074" s="14">
        <f>SUMIF('consultant-gross'!D:D,eslam.data!AH1074,'consultant-gross'!G:G)</f>
        <v>101062801.09</v>
      </c>
      <c r="X1074" s="14">
        <f>SUMIF('consultant-net'!D:D,eslam.data!AH1074,'consultant-net'!F:F)</f>
        <v>-1E-3</v>
      </c>
      <c r="Y1074" s="2" t="str">
        <f>VLOOKUP(A1074,'eslam-to-invoicing'!A:B,2,0)</f>
        <v>EMAAR-Pkg#162/163- Marassi</v>
      </c>
      <c r="Z1074" s="2" t="str">
        <f t="shared" si="44"/>
        <v>EMAAR-Pkg#162/163- Marassi19</v>
      </c>
      <c r="AH1074" s="2" t="str">
        <f t="shared" si="45"/>
        <v>PKG#17719</v>
      </c>
    </row>
    <row r="1075" spans="1:34" x14ac:dyDescent="0.3">
      <c r="A1075" s="6" t="s">
        <v>70</v>
      </c>
      <c r="B1075" s="6">
        <v>20</v>
      </c>
      <c r="C1075" s="1">
        <v>44408</v>
      </c>
      <c r="D1075" s="1">
        <v>44402</v>
      </c>
      <c r="E1075" s="1">
        <v>44416</v>
      </c>
      <c r="F1075">
        <v>30</v>
      </c>
      <c r="G1075" s="1">
        <v>44446</v>
      </c>
      <c r="H1075" s="1">
        <v>44488</v>
      </c>
      <c r="I1075" s="2">
        <v>10455877.970000001</v>
      </c>
      <c r="J1075" s="2">
        <v>7622310.5</v>
      </c>
      <c r="K1075" s="2">
        <f>SUMIF('collection only'!D:D,eslam.data!AH1075,'collection only'!E:E)</f>
        <v>7621726.8300000001</v>
      </c>
      <c r="L1075" s="2">
        <v>111518679.06</v>
      </c>
      <c r="O1075" s="2">
        <v>37529135.789999999</v>
      </c>
      <c r="U1075" s="2">
        <v>528137.5</v>
      </c>
      <c r="V1075" s="14">
        <f>SUMIF('consultant-gross'!D:D,eslam.data!AH1075,'consultant-gross'!F:F)</f>
        <v>-1E-3</v>
      </c>
      <c r="W1075" s="14">
        <f>SUMIF('consultant-gross'!D:D,eslam.data!AH1075,'consultant-gross'!G:G)</f>
        <v>101062801.09</v>
      </c>
      <c r="X1075" s="14">
        <f>SUMIF('consultant-net'!D:D,eslam.data!AH1075,'consultant-net'!F:F)</f>
        <v>-1E-3</v>
      </c>
      <c r="Y1075" s="2" t="str">
        <f>VLOOKUP(A1075,'eslam-to-invoicing'!A:B,2,0)</f>
        <v>EMAAR-Pkg#162/163- Marassi</v>
      </c>
      <c r="Z1075" s="2" t="str">
        <f t="shared" si="44"/>
        <v>EMAAR-Pkg#162/163- Marassi20</v>
      </c>
      <c r="AH1075" s="2" t="str">
        <f t="shared" si="45"/>
        <v>PKG#17720</v>
      </c>
    </row>
    <row r="1076" spans="1:34" x14ac:dyDescent="0.3">
      <c r="A1076" s="6" t="s">
        <v>70</v>
      </c>
      <c r="B1076" s="6">
        <v>21</v>
      </c>
      <c r="C1076" s="1">
        <v>44408</v>
      </c>
      <c r="D1076" s="1">
        <v>44402</v>
      </c>
      <c r="E1076" s="1">
        <v>44425</v>
      </c>
      <c r="F1076">
        <v>30</v>
      </c>
      <c r="G1076" s="1">
        <v>44455</v>
      </c>
      <c r="H1076" s="1">
        <v>44518</v>
      </c>
      <c r="I1076" s="2">
        <v>10986391.48999998</v>
      </c>
      <c r="J1076" s="2">
        <v>5555354.29</v>
      </c>
      <c r="K1076" s="2">
        <f>SUMIF('collection only'!D:D,eslam.data!AH1076,'collection only'!E:E)</f>
        <v>5553244.96</v>
      </c>
      <c r="L1076" s="2">
        <v>122505070.55</v>
      </c>
      <c r="O1076" s="2">
        <v>33099520.870000001</v>
      </c>
      <c r="U1076" s="2">
        <v>528137.5</v>
      </c>
      <c r="V1076" s="14">
        <f>SUMIF('consultant-gross'!D:D,eslam.data!AH1076,'consultant-gross'!F:F)</f>
        <v>-1E-4</v>
      </c>
      <c r="W1076" s="14">
        <f>SUMIF('consultant-gross'!D:D,eslam.data!AH1076,'consultant-gross'!G:G)</f>
        <v>111518679.06</v>
      </c>
      <c r="X1076" s="14">
        <f>SUMIF('consultant-net'!D:D,eslam.data!AH1076,'consultant-net'!F:F)</f>
        <v>-1E-4</v>
      </c>
      <c r="Y1076" s="2" t="str">
        <f>VLOOKUP(A1076,'eslam-to-invoicing'!A:B,2,0)</f>
        <v>EMAAR-Pkg#162/163- Marassi</v>
      </c>
      <c r="Z1076" s="2" t="str">
        <f t="shared" si="44"/>
        <v>EMAAR-Pkg#162/163- Marassi21</v>
      </c>
      <c r="AH1076" s="2" t="str">
        <f t="shared" si="45"/>
        <v>PKG#17721</v>
      </c>
    </row>
    <row r="1077" spans="1:34" x14ac:dyDescent="0.3">
      <c r="A1077" s="6" t="s">
        <v>70</v>
      </c>
      <c r="B1077" s="6">
        <v>22</v>
      </c>
      <c r="C1077" s="1">
        <v>44439</v>
      </c>
      <c r="D1077" s="1">
        <v>44439</v>
      </c>
      <c r="E1077" s="1">
        <v>44439</v>
      </c>
      <c r="F1077">
        <v>30</v>
      </c>
      <c r="G1077" s="1">
        <v>44469</v>
      </c>
      <c r="H1077" s="1">
        <v>44537</v>
      </c>
      <c r="I1077" s="2">
        <v>7592601.0900000175</v>
      </c>
      <c r="J1077" s="2">
        <v>3438276.09</v>
      </c>
      <c r="K1077" s="2">
        <f>SUMIF('collection only'!D:D,eslam.data!AH1077,'collection only'!E:E)</f>
        <v>3436603.03</v>
      </c>
      <c r="L1077" s="2">
        <v>130097671.64</v>
      </c>
      <c r="O1077" s="2">
        <v>29527784.899999999</v>
      </c>
      <c r="U1077" s="2">
        <v>528137.5</v>
      </c>
      <c r="V1077" s="14">
        <f>SUMIF('consultant-gross'!D:D,eslam.data!AH1077,'consultant-gross'!F:F)</f>
        <v>-1E-4</v>
      </c>
      <c r="W1077" s="14">
        <f>SUMIF('consultant-gross'!D:D,eslam.data!AH1077,'consultant-gross'!G:G)</f>
        <v>122505070.54999998</v>
      </c>
      <c r="X1077" s="14">
        <f>SUMIF('consultant-net'!D:D,eslam.data!AH1077,'consultant-net'!F:F)</f>
        <v>-1E-4</v>
      </c>
      <c r="Y1077" s="2" t="str">
        <f>VLOOKUP(A1077,'eslam-to-invoicing'!A:B,2,0)</f>
        <v>EMAAR-Pkg#162/163- Marassi</v>
      </c>
      <c r="Z1077" s="2" t="str">
        <f t="shared" si="44"/>
        <v>EMAAR-Pkg#162/163- Marassi22</v>
      </c>
      <c r="AH1077" s="2" t="str">
        <f t="shared" si="45"/>
        <v>PKG#17722</v>
      </c>
    </row>
    <row r="1078" spans="1:34" x14ac:dyDescent="0.3">
      <c r="A1078" s="6" t="s">
        <v>70</v>
      </c>
      <c r="B1078" s="6">
        <v>23</v>
      </c>
      <c r="C1078" s="1">
        <v>44439</v>
      </c>
      <c r="D1078" s="1">
        <v>44444</v>
      </c>
      <c r="E1078" s="1">
        <v>44447</v>
      </c>
      <c r="F1078">
        <v>30</v>
      </c>
      <c r="G1078" s="1">
        <v>44477</v>
      </c>
      <c r="H1078" s="1">
        <v>44565</v>
      </c>
      <c r="I1078" s="2">
        <v>4755868.700000003</v>
      </c>
      <c r="J1078" s="2">
        <v>4323818.2</v>
      </c>
      <c r="K1078" s="2">
        <f>SUMIF('collection only'!D:D,eslam.data!AH1078,'collection only'!E:E)</f>
        <v>4324164.09</v>
      </c>
      <c r="L1078" s="2">
        <v>134853540.34</v>
      </c>
      <c r="O1078" s="2">
        <v>30254166.649999999</v>
      </c>
      <c r="U1078" s="2">
        <v>674051.5</v>
      </c>
      <c r="V1078" s="14">
        <f>SUMIF('consultant-gross'!D:D,eslam.data!AH1078,'consultant-gross'!F:F)</f>
        <v>-1E-4</v>
      </c>
      <c r="W1078" s="14">
        <f>SUMIF('consultant-gross'!D:D,eslam.data!AH1078,'consultant-gross'!G:G)</f>
        <v>130097671.64</v>
      </c>
      <c r="X1078" s="14">
        <f>SUMIF('consultant-net'!D:D,eslam.data!AH1078,'consultant-net'!F:F)</f>
        <v>-1E-4</v>
      </c>
      <c r="Y1078" s="2" t="str">
        <f>VLOOKUP(A1078,'eslam-to-invoicing'!A:B,2,0)</f>
        <v>EMAAR-Pkg#162/163- Marassi</v>
      </c>
      <c r="Z1078" s="2" t="str">
        <f t="shared" si="44"/>
        <v>EMAAR-Pkg#162/163- Marassi23</v>
      </c>
      <c r="AH1078" s="2" t="str">
        <f t="shared" si="45"/>
        <v>PKG#17723</v>
      </c>
    </row>
    <row r="1079" spans="1:34" x14ac:dyDescent="0.3">
      <c r="A1079" s="6" t="s">
        <v>70</v>
      </c>
      <c r="B1079" s="6">
        <v>24</v>
      </c>
      <c r="C1079" s="1">
        <v>44439</v>
      </c>
      <c r="D1079" s="1">
        <v>44444</v>
      </c>
      <c r="E1079" s="1">
        <v>44451</v>
      </c>
      <c r="F1079">
        <v>30</v>
      </c>
      <c r="G1079" s="1">
        <v>44481</v>
      </c>
      <c r="H1079" s="1">
        <v>44587</v>
      </c>
      <c r="I1079" s="2">
        <v>5954515.8899999857</v>
      </c>
      <c r="J1079" s="2">
        <v>4835550.93</v>
      </c>
      <c r="K1079" s="2">
        <f>SUMIF('collection only'!D:D,eslam.data!AH1079,'collection only'!E:E)</f>
        <v>4835218.42</v>
      </c>
      <c r="L1079" s="2">
        <v>140808056.22999999</v>
      </c>
      <c r="O1079" s="2">
        <v>29555882.899999999</v>
      </c>
      <c r="U1079" s="2">
        <v>0</v>
      </c>
      <c r="V1079" s="14">
        <f>SUMIF('consultant-gross'!D:D,eslam.data!AH1079,'consultant-gross'!F:F)</f>
        <v>-1E-4</v>
      </c>
      <c r="W1079" s="14">
        <f>SUMIF('consultant-gross'!D:D,eslam.data!AH1079,'consultant-gross'!G:G)</f>
        <v>134853540.34</v>
      </c>
      <c r="X1079" s="14">
        <f>SUMIF('consultant-net'!D:D,eslam.data!AH1079,'consultant-net'!F:F)</f>
        <v>-1E-4</v>
      </c>
      <c r="Y1079" s="2" t="str">
        <f>VLOOKUP(A1079,'eslam-to-invoicing'!A:B,2,0)</f>
        <v>EMAAR-Pkg#162/163- Marassi</v>
      </c>
      <c r="Z1079" s="2" t="str">
        <f t="shared" si="44"/>
        <v>EMAAR-Pkg#162/163- Marassi24</v>
      </c>
      <c r="AH1079" s="2" t="str">
        <f t="shared" si="45"/>
        <v>PKG#17724</v>
      </c>
    </row>
    <row r="1080" spans="1:34" x14ac:dyDescent="0.3">
      <c r="A1080" s="6" t="s">
        <v>70</v>
      </c>
      <c r="B1080" s="6">
        <v>25</v>
      </c>
      <c r="C1080" s="1">
        <v>44469</v>
      </c>
      <c r="D1080" s="1">
        <v>44464</v>
      </c>
      <c r="E1080" s="1">
        <v>44475</v>
      </c>
      <c r="F1080">
        <v>30</v>
      </c>
      <c r="G1080" s="1">
        <v>44505</v>
      </c>
      <c r="H1080" s="1">
        <v>44620</v>
      </c>
      <c r="I1080" s="2">
        <v>3618126.709999979</v>
      </c>
      <c r="J1080" s="2">
        <v>4062127.69</v>
      </c>
      <c r="K1080" s="2">
        <f>SUMIF('collection only'!D:D,eslam.data!AH1080,'collection only'!E:E)</f>
        <v>4062657.22</v>
      </c>
      <c r="L1080" s="2">
        <v>144426182.94</v>
      </c>
      <c r="O1080" s="2">
        <v>30667900.140000001</v>
      </c>
      <c r="U1080" s="2">
        <v>0</v>
      </c>
      <c r="V1080" s="14">
        <f>SUMIF('consultant-gross'!D:D,eslam.data!AH1080,'consultant-gross'!F:F)</f>
        <v>-1E-4</v>
      </c>
      <c r="W1080" s="14">
        <f>SUMIF('consultant-gross'!D:D,eslam.data!AH1080,'consultant-gross'!G:G)</f>
        <v>140808056.22999999</v>
      </c>
      <c r="X1080" s="14">
        <f>SUMIF('consultant-net'!D:D,eslam.data!AH1080,'consultant-net'!F:F)</f>
        <v>-1E-4</v>
      </c>
      <c r="Y1080" s="2" t="str">
        <f>VLOOKUP(A1080,'eslam-to-invoicing'!A:B,2,0)</f>
        <v>EMAAR-Pkg#162/163- Marassi</v>
      </c>
      <c r="Z1080" s="2" t="str">
        <f t="shared" si="44"/>
        <v>EMAAR-Pkg#162/163- Marassi25</v>
      </c>
      <c r="AH1080" s="2" t="str">
        <f t="shared" si="45"/>
        <v>PKG#17725</v>
      </c>
    </row>
    <row r="1081" spans="1:34" x14ac:dyDescent="0.3">
      <c r="A1081" s="6" t="s">
        <v>70</v>
      </c>
      <c r="B1081" s="6">
        <v>26</v>
      </c>
      <c r="C1081" s="1">
        <v>44500</v>
      </c>
      <c r="D1081" s="1">
        <v>44494</v>
      </c>
      <c r="E1081" s="1">
        <v>44503</v>
      </c>
      <c r="F1081">
        <v>30</v>
      </c>
      <c r="G1081" s="1">
        <v>44533</v>
      </c>
      <c r="H1081" s="1">
        <v>44633</v>
      </c>
      <c r="I1081" s="2">
        <v>-9.9997019767761233E-4</v>
      </c>
      <c r="J1081" s="2">
        <v>30000000</v>
      </c>
      <c r="K1081" s="2">
        <f>SUMIF('collection only'!D:D,eslam.data!AH1081,'collection only'!E:E)</f>
        <v>30000000</v>
      </c>
      <c r="L1081" s="2">
        <v>144426182.94</v>
      </c>
      <c r="O1081" s="2">
        <v>30667900.140000001</v>
      </c>
      <c r="U1081" s="2">
        <v>0</v>
      </c>
      <c r="V1081" s="14">
        <f>SUMIF('consultant-gross'!D:D,eslam.data!AH1081,'consultant-gross'!F:F)</f>
        <v>0</v>
      </c>
      <c r="W1081" s="14">
        <f>SUMIF('consultant-gross'!D:D,eslam.data!AH1081,'consultant-gross'!G:G)</f>
        <v>0</v>
      </c>
      <c r="X1081" s="14">
        <f>SUMIF('consultant-net'!D:D,eslam.data!AH1081,'consultant-net'!F:F)</f>
        <v>-1E-4</v>
      </c>
      <c r="Y1081" s="2" t="str">
        <f>VLOOKUP(A1081,'eslam-to-invoicing'!A:B,2,0)</f>
        <v>EMAAR-Pkg#162/163- Marassi</v>
      </c>
      <c r="Z1081" s="2" t="str">
        <f t="shared" si="44"/>
        <v>EMAAR-Pkg#162/163- Marassi26</v>
      </c>
      <c r="AH1081" s="2" t="str">
        <f t="shared" si="45"/>
        <v>PKG#17726</v>
      </c>
    </row>
    <row r="1082" spans="1:34" x14ac:dyDescent="0.3">
      <c r="A1082" s="6" t="s">
        <v>70</v>
      </c>
      <c r="B1082" s="6">
        <v>27</v>
      </c>
      <c r="C1082" s="1">
        <v>44530</v>
      </c>
      <c r="D1082" s="1">
        <v>44525</v>
      </c>
      <c r="E1082" s="1">
        <v>44537</v>
      </c>
      <c r="F1082">
        <v>30</v>
      </c>
      <c r="G1082" s="1">
        <v>44567</v>
      </c>
      <c r="H1082" s="1">
        <v>44643</v>
      </c>
      <c r="I1082" s="2">
        <v>1336271.099999994</v>
      </c>
      <c r="J1082" s="2">
        <v>1920178.92</v>
      </c>
      <c r="K1082" s="2">
        <f>SUMIF('collection only'!D:D,eslam.data!AH1082,'collection only'!E:E)</f>
        <v>1920749.49</v>
      </c>
      <c r="L1082" s="2">
        <v>145762454.03999999</v>
      </c>
      <c r="O1082" s="2">
        <v>31729493.34</v>
      </c>
      <c r="U1082" s="2">
        <v>0</v>
      </c>
      <c r="V1082" s="14">
        <f>SUMIF('consultant-gross'!D:D,eslam.data!AH1082,'consultant-gross'!F:F)</f>
        <v>0</v>
      </c>
      <c r="W1082" s="14">
        <f>SUMIF('consultant-gross'!D:D,eslam.data!AH1082,'consultant-gross'!G:G)</f>
        <v>0</v>
      </c>
      <c r="X1082" s="14">
        <f>SUMIF('consultant-net'!D:D,eslam.data!AH1082,'consultant-net'!F:F)</f>
        <v>-1E-4</v>
      </c>
      <c r="Y1082" s="2" t="str">
        <f>VLOOKUP(A1082,'eslam-to-invoicing'!A:B,2,0)</f>
        <v>EMAAR-Pkg#162/163- Marassi</v>
      </c>
      <c r="Z1082" s="2" t="str">
        <f t="shared" si="44"/>
        <v>EMAAR-Pkg#162/163- Marassi27</v>
      </c>
      <c r="AH1082" s="2" t="str">
        <f t="shared" si="45"/>
        <v>PKG#17727</v>
      </c>
    </row>
    <row r="1083" spans="1:34" x14ac:dyDescent="0.3">
      <c r="A1083" s="6" t="s">
        <v>70</v>
      </c>
      <c r="B1083" s="6">
        <v>28</v>
      </c>
      <c r="C1083" s="1">
        <v>44620</v>
      </c>
      <c r="D1083" s="1">
        <v>44620</v>
      </c>
      <c r="E1083" s="1">
        <v>44650</v>
      </c>
      <c r="F1083">
        <v>30</v>
      </c>
      <c r="G1083" s="1">
        <v>44680</v>
      </c>
      <c r="H1083" s="1">
        <v>44650</v>
      </c>
      <c r="I1083" s="2">
        <v>4959294.7700000107</v>
      </c>
      <c r="J1083" s="2">
        <v>3761592.26</v>
      </c>
      <c r="K1083" s="2">
        <f>SUMIF('collection only'!D:D,eslam.data!AH1083,'collection only'!E:E)</f>
        <v>3761281.17</v>
      </c>
      <c r="L1083" s="2">
        <v>150721748.81</v>
      </c>
      <c r="O1083" s="2">
        <v>31076204.59</v>
      </c>
      <c r="U1083" s="2">
        <v>0</v>
      </c>
      <c r="V1083" s="14">
        <f>SUMIF('consultant-gross'!D:D,eslam.data!AH1083,'consultant-gross'!F:F)</f>
        <v>0</v>
      </c>
      <c r="W1083" s="14">
        <f>SUMIF('consultant-gross'!D:D,eslam.data!AH1083,'consultant-gross'!G:G)</f>
        <v>0</v>
      </c>
      <c r="X1083" s="14">
        <f>SUMIF('consultant-net'!D:D,eslam.data!AH1083,'consultant-net'!F:F)</f>
        <v>0</v>
      </c>
      <c r="Y1083" s="2" t="str">
        <f>VLOOKUP(A1083,'eslam-to-invoicing'!A:B,2,0)</f>
        <v>EMAAR-Pkg#162/163- Marassi</v>
      </c>
      <c r="Z1083" s="2" t="str">
        <f t="shared" si="44"/>
        <v>EMAAR-Pkg#162/163- Marassi28</v>
      </c>
      <c r="AH1083" s="2" t="str">
        <f t="shared" si="45"/>
        <v>PKG#17728</v>
      </c>
    </row>
    <row r="1084" spans="1:34" x14ac:dyDescent="0.3">
      <c r="A1084" s="6" t="s">
        <v>70</v>
      </c>
      <c r="B1084" s="6">
        <v>29</v>
      </c>
      <c r="C1084" s="1">
        <v>44620</v>
      </c>
      <c r="D1084" s="1">
        <v>44620</v>
      </c>
      <c r="E1084" s="1">
        <v>44650</v>
      </c>
      <c r="F1084">
        <v>30</v>
      </c>
      <c r="G1084" s="1">
        <v>44680</v>
      </c>
      <c r="H1084" s="1">
        <v>44656</v>
      </c>
      <c r="I1084" s="2">
        <v>-1E-4</v>
      </c>
      <c r="J1084" s="2">
        <v>30000000</v>
      </c>
      <c r="K1084" s="2">
        <f>SUMIF('collection only'!D:D,eslam.data!AH1084,'collection only'!E:E)</f>
        <v>30000000</v>
      </c>
      <c r="L1084" s="2">
        <v>150721748.81</v>
      </c>
      <c r="O1084" s="2">
        <v>31076204.59</v>
      </c>
      <c r="U1084" s="2">
        <v>0</v>
      </c>
      <c r="V1084" s="14">
        <f>SUMIF('consultant-gross'!D:D,eslam.data!AH1084,'consultant-gross'!F:F)</f>
        <v>0</v>
      </c>
      <c r="W1084" s="14">
        <f>SUMIF('consultant-gross'!D:D,eslam.data!AH1084,'consultant-gross'!G:G)</f>
        <v>0</v>
      </c>
      <c r="X1084" s="14">
        <f>SUMIF('consultant-net'!D:D,eslam.data!AH1084,'consultant-net'!F:F)</f>
        <v>0</v>
      </c>
      <c r="Y1084" s="2" t="str">
        <f>VLOOKUP(A1084,'eslam-to-invoicing'!A:B,2,0)</f>
        <v>EMAAR-Pkg#162/163- Marassi</v>
      </c>
      <c r="Z1084" s="2" t="str">
        <f t="shared" si="44"/>
        <v>EMAAR-Pkg#162/163- Marassi29</v>
      </c>
      <c r="AH1084" s="2" t="str">
        <f t="shared" si="45"/>
        <v>PKG#17729</v>
      </c>
    </row>
    <row r="1085" spans="1:34" x14ac:dyDescent="0.3">
      <c r="A1085" s="6" t="s">
        <v>70</v>
      </c>
      <c r="B1085" s="6">
        <v>30</v>
      </c>
      <c r="C1085" s="1">
        <v>44561</v>
      </c>
      <c r="D1085" s="1">
        <v>44560</v>
      </c>
      <c r="E1085" s="1">
        <v>44566</v>
      </c>
      <c r="F1085">
        <v>30</v>
      </c>
      <c r="G1085" s="1">
        <v>44596</v>
      </c>
      <c r="H1085" s="1">
        <v>44669</v>
      </c>
      <c r="I1085" s="2">
        <v>13573272.68999997</v>
      </c>
      <c r="J1085" s="2">
        <v>11173851.869999999</v>
      </c>
      <c r="K1085" s="2">
        <f>SUMIF('collection only'!D:D,eslam.data!AH1085,'collection only'!E:E)</f>
        <v>11174297.33</v>
      </c>
      <c r="L1085" s="2">
        <v>164295021.5</v>
      </c>
      <c r="O1085" s="2">
        <v>32011659.59</v>
      </c>
      <c r="U1085" s="2">
        <v>0</v>
      </c>
      <c r="V1085" s="14">
        <f>SUMIF('consultant-gross'!D:D,eslam.data!AH1085,'consultant-gross'!F:F)</f>
        <v>0</v>
      </c>
      <c r="W1085" s="14">
        <f>SUMIF('consultant-gross'!D:D,eslam.data!AH1085,'consultant-gross'!G:G)</f>
        <v>0</v>
      </c>
      <c r="X1085" s="14">
        <f>SUMIF('consultant-net'!D:D,eslam.data!AH1085,'consultant-net'!F:F)</f>
        <v>0</v>
      </c>
      <c r="Y1085" s="2" t="str">
        <f>VLOOKUP(A1085,'eslam-to-invoicing'!A:B,2,0)</f>
        <v>EMAAR-Pkg#162/163- Marassi</v>
      </c>
      <c r="Z1085" s="2" t="str">
        <f t="shared" si="44"/>
        <v>EMAAR-Pkg#162/163- Marassi30</v>
      </c>
      <c r="AH1085" s="2" t="str">
        <f t="shared" si="45"/>
        <v>PKG#17730</v>
      </c>
    </row>
    <row r="1086" spans="1:34" x14ac:dyDescent="0.3">
      <c r="A1086" s="6" t="s">
        <v>70</v>
      </c>
      <c r="B1086" s="6">
        <v>31</v>
      </c>
      <c r="C1086" s="1">
        <v>44681</v>
      </c>
      <c r="D1086" s="1">
        <v>44669</v>
      </c>
      <c r="E1086" s="1">
        <v>44669</v>
      </c>
      <c r="F1086">
        <v>30</v>
      </c>
      <c r="G1086" s="1">
        <v>44699</v>
      </c>
      <c r="H1086" s="1">
        <v>44670</v>
      </c>
      <c r="I1086" s="2">
        <v>-1E-4</v>
      </c>
      <c r="J1086" s="2">
        <v>20000000</v>
      </c>
      <c r="K1086" s="2">
        <f>SUMIF('collection only'!D:D,eslam.data!AH1086,'collection only'!E:E)</f>
        <v>20000000</v>
      </c>
      <c r="L1086" s="2">
        <v>164295021.5</v>
      </c>
      <c r="O1086" s="2">
        <v>32011659.59</v>
      </c>
      <c r="U1086" s="2">
        <v>1244836</v>
      </c>
      <c r="V1086" s="14">
        <f>SUMIF('consultant-gross'!D:D,eslam.data!AH1086,'consultant-gross'!F:F)</f>
        <v>0</v>
      </c>
      <c r="W1086" s="14">
        <f>SUMIF('consultant-gross'!D:D,eslam.data!AH1086,'consultant-gross'!G:G)</f>
        <v>0</v>
      </c>
      <c r="X1086" s="14">
        <f>SUMIF('consultant-net'!D:D,eslam.data!AH1086,'consultant-net'!F:F)</f>
        <v>0</v>
      </c>
      <c r="Y1086" s="2" t="str">
        <f>VLOOKUP(A1086,'eslam-to-invoicing'!A:B,2,0)</f>
        <v>EMAAR-Pkg#162/163- Marassi</v>
      </c>
      <c r="Z1086" s="2" t="str">
        <f t="shared" si="44"/>
        <v>EMAAR-Pkg#162/163- Marassi31</v>
      </c>
      <c r="AH1086" s="2" t="str">
        <f t="shared" si="45"/>
        <v>PKG#17731</v>
      </c>
    </row>
    <row r="1087" spans="1:34" x14ac:dyDescent="0.3">
      <c r="A1087" s="6" t="s">
        <v>70</v>
      </c>
      <c r="B1087" s="6">
        <v>32</v>
      </c>
      <c r="C1087" s="1">
        <v>44592</v>
      </c>
      <c r="D1087" s="1">
        <v>44592</v>
      </c>
      <c r="E1087" s="1">
        <v>44602</v>
      </c>
      <c r="F1087">
        <v>30</v>
      </c>
      <c r="G1087" s="1">
        <v>44632</v>
      </c>
      <c r="H1087" s="1">
        <v>44691</v>
      </c>
      <c r="I1087" s="2">
        <v>10655190.55000001</v>
      </c>
      <c r="J1087" s="2">
        <v>9586713.9800000004</v>
      </c>
      <c r="K1087" s="2">
        <f>SUMIF('collection only'!D:D,eslam.data!AH1087,'collection only'!E:E)</f>
        <v>9586612.7200000007</v>
      </c>
      <c r="L1087" s="2">
        <v>174950212.05000001</v>
      </c>
      <c r="O1087" s="2">
        <v>31704142.350000001</v>
      </c>
      <c r="U1087" s="2">
        <v>0</v>
      </c>
      <c r="V1087" s="14">
        <f>SUMIF('consultant-gross'!D:D,eslam.data!AH1087,'consultant-gross'!F:F)</f>
        <v>0</v>
      </c>
      <c r="W1087" s="14">
        <f>SUMIF('consultant-gross'!D:D,eslam.data!AH1087,'consultant-gross'!G:G)</f>
        <v>0</v>
      </c>
      <c r="X1087" s="14">
        <f>SUMIF('consultant-net'!D:D,eslam.data!AH1087,'consultant-net'!F:F)</f>
        <v>1200000</v>
      </c>
      <c r="Y1087" s="2" t="str">
        <f>VLOOKUP(A1087,'eslam-to-invoicing'!A:B,2,0)</f>
        <v>EMAAR-Pkg#162/163- Marassi</v>
      </c>
      <c r="Z1087" s="2" t="str">
        <f t="shared" si="44"/>
        <v>EMAAR-Pkg#162/163- Marassi32</v>
      </c>
      <c r="AH1087" s="2" t="str">
        <f t="shared" si="45"/>
        <v>PKG#17732</v>
      </c>
    </row>
    <row r="1088" spans="1:34" x14ac:dyDescent="0.3">
      <c r="A1088" s="6" t="s">
        <v>70</v>
      </c>
      <c r="B1088" s="6">
        <v>33</v>
      </c>
      <c r="C1088" s="1">
        <v>44651</v>
      </c>
      <c r="D1088" s="1">
        <v>44648</v>
      </c>
      <c r="E1088" s="1">
        <v>44703</v>
      </c>
      <c r="F1088">
        <v>30</v>
      </c>
      <c r="G1088" s="1">
        <v>44733</v>
      </c>
      <c r="K1088" s="2">
        <f>SUMIF('collection only'!D:D,eslam.data!AH1088,'collection only'!E:E)</f>
        <v>9774603.6300000008</v>
      </c>
      <c r="U1088" s="2">
        <v>0</v>
      </c>
      <c r="V1088" s="14">
        <f>SUMIF('consultant-gross'!D:D,eslam.data!AH1088,'consultant-gross'!F:F)</f>
        <v>0</v>
      </c>
      <c r="W1088" s="14">
        <f>SUMIF('consultant-gross'!D:D,eslam.data!AH1088,'consultant-gross'!G:G)</f>
        <v>0</v>
      </c>
      <c r="X1088" s="14">
        <f>SUMIF('consultant-net'!D:D,eslam.data!AH1088,'consultant-net'!F:F)</f>
        <v>0</v>
      </c>
      <c r="Y1088" s="2" t="str">
        <f>VLOOKUP(A1088,'eslam-to-invoicing'!A:B,2,0)</f>
        <v>EMAAR-Pkg#162/163- Marassi</v>
      </c>
      <c r="Z1088" s="2" t="str">
        <f t="shared" si="44"/>
        <v>EMAAR-Pkg#162/163- Marassi33</v>
      </c>
      <c r="AH1088" s="2" t="str">
        <f t="shared" si="45"/>
        <v>PKG#17733</v>
      </c>
    </row>
    <row r="1089" spans="1:34" x14ac:dyDescent="0.3">
      <c r="A1089" s="6" t="s">
        <v>70</v>
      </c>
      <c r="B1089" s="6">
        <v>34</v>
      </c>
      <c r="C1089" s="1">
        <v>44620</v>
      </c>
      <c r="D1089" s="1">
        <v>44621</v>
      </c>
      <c r="E1089" s="1">
        <v>44626</v>
      </c>
      <c r="F1089">
        <v>30</v>
      </c>
      <c r="G1089" s="1">
        <v>44656</v>
      </c>
      <c r="H1089" s="1">
        <v>44713</v>
      </c>
      <c r="I1089" s="2">
        <v>4083110.25</v>
      </c>
      <c r="J1089" s="2">
        <v>3242747.22</v>
      </c>
      <c r="K1089" s="2">
        <f>SUMIF('collection only'!D:D,eslam.data!AH1089,'collection only'!E:E)</f>
        <v>3243420.79</v>
      </c>
      <c r="L1089" s="2">
        <v>189971239</v>
      </c>
      <c r="O1089" s="2">
        <v>33248463</v>
      </c>
      <c r="S1089" s="2">
        <v>5813429</v>
      </c>
      <c r="T1089" s="2">
        <v>5813429</v>
      </c>
      <c r="U1089" s="2">
        <v>1266148</v>
      </c>
      <c r="V1089" s="14">
        <f>SUMIF('consultant-gross'!D:D,eslam.data!AH1089,'consultant-gross'!F:F)</f>
        <v>3016331.1151554361</v>
      </c>
      <c r="W1089" s="14">
        <f>SUMIF('consultant-gross'!D:D,eslam.data!AH1089,'consultant-gross'!G:G)</f>
        <v>188904459.86515543</v>
      </c>
      <c r="X1089" s="14">
        <f>SUMIF('consultant-net'!D:D,eslam.data!AH1089,'consultant-net'!F:F)</f>
        <v>16000000</v>
      </c>
      <c r="Y1089" s="2" t="str">
        <f>VLOOKUP(A1089,'eslam-to-invoicing'!A:B,2,0)</f>
        <v>EMAAR-Pkg#162/163- Marassi</v>
      </c>
      <c r="Z1089" s="2" t="str">
        <f t="shared" si="44"/>
        <v>EMAAR-Pkg#162/163- Marassi34</v>
      </c>
      <c r="AH1089" s="2" t="str">
        <f t="shared" si="45"/>
        <v>PKG#17734</v>
      </c>
    </row>
    <row r="1090" spans="1:34" x14ac:dyDescent="0.3">
      <c r="A1090" s="6" t="s">
        <v>70</v>
      </c>
      <c r="B1090" s="6">
        <v>35</v>
      </c>
      <c r="C1090" s="1">
        <v>44681</v>
      </c>
      <c r="D1090" s="1">
        <v>44671</v>
      </c>
      <c r="E1090" s="1">
        <v>44720</v>
      </c>
      <c r="F1090">
        <v>30</v>
      </c>
      <c r="G1090" s="1">
        <v>44750</v>
      </c>
      <c r="H1090" s="1">
        <v>44720</v>
      </c>
      <c r="I1090" s="2">
        <v>20620247</v>
      </c>
      <c r="J1090" s="2">
        <v>14874314.24</v>
      </c>
      <c r="K1090" s="2">
        <f>SUMIF('collection only'!D:D,eslam.data!AH1090,'collection only'!E:E)</f>
        <v>14874314</v>
      </c>
      <c r="L1090" s="2">
        <v>210591486</v>
      </c>
      <c r="O1090" s="2">
        <v>32687951</v>
      </c>
      <c r="S1090" s="2">
        <v>6340697.5</v>
      </c>
      <c r="T1090" s="2">
        <v>6340697.5</v>
      </c>
      <c r="U1090" s="2">
        <v>1273436</v>
      </c>
      <c r="V1090" s="14">
        <f>SUMIF('consultant-gross'!D:D,eslam.data!AH1090,'consultant-gross'!F:F)</f>
        <v>0</v>
      </c>
      <c r="W1090" s="14">
        <f>SUMIF('consultant-gross'!D:D,eslam.data!AH1090,'consultant-gross'!G:G)</f>
        <v>0</v>
      </c>
      <c r="X1090" s="14">
        <f>SUMIF('consultant-net'!D:D,eslam.data!AH1090,'consultant-net'!F:F)</f>
        <v>0</v>
      </c>
      <c r="Y1090" s="2" t="str">
        <f>VLOOKUP(A1090,'eslam-to-invoicing'!A:B,2,0)</f>
        <v>EMAAR-Pkg#162/163- Marassi</v>
      </c>
      <c r="Z1090" s="2" t="str">
        <f t="shared" si="44"/>
        <v>EMAAR-Pkg#162/163- Marassi35</v>
      </c>
      <c r="AH1090" s="2" t="str">
        <f t="shared" si="45"/>
        <v>PKG#17735</v>
      </c>
    </row>
    <row r="1091" spans="1:34" x14ac:dyDescent="0.3">
      <c r="A1091" s="6" t="s">
        <v>70</v>
      </c>
      <c r="B1091" s="6">
        <v>36</v>
      </c>
      <c r="C1091" s="1">
        <v>44651</v>
      </c>
      <c r="D1091" s="1">
        <v>44648</v>
      </c>
      <c r="E1091" s="1">
        <v>44658</v>
      </c>
      <c r="F1091">
        <v>30</v>
      </c>
      <c r="G1091" s="1">
        <v>44688</v>
      </c>
      <c r="H1091" s="1">
        <v>44777</v>
      </c>
      <c r="I1091" s="2">
        <v>41964961.540000021</v>
      </c>
      <c r="J1091" s="2">
        <v>32974130.899999999</v>
      </c>
      <c r="K1091" s="2">
        <f>SUMIF('collection only'!D:D,eslam.data!AH1091,'collection only'!E:E)</f>
        <v>32974130.899999999</v>
      </c>
      <c r="L1091" s="2">
        <v>252556447.53999999</v>
      </c>
      <c r="O1091" s="2">
        <v>55952679</v>
      </c>
      <c r="S1091" s="2">
        <v>8027886.0350000001</v>
      </c>
      <c r="T1091" s="2">
        <v>8027886.0350000001</v>
      </c>
      <c r="U1091" s="2">
        <v>2506369.8199999998</v>
      </c>
      <c r="V1091" s="14">
        <f>SUMIF('consultant-gross'!D:D,eslam.data!AH1091,'consultant-gross'!F:F)</f>
        <v>2649851.2200000286</v>
      </c>
      <c r="W1091" s="14">
        <f>SUMIF('consultant-gross'!D:D,eslam.data!AH1091,'consultant-gross'!G:G)</f>
        <v>213241337.22000003</v>
      </c>
      <c r="X1091" s="14">
        <f>SUMIF('consultant-net'!D:D,eslam.data!AH1091,'consultant-net'!F:F)</f>
        <v>15000000</v>
      </c>
      <c r="Y1091" s="2" t="str">
        <f>VLOOKUP(A1091,'eslam-to-invoicing'!A:B,2,0)</f>
        <v>EMAAR-Pkg#162/163- Marassi</v>
      </c>
      <c r="Z1091" s="2" t="str">
        <f t="shared" ref="Z1091:Z1154" si="46">Y1091&amp;B1091</f>
        <v>EMAAR-Pkg#162/163- Marassi36</v>
      </c>
      <c r="AH1091" s="2" t="str">
        <f t="shared" ref="AH1091:AH1154" si="47">A1091&amp;B1091</f>
        <v>PKG#17736</v>
      </c>
    </row>
    <row r="1092" spans="1:34" x14ac:dyDescent="0.3">
      <c r="A1092" s="6" t="s">
        <v>70</v>
      </c>
      <c r="B1092" s="6">
        <v>37</v>
      </c>
      <c r="C1092" s="1">
        <v>44651</v>
      </c>
      <c r="D1092" s="1">
        <v>44663</v>
      </c>
      <c r="E1092" s="1">
        <v>44663</v>
      </c>
      <c r="F1092">
        <v>30</v>
      </c>
      <c r="G1092" s="1">
        <v>44693</v>
      </c>
      <c r="H1092" s="1">
        <v>44787</v>
      </c>
      <c r="I1092" s="2">
        <v>3201525.3799999361</v>
      </c>
      <c r="J1092" s="2">
        <v>2963171.82</v>
      </c>
      <c r="K1092" s="2">
        <f>SUMIF('collection only'!D:D,eslam.data!AH1092,'collection only'!E:E)</f>
        <v>2963171.8200000003</v>
      </c>
      <c r="L1092" s="2">
        <v>255757972.91999999</v>
      </c>
      <c r="O1092" s="2">
        <v>55952679</v>
      </c>
      <c r="S1092" s="2">
        <v>8111926.0800000001</v>
      </c>
      <c r="T1092" s="2">
        <v>8111926.0800000001</v>
      </c>
      <c r="U1092" s="2">
        <v>1543023.5</v>
      </c>
      <c r="V1092" s="14">
        <f>SUMIF('consultant-gross'!D:D,eslam.data!AH1092,'consultant-gross'!F:F)</f>
        <v>3201524.5199999809</v>
      </c>
      <c r="W1092" s="14">
        <f>SUMIF('consultant-gross'!D:D,eslam.data!AH1092,'consultant-gross'!G:G)</f>
        <v>255757972.06</v>
      </c>
      <c r="X1092" s="14">
        <f>SUMIF('consultant-net'!D:D,eslam.data!AH1092,'consultant-net'!F:F)</f>
        <v>2963171.8184430003</v>
      </c>
      <c r="Y1092" s="2" t="str">
        <f>VLOOKUP(A1092,'eslam-to-invoicing'!A:B,2,0)</f>
        <v>EMAAR-Pkg#162/163- Marassi</v>
      </c>
      <c r="Z1092" s="2" t="str">
        <f t="shared" si="46"/>
        <v>EMAAR-Pkg#162/163- Marassi37</v>
      </c>
      <c r="AH1092" s="2" t="str">
        <f t="shared" si="47"/>
        <v>PKG#17737</v>
      </c>
    </row>
    <row r="1093" spans="1:34" x14ac:dyDescent="0.3">
      <c r="A1093" s="6" t="s">
        <v>70</v>
      </c>
      <c r="B1093" s="6">
        <v>38</v>
      </c>
      <c r="C1093" s="1">
        <v>44681</v>
      </c>
      <c r="D1093" s="1">
        <v>44671</v>
      </c>
      <c r="E1093" s="1">
        <v>44685</v>
      </c>
      <c r="F1093">
        <v>30</v>
      </c>
      <c r="G1093" s="1">
        <v>44715</v>
      </c>
      <c r="H1093" s="1">
        <v>44788</v>
      </c>
      <c r="I1093" s="2">
        <v>113074932.04000001</v>
      </c>
      <c r="J1093" s="2">
        <v>40830987.189999998</v>
      </c>
      <c r="K1093" s="2">
        <f>SUMIF('collection only'!D:D,eslam.data!AH1093,'collection only'!E:E)</f>
        <v>40830987.189999998</v>
      </c>
      <c r="L1093" s="2">
        <v>368832904.95999998</v>
      </c>
      <c r="O1093" s="2">
        <v>41102851</v>
      </c>
      <c r="R1093" s="2">
        <v>430147</v>
      </c>
      <c r="S1093" s="2">
        <v>10708897.324999999</v>
      </c>
      <c r="T1093" s="2">
        <v>10708897.324999999</v>
      </c>
      <c r="U1093" s="2">
        <v>8967998.5</v>
      </c>
      <c r="V1093" s="14">
        <f>SUMIF('consultant-gross'!D:D,eslam.data!AH1093,'consultant-gross'!F:F)</f>
        <v>-0.86000323295593262</v>
      </c>
      <c r="W1093" s="14">
        <f>SUMIF('consultant-gross'!D:D,eslam.data!AH1093,'consultant-gross'!G:G)</f>
        <v>255757972.05999672</v>
      </c>
      <c r="X1093" s="14">
        <f>SUMIF('consultant-net'!D:D,eslam.data!AH1093,'consultant-net'!F:F)</f>
        <v>1E-4</v>
      </c>
      <c r="Y1093" s="2" t="str">
        <f>VLOOKUP(A1093,'eslam-to-invoicing'!A:B,2,0)</f>
        <v>EMAAR-Pkg#162/163- Marassi</v>
      </c>
      <c r="Z1093" s="2" t="str">
        <f t="shared" si="46"/>
        <v>EMAAR-Pkg#162/163- Marassi38</v>
      </c>
      <c r="AH1093" s="2" t="str">
        <f t="shared" si="47"/>
        <v>PKG#17738</v>
      </c>
    </row>
    <row r="1094" spans="1:34" x14ac:dyDescent="0.3">
      <c r="A1094" s="6" t="s">
        <v>70</v>
      </c>
      <c r="B1094" s="6">
        <v>39</v>
      </c>
      <c r="C1094" s="1">
        <v>44712</v>
      </c>
      <c r="D1094" s="1">
        <v>44706</v>
      </c>
      <c r="E1094" s="1">
        <v>44716</v>
      </c>
      <c r="F1094">
        <v>30</v>
      </c>
      <c r="G1094" s="1">
        <v>44746</v>
      </c>
      <c r="H1094" s="1">
        <v>44837</v>
      </c>
      <c r="I1094" s="2">
        <v>62332263.270000041</v>
      </c>
      <c r="J1094" s="2">
        <v>24380106.600000001</v>
      </c>
      <c r="K1094" s="2">
        <f>SUMIF('collection only'!D:D,eslam.data!AH1094,'collection only'!E:E)</f>
        <v>24380106.600000001</v>
      </c>
      <c r="L1094" s="2">
        <v>431165168.23000002</v>
      </c>
      <c r="O1094" s="2">
        <v>36844292</v>
      </c>
      <c r="U1094" s="2">
        <v>0</v>
      </c>
      <c r="V1094" s="14">
        <f>SUMIF('consultant-gross'!D:D,eslam.data!AH1094,'consultant-gross'!F:F)</f>
        <v>-178832904.95999998</v>
      </c>
      <c r="W1094" s="14">
        <f>SUMIF('consultant-gross'!D:D,eslam.data!AH1094,'consultant-gross'!G:G)</f>
        <v>190000000</v>
      </c>
      <c r="X1094" s="14">
        <f>SUMIF('consultant-net'!D:D,eslam.data!AH1094,'consultant-net'!F:F)</f>
        <v>0</v>
      </c>
      <c r="Y1094" s="2" t="str">
        <f>VLOOKUP(A1094,'eslam-to-invoicing'!A:B,2,0)</f>
        <v>EMAAR-Pkg#162/163- Marassi</v>
      </c>
      <c r="Z1094" s="2" t="str">
        <f t="shared" si="46"/>
        <v>EMAAR-Pkg#162/163- Marassi39</v>
      </c>
      <c r="AH1094" s="2" t="str">
        <f t="shared" si="47"/>
        <v>PKG#17739</v>
      </c>
    </row>
    <row r="1095" spans="1:34" x14ac:dyDescent="0.3">
      <c r="A1095" s="6" t="s">
        <v>70</v>
      </c>
      <c r="B1095" s="6">
        <v>40</v>
      </c>
      <c r="C1095" s="1">
        <v>44773</v>
      </c>
      <c r="D1095" s="1">
        <v>44773</v>
      </c>
      <c r="E1095" s="1">
        <v>44773</v>
      </c>
      <c r="F1095">
        <v>30</v>
      </c>
      <c r="G1095" s="1">
        <v>44803</v>
      </c>
      <c r="H1095" s="1">
        <v>44887</v>
      </c>
      <c r="I1095" s="2">
        <v>2265658.5799999828</v>
      </c>
      <c r="J1095" s="2">
        <v>1E-4</v>
      </c>
      <c r="K1095" s="2">
        <f>SUMIF('collection only'!D:D,eslam.data!AH1095,'collection only'!E:E)</f>
        <v>1E-4</v>
      </c>
      <c r="L1095" s="2">
        <v>433430826.81</v>
      </c>
      <c r="O1095" s="2">
        <v>36844292</v>
      </c>
      <c r="R1095" s="2">
        <v>430147</v>
      </c>
      <c r="U1095" s="2">
        <v>0</v>
      </c>
      <c r="V1095" s="14">
        <f>SUMIF('consultant-gross'!D:D,eslam.data!AH1095,'consultant-gross'!F:F)</f>
        <v>0</v>
      </c>
      <c r="W1095" s="14">
        <f>SUMIF('consultant-gross'!D:D,eslam.data!AH1095,'consultant-gross'!G:G)</f>
        <v>0</v>
      </c>
      <c r="X1095" s="14">
        <f>SUMIF('consultant-net'!D:D,eslam.data!AH1095,'consultant-net'!F:F)</f>
        <v>0</v>
      </c>
      <c r="Y1095" s="2" t="str">
        <f>VLOOKUP(A1095,'eslam-to-invoicing'!A:B,2,0)</f>
        <v>EMAAR-Pkg#162/163- Marassi</v>
      </c>
      <c r="Z1095" s="2" t="str">
        <f t="shared" si="46"/>
        <v>EMAAR-Pkg#162/163- Marassi40</v>
      </c>
      <c r="AH1095" s="2" t="str">
        <f t="shared" si="47"/>
        <v>PKG#17740</v>
      </c>
    </row>
    <row r="1096" spans="1:34" x14ac:dyDescent="0.3">
      <c r="A1096" s="6" t="s">
        <v>70</v>
      </c>
      <c r="B1096" s="6">
        <v>41</v>
      </c>
      <c r="C1096" s="1">
        <v>44742</v>
      </c>
      <c r="D1096" s="1">
        <v>44737</v>
      </c>
      <c r="E1096" s="1">
        <v>44747</v>
      </c>
      <c r="F1096">
        <v>30</v>
      </c>
      <c r="G1096" s="1">
        <v>44777</v>
      </c>
      <c r="H1096" s="1">
        <v>44887</v>
      </c>
      <c r="I1096" s="2">
        <v>16308262.75999999</v>
      </c>
      <c r="J1096" s="2">
        <v>1E-4</v>
      </c>
      <c r="K1096" s="2">
        <f>SUMIF('collection only'!D:D,eslam.data!AH1096,'collection only'!E:E)</f>
        <v>1.0000000000000001E-5</v>
      </c>
      <c r="L1096" s="2">
        <v>449739089.56999999</v>
      </c>
      <c r="O1096" s="2">
        <v>23473659</v>
      </c>
      <c r="U1096" s="2">
        <v>0</v>
      </c>
      <c r="V1096" s="14">
        <f>SUMIF('consultant-gross'!D:D,eslam.data!AH1096,'consultant-gross'!F:F)</f>
        <v>-11904090.583679438</v>
      </c>
      <c r="W1096" s="14">
        <f>SUMIF('consultant-gross'!D:D,eslam.data!AH1096,'consultant-gross'!G:G)</f>
        <v>421526736.22632056</v>
      </c>
      <c r="X1096" s="14">
        <f>SUMIF('consultant-net'!D:D,eslam.data!AH1096,'consultant-net'!F:F)</f>
        <v>10330863.573956251</v>
      </c>
      <c r="Y1096" s="2" t="str">
        <f>VLOOKUP(A1096,'eslam-to-invoicing'!A:B,2,0)</f>
        <v>EMAAR-Pkg#162/163- Marassi</v>
      </c>
      <c r="Z1096" s="2" t="str">
        <f t="shared" si="46"/>
        <v>EMAAR-Pkg#162/163- Marassi41</v>
      </c>
      <c r="AH1096" s="2" t="str">
        <f t="shared" si="47"/>
        <v>PKG#17741</v>
      </c>
    </row>
    <row r="1097" spans="1:34" x14ac:dyDescent="0.3">
      <c r="A1097" s="6" t="s">
        <v>70</v>
      </c>
      <c r="B1097" s="6">
        <v>42</v>
      </c>
      <c r="C1097" s="1">
        <v>44834</v>
      </c>
      <c r="D1097" s="1">
        <v>44834</v>
      </c>
      <c r="E1097" s="1">
        <v>44834</v>
      </c>
      <c r="F1097">
        <v>30</v>
      </c>
      <c r="G1097" s="1">
        <v>44864</v>
      </c>
      <c r="H1097" s="1">
        <v>44979</v>
      </c>
      <c r="I1097" s="2">
        <v>25575904.540000021</v>
      </c>
      <c r="J1097" s="2">
        <v>4207031.92</v>
      </c>
      <c r="K1097" s="2">
        <f>SUMIF('collection only'!D:D,eslam.data!AH1097,'collection only'!E:E)</f>
        <v>4198626.99</v>
      </c>
      <c r="L1097" s="2">
        <v>475314994.11000001</v>
      </c>
      <c r="U1097" s="2">
        <v>0</v>
      </c>
      <c r="V1097" s="14">
        <f>SUMIF('consultant-gross'!D:D,eslam.data!AH1097,'consultant-gross'!F:F)</f>
        <v>0</v>
      </c>
      <c r="W1097" s="14">
        <f>SUMIF('consultant-gross'!D:D,eslam.data!AH1097,'consultant-gross'!G:G)</f>
        <v>0</v>
      </c>
      <c r="X1097" s="14">
        <f>SUMIF('consultant-net'!D:D,eslam.data!AH1097,'consultant-net'!F:F)</f>
        <v>0</v>
      </c>
      <c r="Y1097" s="2" t="str">
        <f>VLOOKUP(A1097,'eslam-to-invoicing'!A:B,2,0)</f>
        <v>EMAAR-Pkg#162/163- Marassi</v>
      </c>
      <c r="Z1097" s="2" t="str">
        <f t="shared" si="46"/>
        <v>EMAAR-Pkg#162/163- Marassi42</v>
      </c>
      <c r="AH1097" s="2" t="str">
        <f t="shared" si="47"/>
        <v>PKG#17742</v>
      </c>
    </row>
    <row r="1098" spans="1:34" x14ac:dyDescent="0.3">
      <c r="A1098" s="6" t="s">
        <v>70</v>
      </c>
      <c r="B1098" s="6">
        <v>43</v>
      </c>
      <c r="C1098" s="1">
        <v>44957</v>
      </c>
      <c r="D1098" s="1">
        <v>44951</v>
      </c>
      <c r="E1098" s="1">
        <v>45029</v>
      </c>
      <c r="F1098">
        <v>30</v>
      </c>
      <c r="G1098" s="1">
        <v>45059</v>
      </c>
      <c r="H1098" s="1">
        <v>45029</v>
      </c>
      <c r="I1098" s="2">
        <v>-1403499.790000021</v>
      </c>
      <c r="J1098" s="2">
        <v>14488837.890000001</v>
      </c>
      <c r="K1098" s="2">
        <f>SUMIF('collection only'!D:D,eslam.data!AH1098,'collection only'!E:E)</f>
        <v>14488992.220000001</v>
      </c>
      <c r="L1098" s="2">
        <v>473911494.31999999</v>
      </c>
      <c r="O1098" s="2">
        <v>23473659</v>
      </c>
      <c r="P1098" s="2">
        <v>399954494</v>
      </c>
      <c r="R1098" s="2">
        <v>430147.49</v>
      </c>
      <c r="S1098" s="2">
        <v>12864128.305</v>
      </c>
      <c r="T1098" s="2">
        <v>12864128.305</v>
      </c>
      <c r="U1098" s="2">
        <v>3512870.7</v>
      </c>
      <c r="V1098" s="14">
        <f>SUMIF('consultant-gross'!D:D,eslam.data!AH1098,'consultant-gross'!F:F)</f>
        <v>0</v>
      </c>
      <c r="W1098" s="14">
        <f>SUMIF('consultant-gross'!D:D,eslam.data!AH1098,'consultant-gross'!G:G)</f>
        <v>0</v>
      </c>
      <c r="X1098" s="14">
        <f>SUMIF('consultant-net'!D:D,eslam.data!AH1098,'consultant-net'!F:F)</f>
        <v>0</v>
      </c>
      <c r="Y1098" s="2" t="str">
        <f>VLOOKUP(A1098,'eslam-to-invoicing'!A:B,2,0)</f>
        <v>EMAAR-Pkg#162/163- Marassi</v>
      </c>
      <c r="Z1098" s="2" t="str">
        <f t="shared" si="46"/>
        <v>EMAAR-Pkg#162/163- Marassi43</v>
      </c>
      <c r="AH1098" s="2" t="str">
        <f t="shared" si="47"/>
        <v>PKG#17743</v>
      </c>
    </row>
    <row r="1099" spans="1:34" x14ac:dyDescent="0.3">
      <c r="A1099" s="6" t="s">
        <v>70</v>
      </c>
      <c r="B1099" s="6">
        <v>44</v>
      </c>
      <c r="C1099" s="1">
        <v>44957</v>
      </c>
      <c r="D1099" s="1">
        <v>44951</v>
      </c>
      <c r="E1099" s="1">
        <v>45029</v>
      </c>
      <c r="F1099">
        <v>30</v>
      </c>
      <c r="G1099" s="1">
        <v>45059</v>
      </c>
      <c r="H1099" s="1">
        <v>45071</v>
      </c>
      <c r="I1099" s="2">
        <v>59788309.639999993</v>
      </c>
      <c r="J1099" s="2">
        <v>17144236.059999999</v>
      </c>
      <c r="K1099" s="2">
        <f>SUMIF('collection only'!D:D,eslam.data!AH1099,'collection only'!E:E)</f>
        <v>17144236.059999999</v>
      </c>
      <c r="L1099" s="2">
        <v>533699803.95999998</v>
      </c>
      <c r="O1099" s="2">
        <v>11107434</v>
      </c>
      <c r="P1099" s="2">
        <v>448361770</v>
      </c>
      <c r="R1099" s="2">
        <v>430147.49</v>
      </c>
      <c r="S1099" s="2">
        <v>13994560.619999999</v>
      </c>
      <c r="T1099" s="2">
        <v>13994560.619999999</v>
      </c>
      <c r="U1099" s="2">
        <v>4392870.7</v>
      </c>
      <c r="V1099" s="14">
        <f>SUMIF('consultant-gross'!D:D,eslam.data!AH1099,'consultant-gross'!F:F)</f>
        <v>0</v>
      </c>
      <c r="W1099" s="14">
        <f>SUMIF('consultant-gross'!D:D,eslam.data!AH1099,'consultant-gross'!G:G)</f>
        <v>0</v>
      </c>
      <c r="X1099" s="14">
        <f>SUMIF('consultant-net'!D:D,eslam.data!AH1099,'consultant-net'!F:F)</f>
        <v>20000000</v>
      </c>
      <c r="Y1099" s="2" t="str">
        <f>VLOOKUP(A1099,'eslam-to-invoicing'!A:B,2,0)</f>
        <v>EMAAR-Pkg#162/163- Marassi</v>
      </c>
      <c r="Z1099" s="2" t="str">
        <f t="shared" si="46"/>
        <v>EMAAR-Pkg#162/163- Marassi44</v>
      </c>
      <c r="AH1099" s="2" t="str">
        <f t="shared" si="47"/>
        <v>PKG#17744</v>
      </c>
    </row>
    <row r="1100" spans="1:34" x14ac:dyDescent="0.3">
      <c r="A1100" s="6" t="s">
        <v>70</v>
      </c>
      <c r="B1100" s="6">
        <v>45</v>
      </c>
      <c r="C1100" s="1">
        <v>44804</v>
      </c>
      <c r="D1100" s="1">
        <v>44798</v>
      </c>
      <c r="E1100" s="1">
        <v>44811</v>
      </c>
      <c r="F1100">
        <v>30</v>
      </c>
      <c r="G1100" s="1">
        <v>44841</v>
      </c>
      <c r="H1100" s="1">
        <v>45092</v>
      </c>
      <c r="I1100" s="2">
        <v>102598790.27</v>
      </c>
      <c r="J1100" s="2">
        <v>15002016.49</v>
      </c>
      <c r="K1100" s="2">
        <f>SUMIF('collection only'!D:D,eslam.data!AH1100,'collection only'!E:E)</f>
        <v>15002016.49</v>
      </c>
      <c r="L1100" s="2">
        <v>576510284.59000003</v>
      </c>
      <c r="O1100" s="2">
        <v>12544287.369999999</v>
      </c>
      <c r="P1100" s="2">
        <v>474871564.16000003</v>
      </c>
      <c r="R1100" s="2">
        <v>430147.49</v>
      </c>
      <c r="S1100" s="2">
        <v>14726364.300000001</v>
      </c>
      <c r="T1100" s="2">
        <v>14726364.300000001</v>
      </c>
      <c r="U1100" s="2">
        <v>4392870.7</v>
      </c>
      <c r="V1100" s="14">
        <f>SUMIF('consultant-gross'!D:D,eslam.data!AH1100,'consultant-gross'!F:F)</f>
        <v>0</v>
      </c>
      <c r="W1100" s="14">
        <f>SUMIF('consultant-gross'!D:D,eslam.data!AH1100,'consultant-gross'!G:G)</f>
        <v>0</v>
      </c>
      <c r="X1100" s="14">
        <f>SUMIF('consultant-net'!D:D,eslam.data!AH1100,'consultant-net'!F:F)</f>
        <v>5000000</v>
      </c>
      <c r="Y1100" s="2" t="str">
        <f>VLOOKUP(A1100,'eslam-to-invoicing'!A:B,2,0)</f>
        <v>EMAAR-Pkg#162/163- Marassi</v>
      </c>
      <c r="Z1100" s="2" t="str">
        <f t="shared" si="46"/>
        <v>EMAAR-Pkg#162/163- Marassi45</v>
      </c>
      <c r="AH1100" s="2" t="str">
        <f t="shared" si="47"/>
        <v>PKG#17745</v>
      </c>
    </row>
    <row r="1101" spans="1:34" x14ac:dyDescent="0.3">
      <c r="A1101" s="6" t="s">
        <v>70</v>
      </c>
      <c r="B1101" s="6">
        <v>46</v>
      </c>
      <c r="C1101" s="1">
        <v>44834</v>
      </c>
      <c r="D1101" s="1">
        <v>44829</v>
      </c>
      <c r="E1101" s="1">
        <v>44851</v>
      </c>
      <c r="F1101">
        <v>30</v>
      </c>
      <c r="G1101" s="1">
        <v>44881</v>
      </c>
      <c r="H1101" s="1">
        <v>45123</v>
      </c>
      <c r="I1101" s="2">
        <v>-22395666.320000049</v>
      </c>
      <c r="J1101" s="2">
        <v>3056265.5</v>
      </c>
      <c r="K1101" s="2">
        <f>SUMIF('collection only'!D:D,eslam.data!AH1101,'collection only'!E:E)</f>
        <v>3048300.98</v>
      </c>
      <c r="L1101" s="2">
        <v>554114618.26999998</v>
      </c>
      <c r="O1101" s="2">
        <v>12544287.369999999</v>
      </c>
      <c r="P1101" s="2">
        <v>479879018.92000002</v>
      </c>
      <c r="R1101" s="2">
        <v>430147</v>
      </c>
      <c r="S1101" s="2">
        <v>14857839.5</v>
      </c>
      <c r="T1101" s="2">
        <v>14857839.5</v>
      </c>
      <c r="U1101" s="2">
        <v>8396085.6999999993</v>
      </c>
      <c r="V1101" s="14">
        <f>SUMIF('consultant-gross'!D:D,eslam.data!AH1101,'consultant-gross'!F:F)</f>
        <v>0</v>
      </c>
      <c r="W1101" s="14">
        <f>SUMIF('consultant-gross'!D:D,eslam.data!AH1101,'consultant-gross'!G:G)</f>
        <v>0</v>
      </c>
      <c r="X1101" s="14">
        <f>SUMIF('consultant-net'!D:D,eslam.data!AH1101,'consultant-net'!F:F)</f>
        <v>10000000</v>
      </c>
      <c r="Y1101" s="2" t="str">
        <f>VLOOKUP(A1101,'eslam-to-invoicing'!A:B,2,0)</f>
        <v>EMAAR-Pkg#162/163- Marassi</v>
      </c>
      <c r="Z1101" s="2" t="str">
        <f t="shared" si="46"/>
        <v>EMAAR-Pkg#162/163- Marassi46</v>
      </c>
      <c r="AH1101" s="2" t="str">
        <f t="shared" si="47"/>
        <v>PKG#17746</v>
      </c>
    </row>
    <row r="1102" spans="1:34" x14ac:dyDescent="0.3">
      <c r="A1102" s="6" t="s">
        <v>70</v>
      </c>
      <c r="B1102" s="6">
        <v>47</v>
      </c>
      <c r="C1102" s="1">
        <v>45107</v>
      </c>
      <c r="D1102" s="1">
        <v>45102</v>
      </c>
      <c r="E1102" s="1">
        <v>44972</v>
      </c>
      <c r="F1102">
        <v>30</v>
      </c>
      <c r="G1102" s="1">
        <v>45002</v>
      </c>
      <c r="H1102" s="1">
        <v>45141</v>
      </c>
      <c r="I1102" s="2">
        <v>6780617.5099999905</v>
      </c>
      <c r="J1102" s="2">
        <v>4274854.67</v>
      </c>
      <c r="K1102" s="2">
        <f>SUMIF('collection only'!D:D,eslam.data!AH1102,'collection only'!E:E)</f>
        <v>4274072.25</v>
      </c>
      <c r="L1102" s="2">
        <v>560895235.77999997</v>
      </c>
      <c r="O1102" s="2">
        <v>10901184.51</v>
      </c>
      <c r="P1102" s="2">
        <v>486669436</v>
      </c>
      <c r="R1102" s="2">
        <v>430147</v>
      </c>
      <c r="S1102" s="2">
        <v>14994854.5</v>
      </c>
      <c r="T1102" s="2">
        <v>14994854.5</v>
      </c>
      <c r="U1102" s="2">
        <v>8396085.6999999993</v>
      </c>
      <c r="V1102" s="14">
        <f>SUMIF('consultant-gross'!D:D,eslam.data!AH1102,'consultant-gross'!F:F)</f>
        <v>21331767.985297441</v>
      </c>
      <c r="W1102" s="14">
        <f>SUMIF('consultant-gross'!D:D,eslam.data!AH1102,'consultant-gross'!G:G)</f>
        <v>575446386.25529742</v>
      </c>
      <c r="X1102" s="14">
        <f>SUMIF('consultant-net'!D:D,eslam.data!AH1102,'consultant-net'!F:F)</f>
        <v>4375831.9851192236</v>
      </c>
      <c r="Y1102" s="2" t="str">
        <f>VLOOKUP(A1102,'eslam-to-invoicing'!A:B,2,0)</f>
        <v>EMAAR-Pkg#162/163- Marassi</v>
      </c>
      <c r="Z1102" s="2" t="str">
        <f t="shared" si="46"/>
        <v>EMAAR-Pkg#162/163- Marassi47</v>
      </c>
      <c r="AH1102" s="2" t="str">
        <f t="shared" si="47"/>
        <v>PKG#17747</v>
      </c>
    </row>
    <row r="1103" spans="1:34" x14ac:dyDescent="0.3">
      <c r="A1103" s="6" t="s">
        <v>70</v>
      </c>
      <c r="B1103" s="6">
        <v>48</v>
      </c>
      <c r="C1103" s="1">
        <v>45016</v>
      </c>
      <c r="D1103" s="1">
        <v>45010</v>
      </c>
      <c r="E1103" s="1">
        <v>45011</v>
      </c>
      <c r="F1103">
        <v>30</v>
      </c>
      <c r="G1103" s="1">
        <v>45041</v>
      </c>
      <c r="J1103" s="2">
        <v>4111000</v>
      </c>
      <c r="K1103" s="2">
        <f>SUMIF('collection only'!D:D,eslam.data!AH1103,'collection only'!E:E)</f>
        <v>9.9999999999999995E-7</v>
      </c>
      <c r="U1103" s="2">
        <v>0</v>
      </c>
      <c r="V1103" s="14">
        <f>SUMIF('consultant-gross'!D:D,eslam.data!AH1103,'consultant-gross'!F:F)</f>
        <v>0</v>
      </c>
      <c r="W1103" s="14">
        <f>SUMIF('consultant-gross'!D:D,eslam.data!AH1103,'consultant-gross'!G:G)</f>
        <v>0</v>
      </c>
      <c r="X1103" s="14">
        <f>SUMIF('consultant-net'!D:D,eslam.data!AH1103,'consultant-net'!F:F)</f>
        <v>4111000</v>
      </c>
      <c r="Y1103" s="2" t="str">
        <f>VLOOKUP(A1103,'eslam-to-invoicing'!A:B,2,0)</f>
        <v>EMAAR-Pkg#162/163- Marassi</v>
      </c>
      <c r="Z1103" s="2" t="str">
        <f t="shared" si="46"/>
        <v>EMAAR-Pkg#162/163- Marassi48</v>
      </c>
      <c r="AH1103" s="2" t="str">
        <f t="shared" si="47"/>
        <v>PKG#17748</v>
      </c>
    </row>
    <row r="1104" spans="1:34" x14ac:dyDescent="0.3">
      <c r="A1104" s="6" t="s">
        <v>70</v>
      </c>
      <c r="B1104" s="6">
        <v>49</v>
      </c>
      <c r="C1104" s="1">
        <v>45046</v>
      </c>
      <c r="D1104" s="1">
        <v>45046</v>
      </c>
      <c r="E1104" s="1">
        <v>45060</v>
      </c>
      <c r="F1104">
        <v>30</v>
      </c>
      <c r="G1104" s="1">
        <v>45090</v>
      </c>
      <c r="J1104" s="2">
        <v>1E-4</v>
      </c>
      <c r="K1104" s="2">
        <f>SUMIF('collection only'!D:D,eslam.data!AH1104,'collection only'!E:E)</f>
        <v>9.9999999999999995E-7</v>
      </c>
      <c r="U1104" s="2">
        <v>0</v>
      </c>
      <c r="V1104" s="14">
        <f>SUMIF('consultant-gross'!D:D,eslam.data!AH1104,'consultant-gross'!F:F)</f>
        <v>0</v>
      </c>
      <c r="W1104" s="14">
        <f>SUMIF('consultant-gross'!D:D,eslam.data!AH1104,'consultant-gross'!G:G)</f>
        <v>0</v>
      </c>
      <c r="X1104" s="14">
        <f>SUMIF('consultant-net'!D:D,eslam.data!AH1104,'consultant-net'!F:F)</f>
        <v>1E-4</v>
      </c>
      <c r="Y1104" s="2" t="str">
        <f>VLOOKUP(A1104,'eslam-to-invoicing'!A:B,2,0)</f>
        <v>EMAAR-Pkg#162/163- Marassi</v>
      </c>
      <c r="Z1104" s="2" t="str">
        <f t="shared" si="46"/>
        <v>EMAAR-Pkg#162/163- Marassi49</v>
      </c>
      <c r="AH1104" s="2" t="str">
        <f t="shared" si="47"/>
        <v>PKG#17749</v>
      </c>
    </row>
    <row r="1105" spans="1:34" x14ac:dyDescent="0.3">
      <c r="A1105" s="6" t="s">
        <v>70</v>
      </c>
      <c r="B1105" s="6">
        <v>50</v>
      </c>
      <c r="C1105" s="1">
        <v>45077</v>
      </c>
      <c r="D1105" s="1">
        <v>45077</v>
      </c>
      <c r="E1105" s="1">
        <v>45081</v>
      </c>
      <c r="F1105">
        <v>30</v>
      </c>
      <c r="G1105" s="1">
        <v>45111</v>
      </c>
      <c r="J1105" s="2">
        <v>1E-3</v>
      </c>
      <c r="K1105" s="2">
        <f>SUMIF('collection only'!D:D,eslam.data!AH1105,'collection only'!E:E)</f>
        <v>9.9999999999999995E-7</v>
      </c>
      <c r="U1105" s="2">
        <v>0</v>
      </c>
      <c r="V1105" s="14">
        <f>SUMIF('consultant-gross'!D:D,eslam.data!AH1105,'consultant-gross'!F:F)</f>
        <v>0</v>
      </c>
      <c r="W1105" s="14">
        <f>SUMIF('consultant-gross'!D:D,eslam.data!AH1105,'consultant-gross'!G:G)</f>
        <v>0</v>
      </c>
      <c r="X1105" s="14">
        <f>SUMIF('consultant-net'!D:D,eslam.data!AH1105,'consultant-net'!F:F)</f>
        <v>1E-3</v>
      </c>
      <c r="Y1105" s="2" t="str">
        <f>VLOOKUP(A1105,'eslam-to-invoicing'!A:B,2,0)</f>
        <v>EMAAR-Pkg#162/163- Marassi</v>
      </c>
      <c r="Z1105" s="2" t="str">
        <f t="shared" si="46"/>
        <v>EMAAR-Pkg#162/163- Marassi50</v>
      </c>
      <c r="AH1105" s="2" t="str">
        <f t="shared" si="47"/>
        <v>PKG#17750</v>
      </c>
    </row>
    <row r="1106" spans="1:34" x14ac:dyDescent="0.3">
      <c r="A1106" s="6" t="s">
        <v>70</v>
      </c>
      <c r="B1106" s="6">
        <v>51</v>
      </c>
      <c r="C1106" s="1">
        <v>45107</v>
      </c>
      <c r="D1106" s="1">
        <v>45102</v>
      </c>
      <c r="E1106" s="1">
        <v>45102</v>
      </c>
      <c r="F1106">
        <v>30</v>
      </c>
      <c r="G1106" s="1">
        <v>45132</v>
      </c>
      <c r="J1106" s="2">
        <v>1E-3</v>
      </c>
      <c r="K1106" s="2">
        <f>SUMIF('collection only'!D:D,eslam.data!AH1106,'collection only'!E:E)</f>
        <v>9.9999999999999995E-7</v>
      </c>
      <c r="U1106" s="2">
        <v>0</v>
      </c>
      <c r="V1106" s="14">
        <f>SUMIF('consultant-gross'!D:D,eslam.data!AH1106,'consultant-gross'!F:F)</f>
        <v>0</v>
      </c>
      <c r="W1106" s="14">
        <f>SUMIF('consultant-gross'!D:D,eslam.data!AH1106,'consultant-gross'!G:G)</f>
        <v>0</v>
      </c>
      <c r="X1106" s="14">
        <f>SUMIF('consultant-net'!D:D,eslam.data!AH1106,'consultant-net'!F:F)</f>
        <v>1E-3</v>
      </c>
      <c r="Y1106" s="2" t="str">
        <f>VLOOKUP(A1106,'eslam-to-invoicing'!A:B,2,0)</f>
        <v>EMAAR-Pkg#162/163- Marassi</v>
      </c>
      <c r="Z1106" s="2" t="str">
        <f t="shared" si="46"/>
        <v>EMAAR-Pkg#162/163- Marassi51</v>
      </c>
      <c r="AH1106" s="2" t="str">
        <f t="shared" si="47"/>
        <v>PKG#17751</v>
      </c>
    </row>
    <row r="1107" spans="1:34" x14ac:dyDescent="0.3">
      <c r="A1107" s="6" t="s">
        <v>70</v>
      </c>
      <c r="B1107" s="6">
        <v>52</v>
      </c>
      <c r="C1107" s="1">
        <v>45138</v>
      </c>
      <c r="D1107" s="1">
        <v>45148</v>
      </c>
      <c r="E1107" s="1">
        <v>45152</v>
      </c>
      <c r="F1107">
        <v>30</v>
      </c>
      <c r="G1107" s="1">
        <v>45182</v>
      </c>
      <c r="J1107" s="2">
        <v>45000000</v>
      </c>
      <c r="K1107" s="2">
        <f>SUMIF('collection only'!D:D,eslam.data!AH1107,'collection only'!E:E)</f>
        <v>9.9999999999999995E-7</v>
      </c>
      <c r="U1107" s="2">
        <v>0</v>
      </c>
      <c r="V1107" s="14">
        <f>SUMIF('consultant-gross'!D:D,eslam.data!AH1107,'consultant-gross'!F:F)</f>
        <v>0</v>
      </c>
      <c r="W1107" s="14">
        <f>SUMIF('consultant-gross'!D:D,eslam.data!AH1107,'consultant-gross'!G:G)</f>
        <v>0</v>
      </c>
      <c r="X1107" s="14">
        <f>SUMIF('consultant-net'!D:D,eslam.data!AH1107,'consultant-net'!F:F)</f>
        <v>45000000</v>
      </c>
      <c r="Y1107" s="2" t="str">
        <f>VLOOKUP(A1107,'eslam-to-invoicing'!A:B,2,0)</f>
        <v>EMAAR-Pkg#162/163- Marassi</v>
      </c>
      <c r="Z1107" s="2" t="str">
        <f t="shared" si="46"/>
        <v>EMAAR-Pkg#162/163- Marassi52</v>
      </c>
      <c r="AH1107" s="2" t="str">
        <f t="shared" si="47"/>
        <v>PKG#17752</v>
      </c>
    </row>
    <row r="1108" spans="1:34" x14ac:dyDescent="0.3">
      <c r="A1108" s="6" t="s">
        <v>70</v>
      </c>
      <c r="B1108" s="6">
        <v>53</v>
      </c>
      <c r="C1108" s="1">
        <v>45230</v>
      </c>
      <c r="D1108" s="1">
        <v>45244</v>
      </c>
      <c r="E1108" s="1">
        <v>45244</v>
      </c>
      <c r="F1108">
        <v>30</v>
      </c>
      <c r="G1108" s="1">
        <v>45274</v>
      </c>
      <c r="J1108" s="2">
        <v>5000000</v>
      </c>
      <c r="K1108" s="2">
        <f>SUMIF('collection only'!D:D,eslam.data!AH1108,'collection only'!E:E)</f>
        <v>9.9999999999999995E-7</v>
      </c>
      <c r="U1108" s="2">
        <v>0</v>
      </c>
      <c r="V1108" s="14">
        <f>SUMIF('consultant-gross'!D:D,eslam.data!AH1108,'consultant-gross'!F:F)</f>
        <v>0</v>
      </c>
      <c r="W1108" s="14">
        <f>SUMIF('consultant-gross'!D:D,eslam.data!AH1108,'consultant-gross'!G:G)</f>
        <v>0</v>
      </c>
      <c r="X1108" s="14">
        <f>SUMIF('consultant-net'!D:D,eslam.data!AH1108,'consultant-net'!F:F)</f>
        <v>5000000</v>
      </c>
      <c r="Y1108" s="2" t="str">
        <f>VLOOKUP(A1108,'eslam-to-invoicing'!A:B,2,0)</f>
        <v>EMAAR-Pkg#162/163- Marassi</v>
      </c>
      <c r="Z1108" s="2" t="str">
        <f t="shared" si="46"/>
        <v>EMAAR-Pkg#162/163- Marassi53</v>
      </c>
      <c r="AH1108" s="2" t="str">
        <f t="shared" si="47"/>
        <v>PKG#17753</v>
      </c>
    </row>
    <row r="1109" spans="1:34" x14ac:dyDescent="0.3">
      <c r="A1109" s="6" t="s">
        <v>70</v>
      </c>
      <c r="B1109" s="6">
        <v>54</v>
      </c>
      <c r="C1109" s="1">
        <v>45443</v>
      </c>
      <c r="D1109" s="1">
        <v>45447</v>
      </c>
      <c r="E1109" s="1">
        <v>45448</v>
      </c>
      <c r="F1109">
        <v>30</v>
      </c>
      <c r="G1109" s="1">
        <v>45478</v>
      </c>
      <c r="J1109" s="2">
        <v>14081143</v>
      </c>
      <c r="K1109" s="2">
        <f>SUMIF('collection only'!D:D,eslam.data!AH1109,'collection only'!E:E)</f>
        <v>0</v>
      </c>
      <c r="L1109" s="2">
        <v>626950196.88999999</v>
      </c>
      <c r="U1109" s="2">
        <v>0</v>
      </c>
      <c r="V1109" s="14">
        <f>SUMIF('consultant-gross'!D:D,eslam.data!AH1109,'consultant-gross'!F:F)</f>
        <v>0</v>
      </c>
      <c r="W1109" s="14">
        <f>SUMIF('consultant-gross'!D:D,eslam.data!AH1109,'consultant-gross'!G:G)</f>
        <v>0</v>
      </c>
      <c r="X1109" s="14">
        <f>SUMIF('consultant-net'!D:D,eslam.data!AH1109,'consultant-net'!F:F)</f>
        <v>14081143</v>
      </c>
      <c r="Y1109" s="2" t="str">
        <f>VLOOKUP(A1109,'eslam-to-invoicing'!A:B,2,0)</f>
        <v>EMAAR-Pkg#162/163- Marassi</v>
      </c>
      <c r="Z1109" s="2" t="str">
        <f t="shared" si="46"/>
        <v>EMAAR-Pkg#162/163- Marassi54</v>
      </c>
      <c r="AH1109" s="2" t="str">
        <f t="shared" si="47"/>
        <v>PKG#17754</v>
      </c>
    </row>
    <row r="1110" spans="1:34" x14ac:dyDescent="0.3">
      <c r="A1110" s="6" t="s">
        <v>68</v>
      </c>
      <c r="B1110" s="6">
        <v>1</v>
      </c>
      <c r="C1110" s="1">
        <v>44286</v>
      </c>
      <c r="D1110" s="1">
        <v>44279</v>
      </c>
      <c r="E1110" s="1">
        <v>44279</v>
      </c>
      <c r="F1110">
        <v>30</v>
      </c>
      <c r="G1110" s="1">
        <v>44309</v>
      </c>
      <c r="J1110" s="2">
        <v>22337274.899999999</v>
      </c>
      <c r="K1110" s="2">
        <f>SUMIF('collection only'!D:D,eslam.data!AH1110,'collection only'!E:E)</f>
        <v>0</v>
      </c>
      <c r="U1110" s="2">
        <v>0</v>
      </c>
      <c r="V1110" s="14">
        <f>SUMIF('consultant-gross'!D:D,eslam.data!AH1110,'consultant-gross'!F:F)</f>
        <v>0</v>
      </c>
      <c r="W1110" s="14">
        <f>SUMIF('consultant-gross'!D:D,eslam.data!AH1110,'consultant-gross'!G:G)</f>
        <v>0</v>
      </c>
      <c r="X1110" s="14">
        <f>SUMIF('consultant-net'!D:D,eslam.data!AH1110,'consultant-net'!F:F)</f>
        <v>0</v>
      </c>
      <c r="Y1110" s="2" t="str">
        <f>VLOOKUP(A1110,'eslam-to-invoicing'!A:B,2,0)</f>
        <v>EMAAR-Pkg#162/163- Marassi</v>
      </c>
      <c r="Z1110" s="2" t="str">
        <f t="shared" si="46"/>
        <v>EMAAR-Pkg#162/163- Marassi1</v>
      </c>
      <c r="AH1110" s="2" t="str">
        <f t="shared" si="47"/>
        <v>PKG#177 - DP1</v>
      </c>
    </row>
    <row r="1111" spans="1:34" x14ac:dyDescent="0.3">
      <c r="A1111" s="6" t="s">
        <v>77</v>
      </c>
      <c r="B1111" s="6">
        <v>1</v>
      </c>
      <c r="C1111" s="1">
        <v>44530</v>
      </c>
      <c r="D1111" s="1">
        <v>44545</v>
      </c>
      <c r="E1111" s="1">
        <v>44543</v>
      </c>
      <c r="F1111">
        <v>30</v>
      </c>
      <c r="G1111" s="1">
        <v>44573</v>
      </c>
      <c r="J1111" s="2">
        <v>1800000</v>
      </c>
      <c r="K1111" s="2">
        <f>SUMIF('collection only'!D:D,eslam.data!AH1111,'collection only'!E:E)</f>
        <v>0</v>
      </c>
      <c r="U1111" s="2">
        <v>0</v>
      </c>
      <c r="V1111" s="14">
        <f>SUMIF('consultant-gross'!D:D,eslam.data!AH1111,'consultant-gross'!F:F)</f>
        <v>0</v>
      </c>
      <c r="W1111" s="14">
        <f>SUMIF('consultant-gross'!D:D,eslam.data!AH1111,'consultant-gross'!G:G)</f>
        <v>0</v>
      </c>
      <c r="X1111" s="14">
        <f>SUMIF('consultant-net'!D:D,eslam.data!AH1111,'consultant-net'!F:F)</f>
        <v>1800000</v>
      </c>
      <c r="Y1111" s="2" t="str">
        <f>VLOOKUP(A1111,'eslam-to-invoicing'!A:B,2,0)</f>
        <v>EMAAR-Pkg#162/163- Marassi</v>
      </c>
      <c r="Z1111" s="2" t="str">
        <f t="shared" si="46"/>
        <v>EMAAR-Pkg#162/163- Marassi1</v>
      </c>
      <c r="AH1111" s="2" t="str">
        <f t="shared" si="47"/>
        <v>PKG#177 - SWI 071</v>
      </c>
    </row>
    <row r="1112" spans="1:34" x14ac:dyDescent="0.3">
      <c r="A1112" s="6" t="s">
        <v>77</v>
      </c>
      <c r="B1112" s="6">
        <v>2</v>
      </c>
      <c r="C1112" s="1">
        <v>44561</v>
      </c>
      <c r="D1112" s="1">
        <v>44561</v>
      </c>
      <c r="E1112" s="1">
        <v>44564</v>
      </c>
      <c r="F1112">
        <v>30</v>
      </c>
      <c r="G1112" s="1">
        <v>44594</v>
      </c>
      <c r="J1112" s="2">
        <v>4300000</v>
      </c>
      <c r="K1112" s="2">
        <f>SUMIF('collection only'!D:D,eslam.data!AH1112,'collection only'!E:E)</f>
        <v>0</v>
      </c>
      <c r="U1112" s="2">
        <v>0</v>
      </c>
      <c r="V1112" s="14">
        <f>SUMIF('consultant-gross'!D:D,eslam.data!AH1112,'consultant-gross'!F:F)</f>
        <v>0</v>
      </c>
      <c r="W1112" s="14">
        <f>SUMIF('consultant-gross'!D:D,eslam.data!AH1112,'consultant-gross'!G:G)</f>
        <v>0</v>
      </c>
      <c r="X1112" s="14">
        <f>SUMIF('consultant-net'!D:D,eslam.data!AH1112,'consultant-net'!F:F)</f>
        <v>4300000</v>
      </c>
      <c r="Y1112" s="2" t="str">
        <f>VLOOKUP(A1112,'eslam-to-invoicing'!A:B,2,0)</f>
        <v>EMAAR-Pkg#162/163- Marassi</v>
      </c>
      <c r="Z1112" s="2" t="str">
        <f t="shared" si="46"/>
        <v>EMAAR-Pkg#162/163- Marassi2</v>
      </c>
      <c r="AH1112" s="2" t="str">
        <f t="shared" si="47"/>
        <v>PKG#177 - SWI 072</v>
      </c>
    </row>
    <row r="1113" spans="1:34" x14ac:dyDescent="0.3">
      <c r="A1113" s="6" t="s">
        <v>77</v>
      </c>
      <c r="B1113" s="6">
        <v>3</v>
      </c>
      <c r="C1113" s="1">
        <v>44592</v>
      </c>
      <c r="D1113" s="1">
        <v>44592</v>
      </c>
      <c r="E1113" s="1">
        <v>44593</v>
      </c>
      <c r="F1113">
        <v>30</v>
      </c>
      <c r="G1113" s="1">
        <v>44623</v>
      </c>
      <c r="J1113" s="2">
        <v>5800000</v>
      </c>
      <c r="K1113" s="2">
        <f>SUMIF('collection only'!D:D,eslam.data!AH1113,'collection only'!E:E)</f>
        <v>0</v>
      </c>
      <c r="U1113" s="2">
        <v>0</v>
      </c>
      <c r="V1113" s="14">
        <f>SUMIF('consultant-gross'!D:D,eslam.data!AH1113,'consultant-gross'!F:F)</f>
        <v>0</v>
      </c>
      <c r="W1113" s="14">
        <f>SUMIF('consultant-gross'!D:D,eslam.data!AH1113,'consultant-gross'!G:G)</f>
        <v>0</v>
      </c>
      <c r="X1113" s="14">
        <f>SUMIF('consultant-net'!D:D,eslam.data!AH1113,'consultant-net'!F:F)</f>
        <v>5800000</v>
      </c>
      <c r="Y1113" s="2" t="str">
        <f>VLOOKUP(A1113,'eslam-to-invoicing'!A:B,2,0)</f>
        <v>EMAAR-Pkg#162/163- Marassi</v>
      </c>
      <c r="Z1113" s="2" t="str">
        <f t="shared" si="46"/>
        <v>EMAAR-Pkg#162/163- Marassi3</v>
      </c>
      <c r="AH1113" s="2" t="str">
        <f t="shared" si="47"/>
        <v>PKG#177 - SWI 073</v>
      </c>
    </row>
    <row r="1114" spans="1:34" x14ac:dyDescent="0.3">
      <c r="A1114" s="6" t="s">
        <v>77</v>
      </c>
      <c r="B1114" s="6">
        <v>4</v>
      </c>
      <c r="C1114" s="1">
        <v>44620</v>
      </c>
      <c r="D1114" s="1">
        <v>44620</v>
      </c>
      <c r="E1114" s="1">
        <v>44622</v>
      </c>
      <c r="F1114">
        <v>30</v>
      </c>
      <c r="G1114" s="1">
        <v>44652</v>
      </c>
      <c r="K1114" s="2">
        <f>SUMIF('collection only'!D:D,eslam.data!AH1114,'collection only'!E:E)</f>
        <v>0</v>
      </c>
      <c r="U1114" s="2">
        <v>0</v>
      </c>
      <c r="V1114" s="14">
        <f>SUMIF('consultant-gross'!D:D,eslam.data!AH1114,'consultant-gross'!F:F)</f>
        <v>0</v>
      </c>
      <c r="W1114" s="14">
        <f>SUMIF('consultant-gross'!D:D,eslam.data!AH1114,'consultant-gross'!G:G)</f>
        <v>0</v>
      </c>
      <c r="X1114" s="14">
        <f>SUMIF('consultant-net'!D:D,eslam.data!AH1114,'consultant-net'!F:F)</f>
        <v>0</v>
      </c>
      <c r="Y1114" s="2" t="str">
        <f>VLOOKUP(A1114,'eslam-to-invoicing'!A:B,2,0)</f>
        <v>EMAAR-Pkg#162/163- Marassi</v>
      </c>
      <c r="Z1114" s="2" t="str">
        <f t="shared" si="46"/>
        <v>EMAAR-Pkg#162/163- Marassi4</v>
      </c>
      <c r="AH1114" s="2" t="str">
        <f t="shared" si="47"/>
        <v>PKG#177 - SWI 074</v>
      </c>
    </row>
    <row r="1115" spans="1:34" x14ac:dyDescent="0.3">
      <c r="A1115" s="6" t="s">
        <v>77</v>
      </c>
      <c r="B1115" s="6">
        <v>5</v>
      </c>
      <c r="C1115" s="1">
        <v>44651</v>
      </c>
      <c r="D1115" s="1">
        <v>44648</v>
      </c>
      <c r="E1115" s="1">
        <v>44658</v>
      </c>
      <c r="F1115">
        <v>30</v>
      </c>
      <c r="G1115" s="1">
        <v>44688</v>
      </c>
      <c r="J1115" s="2">
        <v>9500000</v>
      </c>
      <c r="K1115" s="2">
        <f>SUMIF('collection only'!D:D,eslam.data!AH1115,'collection only'!E:E)</f>
        <v>0</v>
      </c>
      <c r="U1115" s="2">
        <v>0</v>
      </c>
      <c r="V1115" s="14">
        <f>SUMIF('consultant-gross'!D:D,eslam.data!AH1115,'consultant-gross'!F:F)</f>
        <v>0</v>
      </c>
      <c r="W1115" s="14">
        <f>SUMIF('consultant-gross'!D:D,eslam.data!AH1115,'consultant-gross'!G:G)</f>
        <v>0</v>
      </c>
      <c r="X1115" s="14">
        <f>SUMIF('consultant-net'!D:D,eslam.data!AH1115,'consultant-net'!F:F)</f>
        <v>9500000</v>
      </c>
      <c r="Y1115" s="2" t="str">
        <f>VLOOKUP(A1115,'eslam-to-invoicing'!A:B,2,0)</f>
        <v>EMAAR-Pkg#162/163- Marassi</v>
      </c>
      <c r="Z1115" s="2" t="str">
        <f t="shared" si="46"/>
        <v>EMAAR-Pkg#162/163- Marassi5</v>
      </c>
      <c r="AH1115" s="2" t="str">
        <f t="shared" si="47"/>
        <v>PKG#177 - SWI 075</v>
      </c>
    </row>
    <row r="1116" spans="1:34" x14ac:dyDescent="0.3">
      <c r="A1116" s="6" t="s">
        <v>77</v>
      </c>
      <c r="B1116" s="6">
        <v>6</v>
      </c>
      <c r="C1116" s="1">
        <v>44681</v>
      </c>
      <c r="D1116" s="1">
        <v>44671</v>
      </c>
      <c r="E1116" s="1">
        <v>44685</v>
      </c>
      <c r="F1116">
        <v>30</v>
      </c>
      <c r="G1116" s="1">
        <v>44715</v>
      </c>
      <c r="I1116" s="2">
        <v>3141613.4180051298</v>
      </c>
      <c r="J1116" s="2">
        <v>5000000</v>
      </c>
      <c r="K1116" s="2">
        <f>SUMIF('collection only'!D:D,eslam.data!AH1116,'collection only'!E:E)</f>
        <v>0</v>
      </c>
      <c r="L1116" s="2">
        <v>31868573.268005129</v>
      </c>
      <c r="R1116" s="2">
        <v>1025274</v>
      </c>
      <c r="U1116" s="2">
        <v>0</v>
      </c>
      <c r="V1116" s="14">
        <f>SUMIF('consultant-gross'!D:D,eslam.data!AH1116,'consultant-gross'!F:F)</f>
        <v>3141613.4180051303</v>
      </c>
      <c r="W1116" s="14">
        <f>SUMIF('consultant-gross'!D:D,eslam.data!AH1116,'consultant-gross'!G:G)</f>
        <v>31868573.268005129</v>
      </c>
      <c r="X1116" s="14">
        <f>SUMIF('consultant-net'!D:D,eslam.data!AH1116,'consultant-net'!F:F)</f>
        <v>5000000</v>
      </c>
      <c r="Y1116" s="2" t="str">
        <f>VLOOKUP(A1116,'eslam-to-invoicing'!A:B,2,0)</f>
        <v>EMAAR-Pkg#162/163- Marassi</v>
      </c>
      <c r="Z1116" s="2" t="str">
        <f t="shared" si="46"/>
        <v>EMAAR-Pkg#162/163- Marassi6</v>
      </c>
      <c r="AH1116" s="2" t="str">
        <f t="shared" si="47"/>
        <v>PKG#177 - SWI 076</v>
      </c>
    </row>
    <row r="1117" spans="1:34" x14ac:dyDescent="0.3">
      <c r="A1117" s="6" t="s">
        <v>77</v>
      </c>
      <c r="B1117" s="6">
        <v>7</v>
      </c>
      <c r="C1117" s="1">
        <v>44712</v>
      </c>
      <c r="D1117" s="1">
        <v>44706</v>
      </c>
      <c r="E1117" s="1">
        <v>44716</v>
      </c>
      <c r="F1117">
        <v>30</v>
      </c>
      <c r="G1117" s="1">
        <v>44746</v>
      </c>
      <c r="I1117" s="2">
        <v>10847798.844642591</v>
      </c>
      <c r="J1117" s="2">
        <v>4000000</v>
      </c>
      <c r="K1117" s="2">
        <f>SUMIF('collection only'!D:D,eslam.data!AH1117,'collection only'!E:E)</f>
        <v>0</v>
      </c>
      <c r="L1117" s="2">
        <v>42716372.11264772</v>
      </c>
      <c r="U1117" s="2">
        <v>0</v>
      </c>
      <c r="V1117" s="14">
        <f>SUMIF('consultant-gross'!D:D,eslam.data!AH1117,'consultant-gross'!F:F)</f>
        <v>10847798.844642589</v>
      </c>
      <c r="W1117" s="14">
        <f>SUMIF('consultant-gross'!D:D,eslam.data!AH1117,'consultant-gross'!G:G)</f>
        <v>42716372.11264772</v>
      </c>
      <c r="X1117" s="14">
        <f>SUMIF('consultant-net'!D:D,eslam.data!AH1117,'consultant-net'!F:F)</f>
        <v>4000000</v>
      </c>
      <c r="Y1117" s="2" t="str">
        <f>VLOOKUP(A1117,'eslam-to-invoicing'!A:B,2,0)</f>
        <v>EMAAR-Pkg#162/163- Marassi</v>
      </c>
      <c r="Z1117" s="2" t="str">
        <f t="shared" si="46"/>
        <v>EMAAR-Pkg#162/163- Marassi7</v>
      </c>
      <c r="AH1117" s="2" t="str">
        <f t="shared" si="47"/>
        <v>PKG#177 - SWI 077</v>
      </c>
    </row>
    <row r="1118" spans="1:34" x14ac:dyDescent="0.3">
      <c r="A1118" s="6" t="s">
        <v>77</v>
      </c>
      <c r="B1118" s="6">
        <v>8</v>
      </c>
      <c r="C1118" s="1">
        <v>44742</v>
      </c>
      <c r="D1118" s="1">
        <v>44737</v>
      </c>
      <c r="E1118" s="1">
        <v>44747</v>
      </c>
      <c r="F1118">
        <v>30</v>
      </c>
      <c r="G1118" s="1">
        <v>44777</v>
      </c>
      <c r="J1118" s="2">
        <v>500000</v>
      </c>
      <c r="K1118" s="2">
        <f>SUMIF('collection only'!D:D,eslam.data!AH1118,'collection only'!E:E)</f>
        <v>0</v>
      </c>
      <c r="U1118" s="2">
        <v>0</v>
      </c>
      <c r="V1118" s="14">
        <f>SUMIF('consultant-gross'!D:D,eslam.data!AH1118,'consultant-gross'!F:F)</f>
        <v>0</v>
      </c>
      <c r="W1118" s="14">
        <f>SUMIF('consultant-gross'!D:D,eslam.data!AH1118,'consultant-gross'!G:G)</f>
        <v>0</v>
      </c>
      <c r="X1118" s="14">
        <f>SUMIF('consultant-net'!D:D,eslam.data!AH1118,'consultant-net'!F:F)</f>
        <v>500000</v>
      </c>
      <c r="Y1118" s="2" t="str">
        <f>VLOOKUP(A1118,'eslam-to-invoicing'!A:B,2,0)</f>
        <v>EMAAR-Pkg#162/163- Marassi</v>
      </c>
      <c r="Z1118" s="2" t="str">
        <f t="shared" si="46"/>
        <v>EMAAR-Pkg#162/163- Marassi8</v>
      </c>
      <c r="AH1118" s="2" t="str">
        <f t="shared" si="47"/>
        <v>PKG#177 - SWI 078</v>
      </c>
    </row>
    <row r="1119" spans="1:34" x14ac:dyDescent="0.3">
      <c r="A1119" s="6" t="s">
        <v>77</v>
      </c>
      <c r="B1119" s="6">
        <v>9</v>
      </c>
      <c r="C1119" s="1">
        <v>44773</v>
      </c>
      <c r="D1119" s="1">
        <v>44773</v>
      </c>
      <c r="E1119" s="1">
        <v>44783</v>
      </c>
      <c r="F1119">
        <v>30</v>
      </c>
      <c r="G1119" s="1">
        <v>44813</v>
      </c>
      <c r="J1119" s="2">
        <v>4000000</v>
      </c>
      <c r="K1119" s="2">
        <f>SUMIF('collection only'!D:D,eslam.data!AH1119,'collection only'!E:E)</f>
        <v>0</v>
      </c>
      <c r="U1119" s="2">
        <v>0</v>
      </c>
      <c r="V1119" s="14">
        <f>SUMIF('consultant-gross'!D:D,eslam.data!AH1119,'consultant-gross'!F:F)</f>
        <v>0</v>
      </c>
      <c r="W1119" s="14">
        <f>SUMIF('consultant-gross'!D:D,eslam.data!AH1119,'consultant-gross'!G:G)</f>
        <v>0</v>
      </c>
      <c r="X1119" s="14">
        <f>SUMIF('consultant-net'!D:D,eslam.data!AH1119,'consultant-net'!F:F)</f>
        <v>4000000</v>
      </c>
      <c r="Y1119" s="2" t="str">
        <f>VLOOKUP(A1119,'eslam-to-invoicing'!A:B,2,0)</f>
        <v>EMAAR-Pkg#162/163- Marassi</v>
      </c>
      <c r="Z1119" s="2" t="str">
        <f t="shared" si="46"/>
        <v>EMAAR-Pkg#162/163- Marassi9</v>
      </c>
      <c r="AH1119" s="2" t="str">
        <f t="shared" si="47"/>
        <v>PKG#177 - SWI 079</v>
      </c>
    </row>
    <row r="1120" spans="1:34" x14ac:dyDescent="0.3">
      <c r="A1120" s="6" t="s">
        <v>77</v>
      </c>
      <c r="B1120" s="6">
        <v>10</v>
      </c>
      <c r="C1120" s="1">
        <v>44834</v>
      </c>
      <c r="D1120" s="1">
        <v>44834</v>
      </c>
      <c r="E1120" s="1">
        <v>44851</v>
      </c>
      <c r="F1120">
        <v>30</v>
      </c>
      <c r="G1120" s="1">
        <v>44881</v>
      </c>
      <c r="K1120" s="2">
        <f>SUMIF('collection only'!D:D,eslam.data!AH1120,'collection only'!E:E)</f>
        <v>1.0000000000000001E-5</v>
      </c>
      <c r="U1120" s="2">
        <v>0</v>
      </c>
      <c r="V1120" s="14">
        <f>SUMIF('consultant-gross'!D:D,eslam.data!AH1120,'consultant-gross'!F:F)</f>
        <v>0</v>
      </c>
      <c r="W1120" s="14">
        <f>SUMIF('consultant-gross'!D:D,eslam.data!AH1120,'consultant-gross'!G:G)</f>
        <v>0</v>
      </c>
      <c r="X1120" s="14">
        <f>SUMIF('consultant-net'!D:D,eslam.data!AH1120,'consultant-net'!F:F)</f>
        <v>0</v>
      </c>
      <c r="Y1120" s="2" t="str">
        <f>VLOOKUP(A1120,'eslam-to-invoicing'!A:B,2,0)</f>
        <v>EMAAR-Pkg#162/163- Marassi</v>
      </c>
      <c r="Z1120" s="2" t="str">
        <f t="shared" si="46"/>
        <v>EMAAR-Pkg#162/163- Marassi10</v>
      </c>
      <c r="AH1120" s="2" t="str">
        <f t="shared" si="47"/>
        <v>PKG#177 - SWI 0710</v>
      </c>
    </row>
    <row r="1121" spans="1:34" x14ac:dyDescent="0.3">
      <c r="A1121" s="6" t="s">
        <v>66</v>
      </c>
      <c r="B1121" s="6">
        <v>2</v>
      </c>
      <c r="C1121" s="1">
        <v>44255</v>
      </c>
      <c r="D1121" s="1">
        <v>44255</v>
      </c>
      <c r="E1121" s="1">
        <v>44259</v>
      </c>
      <c r="F1121">
        <v>30</v>
      </c>
      <c r="G1121" s="1">
        <v>44289</v>
      </c>
      <c r="H1121" s="1">
        <v>44300</v>
      </c>
      <c r="I1121" s="2">
        <v>16123744.18</v>
      </c>
      <c r="J1121" s="2">
        <v>13230338.289999999</v>
      </c>
      <c r="K1121" s="2">
        <f>SUMIF('collection only'!D:D,eslam.data!AH1121,'collection only'!E:E)</f>
        <v>13230338.289999999</v>
      </c>
      <c r="L1121" s="2">
        <v>16123744.18</v>
      </c>
      <c r="U1121" s="2">
        <v>0</v>
      </c>
      <c r="V1121" s="14">
        <f>SUMIF('consultant-gross'!D:D,eslam.data!AH1121,'consultant-gross'!F:F)</f>
        <v>0</v>
      </c>
      <c r="W1121" s="14">
        <f>SUMIF('consultant-gross'!D:D,eslam.data!AH1121,'consultant-gross'!G:G)</f>
        <v>0</v>
      </c>
      <c r="X1121" s="14">
        <f>SUMIF('consultant-net'!D:D,eslam.data!AH1121,'consultant-net'!F:F)</f>
        <v>0</v>
      </c>
      <c r="Y1121" s="2" t="str">
        <f>VLOOKUP(A1121,'eslam-to-invoicing'!A:B,2,0)</f>
        <v>BKG#178-Lagoon Discharge</v>
      </c>
      <c r="Z1121" s="2" t="str">
        <f t="shared" si="46"/>
        <v>BKG#178-Lagoon Discharge2</v>
      </c>
      <c r="AH1121" s="2" t="str">
        <f t="shared" si="47"/>
        <v>PKG#1782</v>
      </c>
    </row>
    <row r="1122" spans="1:34" x14ac:dyDescent="0.3">
      <c r="A1122" s="6" t="s">
        <v>66</v>
      </c>
      <c r="B1122" s="6">
        <v>3</v>
      </c>
      <c r="C1122" s="1">
        <v>44286</v>
      </c>
      <c r="D1122" s="1">
        <v>44286</v>
      </c>
      <c r="E1122" s="1">
        <v>44290</v>
      </c>
      <c r="F1122">
        <v>30</v>
      </c>
      <c r="G1122" s="1">
        <v>44320</v>
      </c>
      <c r="H1122" s="1">
        <v>44314</v>
      </c>
      <c r="I1122" s="2">
        <v>8196011.0700000003</v>
      </c>
      <c r="J1122" s="2">
        <v>6675236.8799999999</v>
      </c>
      <c r="K1122" s="2">
        <f>SUMIF('collection only'!D:D,eslam.data!AH1122,'collection only'!E:E)</f>
        <v>6675236.8799999999</v>
      </c>
      <c r="L1122" s="2">
        <v>24319755.25</v>
      </c>
      <c r="O1122" s="2">
        <v>1215987.76</v>
      </c>
      <c r="U1122" s="2">
        <v>50000</v>
      </c>
      <c r="V1122" s="14">
        <f>SUMIF('consultant-gross'!D:D,eslam.data!AH1122,'consultant-gross'!F:F)</f>
        <v>0</v>
      </c>
      <c r="W1122" s="14">
        <f>SUMIF('consultant-gross'!D:D,eslam.data!AH1122,'consultant-gross'!G:G)</f>
        <v>0</v>
      </c>
      <c r="X1122" s="14">
        <f>SUMIF('consultant-net'!D:D,eslam.data!AH1122,'consultant-net'!F:F)</f>
        <v>0</v>
      </c>
      <c r="Y1122" s="2" t="str">
        <f>VLOOKUP(A1122,'eslam-to-invoicing'!A:B,2,0)</f>
        <v>BKG#178-Lagoon Discharge</v>
      </c>
      <c r="Z1122" s="2" t="str">
        <f t="shared" si="46"/>
        <v>BKG#178-Lagoon Discharge3</v>
      </c>
      <c r="AH1122" s="2" t="str">
        <f t="shared" si="47"/>
        <v>PKG#1783</v>
      </c>
    </row>
    <row r="1123" spans="1:34" x14ac:dyDescent="0.3">
      <c r="A1123" s="6" t="s">
        <v>66</v>
      </c>
      <c r="B1123" s="6">
        <v>4</v>
      </c>
      <c r="C1123" s="1">
        <v>44316</v>
      </c>
      <c r="D1123" s="1">
        <v>44316</v>
      </c>
      <c r="E1123" s="1">
        <v>44321</v>
      </c>
      <c r="F1123">
        <v>30</v>
      </c>
      <c r="G1123" s="1">
        <v>44351</v>
      </c>
      <c r="H1123" s="1">
        <v>44350</v>
      </c>
      <c r="I1123" s="2">
        <v>7478094.9100000001</v>
      </c>
      <c r="J1123" s="2">
        <v>6081013.2800000003</v>
      </c>
      <c r="K1123" s="2">
        <f>SUMIF('collection only'!D:D,eslam.data!AH1123,'collection only'!E:E)</f>
        <v>6081013.29</v>
      </c>
      <c r="L1123" s="2">
        <v>31797850.16</v>
      </c>
      <c r="U1123" s="2">
        <v>0</v>
      </c>
      <c r="V1123" s="14">
        <f>SUMIF('consultant-gross'!D:D,eslam.data!AH1123,'consultant-gross'!F:F)</f>
        <v>0</v>
      </c>
      <c r="W1123" s="14">
        <f>SUMIF('consultant-gross'!D:D,eslam.data!AH1123,'consultant-gross'!G:G)</f>
        <v>0</v>
      </c>
      <c r="X1123" s="14">
        <f>SUMIF('consultant-net'!D:D,eslam.data!AH1123,'consultant-net'!F:F)</f>
        <v>0</v>
      </c>
      <c r="Y1123" s="2" t="str">
        <f>VLOOKUP(A1123,'eslam-to-invoicing'!A:B,2,0)</f>
        <v>BKG#178-Lagoon Discharge</v>
      </c>
      <c r="Z1123" s="2" t="str">
        <f t="shared" si="46"/>
        <v>BKG#178-Lagoon Discharge4</v>
      </c>
      <c r="AH1123" s="2" t="str">
        <f t="shared" si="47"/>
        <v>PKG#1784</v>
      </c>
    </row>
    <row r="1124" spans="1:34" x14ac:dyDescent="0.3">
      <c r="A1124" s="6" t="s">
        <v>66</v>
      </c>
      <c r="B1124" s="6">
        <v>5</v>
      </c>
      <c r="C1124" s="1">
        <v>44347</v>
      </c>
      <c r="D1124" s="1">
        <v>44354</v>
      </c>
      <c r="E1124" s="1">
        <v>44355</v>
      </c>
      <c r="F1124">
        <v>30</v>
      </c>
      <c r="G1124" s="1">
        <v>44385</v>
      </c>
      <c r="H1124" s="1">
        <v>44368</v>
      </c>
      <c r="I1124" s="2">
        <v>10300781.800000001</v>
      </c>
      <c r="J1124" s="2">
        <v>9125492.6600000001</v>
      </c>
      <c r="K1124" s="2">
        <f>SUMIF('collection only'!D:D,eslam.data!AH1124,'collection only'!E:E)</f>
        <v>9125492.6600000001</v>
      </c>
      <c r="L1124" s="2">
        <v>42098631.960000001</v>
      </c>
      <c r="U1124" s="2">
        <v>105137.60000000001</v>
      </c>
      <c r="V1124" s="14">
        <f>SUMIF('consultant-gross'!D:D,eslam.data!AH1124,'consultant-gross'!F:F)</f>
        <v>0</v>
      </c>
      <c r="W1124" s="14">
        <f>SUMIF('consultant-gross'!D:D,eslam.data!AH1124,'consultant-gross'!G:G)</f>
        <v>0</v>
      </c>
      <c r="X1124" s="14">
        <f>SUMIF('consultant-net'!D:D,eslam.data!AH1124,'consultant-net'!F:F)</f>
        <v>0</v>
      </c>
      <c r="Y1124" s="2" t="str">
        <f>VLOOKUP(A1124,'eslam-to-invoicing'!A:B,2,0)</f>
        <v>BKG#178-Lagoon Discharge</v>
      </c>
      <c r="Z1124" s="2" t="str">
        <f t="shared" si="46"/>
        <v>BKG#178-Lagoon Discharge5</v>
      </c>
      <c r="AH1124" s="2" t="str">
        <f t="shared" si="47"/>
        <v>PKG#1785</v>
      </c>
    </row>
    <row r="1125" spans="1:34" x14ac:dyDescent="0.3">
      <c r="A1125" s="6" t="s">
        <v>66</v>
      </c>
      <c r="B1125" s="6">
        <v>6</v>
      </c>
      <c r="C1125" s="1">
        <v>44377</v>
      </c>
      <c r="D1125" s="1">
        <v>44385</v>
      </c>
      <c r="E1125" s="1">
        <v>44388</v>
      </c>
      <c r="F1125">
        <v>30</v>
      </c>
      <c r="G1125" s="1">
        <v>44418</v>
      </c>
      <c r="H1125" s="1">
        <v>44460</v>
      </c>
      <c r="I1125" s="2">
        <v>4524611.3399999961</v>
      </c>
      <c r="J1125" s="2">
        <v>2730279.03</v>
      </c>
      <c r="K1125" s="2">
        <f>SUMIF('collection only'!D:D,eslam.data!AH1125,'collection only'!E:E)</f>
        <v>2730279.03</v>
      </c>
      <c r="L1125" s="2">
        <v>46623243.299999997</v>
      </c>
      <c r="O1125" s="2">
        <v>0</v>
      </c>
      <c r="U1125" s="2">
        <v>1562612.5</v>
      </c>
      <c r="V1125" s="14">
        <f>SUMIF('consultant-gross'!D:D,eslam.data!AH1125,'consultant-gross'!F:F)</f>
        <v>4524611.3441571593</v>
      </c>
      <c r="W1125" s="14">
        <f>SUMIF('consultant-gross'!D:D,eslam.data!AH1125,'consultant-gross'!G:G)</f>
        <v>46623243.30415716</v>
      </c>
      <c r="X1125" s="14">
        <f>SUMIF('consultant-net'!D:D,eslam.data!AH1125,'consultant-net'!F:F)</f>
        <v>4030279.0302813053</v>
      </c>
      <c r="Y1125" s="2" t="str">
        <f>VLOOKUP(A1125,'eslam-to-invoicing'!A:B,2,0)</f>
        <v>BKG#178-Lagoon Discharge</v>
      </c>
      <c r="Z1125" s="2" t="str">
        <f t="shared" si="46"/>
        <v>BKG#178-Lagoon Discharge6</v>
      </c>
      <c r="AH1125" s="2" t="str">
        <f t="shared" si="47"/>
        <v>PKG#1786</v>
      </c>
    </row>
    <row r="1126" spans="1:34" x14ac:dyDescent="0.3">
      <c r="A1126" s="6" t="s">
        <v>66</v>
      </c>
      <c r="B1126" s="6">
        <v>7</v>
      </c>
      <c r="C1126" s="1">
        <v>44500</v>
      </c>
      <c r="D1126" s="1">
        <v>44501</v>
      </c>
      <c r="E1126" s="1">
        <v>44502</v>
      </c>
      <c r="F1126">
        <v>30</v>
      </c>
      <c r="G1126" s="1">
        <v>44532</v>
      </c>
      <c r="H1126" s="1">
        <v>44532</v>
      </c>
      <c r="I1126" s="2">
        <v>686559.00000000745</v>
      </c>
      <c r="J1126" s="2">
        <v>1844728.45</v>
      </c>
      <c r="K1126" s="2">
        <f>SUMIF('collection only'!D:D,eslam.data!AH1126,'collection only'!E:E)</f>
        <v>1644401.99</v>
      </c>
      <c r="L1126" s="2">
        <v>47309802.299999997</v>
      </c>
      <c r="O1126" s="2">
        <v>0</v>
      </c>
      <c r="U1126" s="2">
        <v>1595537.5</v>
      </c>
      <c r="V1126" s="14">
        <f>SUMIF('consultant-gross'!D:D,eslam.data!AH1126,'consultant-gross'!F:F)</f>
        <v>0</v>
      </c>
      <c r="W1126" s="14">
        <f>SUMIF('consultant-gross'!D:D,eslam.data!AH1126,'consultant-gross'!G:G)</f>
        <v>0</v>
      </c>
      <c r="X1126" s="14">
        <f>SUMIF('consultant-net'!D:D,eslam.data!AH1126,'consultant-net'!F:F)</f>
        <v>0</v>
      </c>
      <c r="Y1126" s="2" t="str">
        <f>VLOOKUP(A1126,'eslam-to-invoicing'!A:B,2,0)</f>
        <v>BKG#178-Lagoon Discharge</v>
      </c>
      <c r="Z1126" s="2" t="str">
        <f t="shared" si="46"/>
        <v>BKG#178-Lagoon Discharge7</v>
      </c>
      <c r="AH1126" s="2" t="str">
        <f t="shared" si="47"/>
        <v>PKG#1787</v>
      </c>
    </row>
    <row r="1127" spans="1:34" x14ac:dyDescent="0.3">
      <c r="A1127" s="6" t="s">
        <v>66</v>
      </c>
      <c r="B1127" s="6">
        <v>8</v>
      </c>
      <c r="C1127" s="1">
        <v>44592</v>
      </c>
      <c r="D1127" s="1">
        <v>44592</v>
      </c>
      <c r="E1127" s="1">
        <v>44593</v>
      </c>
      <c r="F1127">
        <v>30</v>
      </c>
      <c r="G1127" s="1">
        <v>44623</v>
      </c>
      <c r="H1127" s="1">
        <v>44620</v>
      </c>
      <c r="I1127" s="2">
        <v>1389835.5399999919</v>
      </c>
      <c r="J1127" s="2">
        <v>595920.46</v>
      </c>
      <c r="K1127" s="2">
        <f>SUMIF('collection only'!D:D,eslam.data!AH1127,'collection only'!E:E)</f>
        <v>595920.44999999995</v>
      </c>
      <c r="L1127" s="2">
        <v>48699637.840000004</v>
      </c>
      <c r="S1127" s="2">
        <v>1278365.4950000001</v>
      </c>
      <c r="T1127" s="2">
        <v>1278365.4950000001</v>
      </c>
      <c r="U1127" s="2">
        <v>0</v>
      </c>
      <c r="V1127" s="14">
        <f>SUMIF('consultant-gross'!D:D,eslam.data!AH1127,'consultant-gross'!F:F)</f>
        <v>0</v>
      </c>
      <c r="W1127" s="14">
        <f>SUMIF('consultant-gross'!D:D,eslam.data!AH1127,'consultant-gross'!G:G)</f>
        <v>0</v>
      </c>
      <c r="X1127" s="14">
        <f>SUMIF('consultant-net'!D:D,eslam.data!AH1127,'consultant-net'!F:F)</f>
        <v>0</v>
      </c>
      <c r="Y1127" s="2" t="str">
        <f>VLOOKUP(A1127,'eslam-to-invoicing'!A:B,2,0)</f>
        <v>BKG#178-Lagoon Discharge</v>
      </c>
      <c r="Z1127" s="2" t="str">
        <f t="shared" si="46"/>
        <v>BKG#178-Lagoon Discharge8</v>
      </c>
      <c r="AH1127" s="2" t="str">
        <f t="shared" si="47"/>
        <v>PKG#1788</v>
      </c>
    </row>
    <row r="1128" spans="1:34" x14ac:dyDescent="0.3">
      <c r="A1128" s="6" t="s">
        <v>66</v>
      </c>
      <c r="B1128" s="6">
        <v>9</v>
      </c>
      <c r="C1128" s="1">
        <v>44804</v>
      </c>
      <c r="D1128" s="1">
        <v>44801</v>
      </c>
      <c r="E1128" s="1">
        <v>44803</v>
      </c>
      <c r="F1128">
        <v>30</v>
      </c>
      <c r="G1128" s="1">
        <v>44833</v>
      </c>
      <c r="H1128" s="1">
        <v>44843</v>
      </c>
      <c r="I1128" s="2">
        <v>31809.520000003278</v>
      </c>
      <c r="J1128" s="2">
        <v>88751.13</v>
      </c>
      <c r="K1128" s="2">
        <f>SUMIF('collection only'!D:D,eslam.data!AH1128,'collection only'!E:E)</f>
        <v>289077.59999999998</v>
      </c>
      <c r="L1128" s="2">
        <v>48731447.359999999</v>
      </c>
      <c r="S1128" s="2">
        <v>1279200.4950000001</v>
      </c>
      <c r="T1128" s="2">
        <v>1279200.4950000001</v>
      </c>
      <c r="U1128" s="2">
        <v>2370468.9300000002</v>
      </c>
      <c r="V1128" s="14">
        <f>SUMIF('consultant-gross'!D:D,eslam.data!AH1128,'consultant-gross'!F:F)</f>
        <v>0</v>
      </c>
      <c r="W1128" s="14">
        <f>SUMIF('consultant-gross'!D:D,eslam.data!AH1128,'consultant-gross'!G:G)</f>
        <v>0</v>
      </c>
      <c r="X1128" s="14">
        <f>SUMIF('consultant-net'!D:D,eslam.data!AH1128,'consultant-net'!F:F)</f>
        <v>0</v>
      </c>
      <c r="Y1128" s="2" t="str">
        <f>VLOOKUP(A1128,'eslam-to-invoicing'!A:B,2,0)</f>
        <v>BKG#178-Lagoon Discharge</v>
      </c>
      <c r="Z1128" s="2" t="str">
        <f t="shared" si="46"/>
        <v>BKG#178-Lagoon Discharge9</v>
      </c>
      <c r="AH1128" s="2" t="str">
        <f t="shared" si="47"/>
        <v>PKG#1789</v>
      </c>
    </row>
    <row r="1129" spans="1:34" x14ac:dyDescent="0.3">
      <c r="A1129" s="6" t="s">
        <v>66</v>
      </c>
      <c r="B1129" s="6">
        <v>10</v>
      </c>
      <c r="C1129" s="1">
        <v>44957</v>
      </c>
      <c r="D1129" s="1">
        <v>44951</v>
      </c>
      <c r="E1129" s="1">
        <v>45075</v>
      </c>
      <c r="F1129">
        <v>30</v>
      </c>
      <c r="G1129" s="1">
        <v>45105</v>
      </c>
      <c r="H1129" s="1">
        <v>45079</v>
      </c>
      <c r="I1129" s="2">
        <v>-1E-4</v>
      </c>
      <c r="J1129" s="2">
        <v>2080200.49</v>
      </c>
      <c r="K1129" s="2">
        <f>SUMIF('collection only'!D:D,eslam.data!AH1129,'collection only'!E:E)</f>
        <v>2235574.9700000002</v>
      </c>
      <c r="L1129" s="2">
        <v>48731447.359999999</v>
      </c>
      <c r="P1129" s="2">
        <v>12630627.58</v>
      </c>
      <c r="R1129" s="2">
        <v>413484.78</v>
      </c>
      <c r="U1129" s="2">
        <v>1769468.93</v>
      </c>
      <c r="V1129" s="14">
        <f>SUMIF('consultant-gross'!D:D,eslam.data!AH1129,'consultant-gross'!F:F)</f>
        <v>0</v>
      </c>
      <c r="W1129" s="14">
        <f>SUMIF('consultant-gross'!D:D,eslam.data!AH1129,'consultant-gross'!G:G)</f>
        <v>0</v>
      </c>
      <c r="X1129" s="14">
        <f>SUMIF('consultant-net'!D:D,eslam.data!AH1129,'consultant-net'!F:F)</f>
        <v>0</v>
      </c>
      <c r="Y1129" s="2" t="str">
        <f>VLOOKUP(A1129,'eslam-to-invoicing'!A:B,2,0)</f>
        <v>BKG#178-Lagoon Discharge</v>
      </c>
      <c r="Z1129" s="2" t="str">
        <f t="shared" si="46"/>
        <v>BKG#178-Lagoon Discharge10</v>
      </c>
      <c r="AH1129" s="2" t="str">
        <f t="shared" si="47"/>
        <v>PKG#17810</v>
      </c>
    </row>
    <row r="1130" spans="1:34" x14ac:dyDescent="0.3">
      <c r="A1130" s="6" t="s">
        <v>61</v>
      </c>
      <c r="B1130" s="6">
        <v>1</v>
      </c>
      <c r="C1130" s="1">
        <v>44227</v>
      </c>
      <c r="D1130" s="1">
        <v>44221</v>
      </c>
      <c r="E1130" s="1">
        <v>44221</v>
      </c>
      <c r="F1130">
        <v>30</v>
      </c>
      <c r="G1130" s="1">
        <v>44251</v>
      </c>
      <c r="H1130" s="1">
        <v>44229</v>
      </c>
      <c r="J1130" s="2">
        <v>3747170.2</v>
      </c>
      <c r="K1130" s="2">
        <f>SUMIF('collection only'!D:D,eslam.data!AH1130,'collection only'!E:E)</f>
        <v>0</v>
      </c>
      <c r="U1130" s="2">
        <v>0</v>
      </c>
      <c r="V1130" s="14">
        <f>SUMIF('consultant-gross'!D:D,eslam.data!AH1130,'consultant-gross'!F:F)</f>
        <v>0</v>
      </c>
      <c r="W1130" s="14">
        <f>SUMIF('consultant-gross'!D:D,eslam.data!AH1130,'consultant-gross'!G:G)</f>
        <v>0</v>
      </c>
      <c r="X1130" s="14">
        <f>SUMIF('consultant-net'!D:D,eslam.data!AH1130,'consultant-net'!F:F)</f>
        <v>0</v>
      </c>
      <c r="Y1130" s="2" t="str">
        <f>VLOOKUP(A1130,'eslam-to-invoicing'!A:B,2,0)</f>
        <v>BKG#178-Lagoon Discharge</v>
      </c>
      <c r="Z1130" s="2" t="str">
        <f t="shared" si="46"/>
        <v>BKG#178-Lagoon Discharge1</v>
      </c>
      <c r="AH1130" s="2" t="str">
        <f t="shared" si="47"/>
        <v>PKG#178 - DP1</v>
      </c>
    </row>
    <row r="1131" spans="1:34" x14ac:dyDescent="0.3">
      <c r="A1131" s="6" t="s">
        <v>95</v>
      </c>
      <c r="B1131" s="6">
        <v>2</v>
      </c>
      <c r="C1131" s="1">
        <v>44681</v>
      </c>
      <c r="D1131" s="1">
        <v>44679</v>
      </c>
      <c r="E1131" s="1">
        <v>44705</v>
      </c>
      <c r="F1131">
        <v>30</v>
      </c>
      <c r="G1131" s="1">
        <v>44735</v>
      </c>
      <c r="H1131" s="1">
        <v>44705</v>
      </c>
      <c r="I1131" s="2">
        <v>1935314</v>
      </c>
      <c r="J1131" s="2">
        <v>1181605.96</v>
      </c>
      <c r="K1131" s="2">
        <f>SUMIF('collection only'!D:D,eslam.data!AH1131,'collection only'!E:E)</f>
        <v>1181605.96</v>
      </c>
      <c r="L1131" s="2">
        <v>1935314</v>
      </c>
      <c r="O1131" s="2">
        <v>0</v>
      </c>
      <c r="P1131" s="2">
        <v>0</v>
      </c>
      <c r="R1131" s="2">
        <v>0</v>
      </c>
      <c r="S1131" s="2">
        <v>50801.99</v>
      </c>
      <c r="T1131" s="2">
        <v>50801.99</v>
      </c>
      <c r="U1131" s="2">
        <v>0</v>
      </c>
      <c r="V1131" s="14">
        <f>SUMIF('consultant-gross'!D:D,eslam.data!AH1131,'consultant-gross'!F:F)</f>
        <v>0</v>
      </c>
      <c r="W1131" s="14">
        <f>SUMIF('consultant-gross'!D:D,eslam.data!AH1131,'consultant-gross'!G:G)</f>
        <v>0</v>
      </c>
      <c r="X1131" s="14">
        <f>SUMIF('consultant-net'!D:D,eslam.data!AH1131,'consultant-net'!F:F)</f>
        <v>0</v>
      </c>
      <c r="Y1131" s="2">
        <f>VLOOKUP(A1131,'eslam-to-invoicing'!A:B,2,0)</f>
        <v>0</v>
      </c>
      <c r="Z1131" s="2" t="str">
        <f t="shared" si="46"/>
        <v>02</v>
      </c>
      <c r="AH1131" s="2" t="str">
        <f t="shared" si="47"/>
        <v>PKG#2052</v>
      </c>
    </row>
    <row r="1132" spans="1:34" x14ac:dyDescent="0.3">
      <c r="A1132" s="6" t="s">
        <v>95</v>
      </c>
      <c r="B1132" s="6">
        <v>3</v>
      </c>
      <c r="C1132" s="1">
        <v>44712</v>
      </c>
      <c r="D1132" s="1">
        <v>44712</v>
      </c>
      <c r="E1132" s="1">
        <v>44725</v>
      </c>
      <c r="F1132">
        <v>30</v>
      </c>
      <c r="G1132" s="1">
        <v>44755</v>
      </c>
      <c r="H1132" s="1">
        <v>44725</v>
      </c>
      <c r="I1132" s="2">
        <v>2048098</v>
      </c>
      <c r="J1132" s="2">
        <v>1250466.1100000001</v>
      </c>
      <c r="K1132" s="2">
        <f>SUMIF('collection only'!D:D,eslam.data!AH1132,'collection only'!E:E)</f>
        <v>1250466.1100000001</v>
      </c>
      <c r="L1132" s="2">
        <v>3983412</v>
      </c>
      <c r="R1132" s="2">
        <v>63808.49</v>
      </c>
      <c r="S1132" s="2">
        <v>104564.5</v>
      </c>
      <c r="T1132" s="2">
        <v>104564.5</v>
      </c>
      <c r="U1132" s="2">
        <v>0</v>
      </c>
      <c r="V1132" s="14">
        <f>SUMIF('consultant-gross'!D:D,eslam.data!AH1132,'consultant-gross'!F:F)</f>
        <v>0</v>
      </c>
      <c r="W1132" s="14">
        <f>SUMIF('consultant-gross'!D:D,eslam.data!AH1132,'consultant-gross'!G:G)</f>
        <v>0</v>
      </c>
      <c r="X1132" s="14">
        <f>SUMIF('consultant-net'!D:D,eslam.data!AH1132,'consultant-net'!F:F)</f>
        <v>0</v>
      </c>
      <c r="Y1132" s="2">
        <f>VLOOKUP(A1132,'eslam-to-invoicing'!A:B,2,0)</f>
        <v>0</v>
      </c>
      <c r="Z1132" s="2" t="str">
        <f t="shared" si="46"/>
        <v>03</v>
      </c>
      <c r="AH1132" s="2" t="str">
        <f t="shared" si="47"/>
        <v>PKG#2053</v>
      </c>
    </row>
    <row r="1133" spans="1:34" x14ac:dyDescent="0.3">
      <c r="A1133" s="6" t="s">
        <v>121</v>
      </c>
      <c r="B1133" s="6">
        <v>2</v>
      </c>
      <c r="C1133" s="1">
        <v>45077</v>
      </c>
      <c r="D1133" s="1">
        <v>45077</v>
      </c>
      <c r="E1133" s="1">
        <v>45084</v>
      </c>
      <c r="F1133">
        <v>30</v>
      </c>
      <c r="G1133" s="1">
        <v>45114</v>
      </c>
      <c r="H1133" s="1">
        <v>45097</v>
      </c>
      <c r="I1133" s="2">
        <v>12159328.08</v>
      </c>
      <c r="J1133" s="2">
        <v>8261597.7599999998</v>
      </c>
      <c r="K1133" s="2">
        <f>SUMIF('collection only'!D:D,eslam.data!AH1133,'collection only'!E:E)</f>
        <v>8261597.7599999998</v>
      </c>
      <c r="L1133" s="2">
        <v>12159328.08</v>
      </c>
      <c r="S1133" s="2">
        <v>319182.36</v>
      </c>
      <c r="T1133" s="2">
        <v>319182.36</v>
      </c>
      <c r="U1133" s="2">
        <v>0</v>
      </c>
      <c r="V1133" s="14">
        <f>SUMIF('consultant-gross'!D:D,eslam.data!AH1133,'consultant-gross'!F:F)</f>
        <v>0</v>
      </c>
      <c r="W1133" s="14">
        <f>SUMIF('consultant-gross'!D:D,eslam.data!AH1133,'consultant-gross'!G:G)</f>
        <v>0</v>
      </c>
      <c r="X1133" s="14">
        <f>SUMIF('consultant-net'!D:D,eslam.data!AH1133,'consultant-net'!F:F)</f>
        <v>0</v>
      </c>
      <c r="Y1133" s="2" t="str">
        <f>VLOOKUP(A1133,'eslam-to-invoicing'!A:B,2,0)</f>
        <v>SOL Town PKG.220</v>
      </c>
      <c r="Z1133" s="2" t="str">
        <f t="shared" si="46"/>
        <v>SOL Town PKG.2202</v>
      </c>
      <c r="AH1133" s="2" t="str">
        <f t="shared" si="47"/>
        <v>PKG#220B2</v>
      </c>
    </row>
    <row r="1134" spans="1:34" x14ac:dyDescent="0.3">
      <c r="A1134" s="6" t="s">
        <v>121</v>
      </c>
      <c r="B1134" s="6">
        <v>3</v>
      </c>
      <c r="C1134" s="1">
        <v>45107</v>
      </c>
      <c r="D1134" s="1">
        <v>45112</v>
      </c>
      <c r="E1134" s="1">
        <v>45117</v>
      </c>
      <c r="F1134">
        <v>30</v>
      </c>
      <c r="G1134" s="1">
        <v>45147</v>
      </c>
      <c r="H1134" s="1">
        <v>45152</v>
      </c>
      <c r="I1134" s="2">
        <v>11462411.01</v>
      </c>
      <c r="J1134" s="2">
        <v>5980500.04</v>
      </c>
      <c r="K1134" s="2">
        <f>SUMIF('collection only'!D:D,eslam.data!AH1134,'collection only'!E:E)</f>
        <v>5980500.04</v>
      </c>
      <c r="L1134" s="2">
        <v>23621739.09</v>
      </c>
      <c r="S1134" s="2">
        <v>620070.65</v>
      </c>
      <c r="T1134" s="2">
        <v>620070.65</v>
      </c>
      <c r="U1134" s="2">
        <v>1017875</v>
      </c>
      <c r="V1134" s="14">
        <f>SUMIF('consultant-gross'!D:D,eslam.data!AH1134,'consultant-gross'!F:F)</f>
        <v>0</v>
      </c>
      <c r="W1134" s="14">
        <f>SUMIF('consultant-gross'!D:D,eslam.data!AH1134,'consultant-gross'!G:G)</f>
        <v>0</v>
      </c>
      <c r="X1134" s="14">
        <f>SUMIF('consultant-net'!D:D,eslam.data!AH1134,'consultant-net'!F:F)</f>
        <v>0</v>
      </c>
      <c r="Y1134" s="2" t="str">
        <f>VLOOKUP(A1134,'eslam-to-invoicing'!A:B,2,0)</f>
        <v>SOL Town PKG.220</v>
      </c>
      <c r="Z1134" s="2" t="str">
        <f t="shared" si="46"/>
        <v>SOL Town PKG.2203</v>
      </c>
      <c r="AH1134" s="2" t="str">
        <f t="shared" si="47"/>
        <v>PKG#220B3</v>
      </c>
    </row>
    <row r="1135" spans="1:34" x14ac:dyDescent="0.3">
      <c r="A1135" s="6" t="s">
        <v>121</v>
      </c>
      <c r="B1135" s="6">
        <v>4</v>
      </c>
      <c r="C1135" s="1">
        <v>45138</v>
      </c>
      <c r="D1135" s="1">
        <v>45143</v>
      </c>
      <c r="E1135" s="1">
        <v>45145</v>
      </c>
      <c r="F1135">
        <v>30</v>
      </c>
      <c r="G1135" s="1">
        <v>45175</v>
      </c>
      <c r="J1135" s="2">
        <v>2300000</v>
      </c>
      <c r="K1135" s="2">
        <f>SUMIF('collection only'!D:D,eslam.data!AH1135,'collection only'!E:E)</f>
        <v>2300000</v>
      </c>
      <c r="U1135" s="2">
        <v>0</v>
      </c>
      <c r="V1135" s="14">
        <f>SUMIF('consultant-gross'!D:D,eslam.data!AH1135,'consultant-gross'!F:F)</f>
        <v>0</v>
      </c>
      <c r="W1135" s="14">
        <f>SUMIF('consultant-gross'!D:D,eslam.data!AH1135,'consultant-gross'!G:G)</f>
        <v>0</v>
      </c>
      <c r="X1135" s="14">
        <f>SUMIF('consultant-net'!D:D,eslam.data!AH1135,'consultant-net'!F:F)</f>
        <v>2300000</v>
      </c>
      <c r="Y1135" s="2" t="str">
        <f>VLOOKUP(A1135,'eslam-to-invoicing'!A:B,2,0)</f>
        <v>SOL Town PKG.220</v>
      </c>
      <c r="Z1135" s="2" t="str">
        <f t="shared" si="46"/>
        <v>SOL Town PKG.2204</v>
      </c>
      <c r="AH1135" s="2" t="str">
        <f t="shared" si="47"/>
        <v>PKG#220B4</v>
      </c>
    </row>
    <row r="1136" spans="1:34" x14ac:dyDescent="0.3">
      <c r="A1136" s="6" t="s">
        <v>119</v>
      </c>
      <c r="B1136" s="6">
        <v>1</v>
      </c>
      <c r="C1136" s="1">
        <v>45077</v>
      </c>
      <c r="D1136" s="1">
        <v>45067</v>
      </c>
      <c r="E1136" s="1">
        <v>45067</v>
      </c>
      <c r="F1136">
        <v>30</v>
      </c>
      <c r="G1136" s="1">
        <v>45097</v>
      </c>
      <c r="K1136" s="2">
        <f>SUMIF('collection only'!D:D,eslam.data!AH1136,'collection only'!E:E)</f>
        <v>0</v>
      </c>
      <c r="U1136" s="2">
        <v>0</v>
      </c>
      <c r="V1136" s="14">
        <f>SUMIF('consultant-gross'!D:D,eslam.data!AH1136,'consultant-gross'!F:F)</f>
        <v>0</v>
      </c>
      <c r="W1136" s="14">
        <f>SUMIF('consultant-gross'!D:D,eslam.data!AH1136,'consultant-gross'!G:G)</f>
        <v>0</v>
      </c>
      <c r="X1136" s="14">
        <f>SUMIF('consultant-net'!D:D,eslam.data!AH1136,'consultant-net'!F:F)</f>
        <v>0</v>
      </c>
      <c r="Y1136" s="2" t="str">
        <f>VLOOKUP(A1136,'eslam-to-invoicing'!A:B,2,0)</f>
        <v>SOL Town PKG.220</v>
      </c>
      <c r="Z1136" s="2" t="str">
        <f t="shared" si="46"/>
        <v>SOL Town PKG.2201</v>
      </c>
      <c r="AH1136" s="2" t="str">
        <f t="shared" si="47"/>
        <v>PKG#220B - DP1</v>
      </c>
    </row>
    <row r="1137" spans="1:34" x14ac:dyDescent="0.3">
      <c r="A1137" s="6" t="s">
        <v>27</v>
      </c>
      <c r="B1137" s="6">
        <v>46</v>
      </c>
      <c r="C1137" s="1">
        <v>43281</v>
      </c>
      <c r="D1137" s="1">
        <v>43296</v>
      </c>
      <c r="E1137" s="1">
        <v>43361</v>
      </c>
      <c r="G1137" s="1">
        <v>43449</v>
      </c>
      <c r="H1137" s="1">
        <v>43425</v>
      </c>
      <c r="J1137" s="2">
        <v>1069392.54</v>
      </c>
      <c r="K1137" s="2">
        <f>SUMIF('collection only'!D:D,eslam.data!AH1137,'collection only'!E:E)</f>
        <v>1844931.02</v>
      </c>
      <c r="L1137" s="2">
        <v>59167173.460000001</v>
      </c>
      <c r="V1137" s="14">
        <f>SUMIF('consultant-gross'!D:D,eslam.data!AH1137,'consultant-gross'!F:F)</f>
        <v>0</v>
      </c>
      <c r="W1137" s="14">
        <f>SUMIF('consultant-gross'!D:D,eslam.data!AH1137,'consultant-gross'!G:G)</f>
        <v>0</v>
      </c>
      <c r="X1137" s="14">
        <f>SUMIF('consultant-net'!D:D,eslam.data!AH1137,'consultant-net'!F:F)</f>
        <v>0</v>
      </c>
      <c r="Y1137" s="2">
        <f>VLOOKUP(A1137,'eslam-to-invoicing'!A:B,2,0)</f>
        <v>0</v>
      </c>
      <c r="Z1137" s="2" t="str">
        <f t="shared" si="46"/>
        <v>046</v>
      </c>
      <c r="AH1137" s="2" t="str">
        <f t="shared" si="47"/>
        <v>PKG#4546</v>
      </c>
    </row>
    <row r="1138" spans="1:34" x14ac:dyDescent="0.3">
      <c r="A1138" s="6" t="s">
        <v>26</v>
      </c>
      <c r="B1138" s="6">
        <v>22</v>
      </c>
      <c r="C1138" s="1">
        <v>42369</v>
      </c>
      <c r="D1138" s="1">
        <v>42367</v>
      </c>
      <c r="E1138" s="1">
        <v>42367</v>
      </c>
      <c r="G1138" s="1">
        <v>43419</v>
      </c>
      <c r="H1138" s="1">
        <v>43394</v>
      </c>
      <c r="I1138" s="2">
        <v>0</v>
      </c>
      <c r="J1138" s="2">
        <v>317558.65999999997</v>
      </c>
      <c r="K1138" s="2">
        <f>SUMIF('collection only'!D:D,eslam.data!AH1138,'collection only'!E:E)</f>
        <v>327696.28999999998</v>
      </c>
      <c r="L1138" s="2">
        <v>4831971.92</v>
      </c>
      <c r="V1138" s="14">
        <f>SUMIF('consultant-gross'!D:D,eslam.data!AH1138,'consultant-gross'!F:F)</f>
        <v>0</v>
      </c>
      <c r="W1138" s="14">
        <f>SUMIF('consultant-gross'!D:D,eslam.data!AH1138,'consultant-gross'!G:G)</f>
        <v>0</v>
      </c>
      <c r="X1138" s="14">
        <f>SUMIF('consultant-net'!D:D,eslam.data!AH1138,'consultant-net'!F:F)</f>
        <v>0</v>
      </c>
      <c r="Y1138" s="2">
        <f>VLOOKUP(A1138,'eslam-to-invoicing'!A:B,2,0)</f>
        <v>0</v>
      </c>
      <c r="Z1138" s="2" t="str">
        <f t="shared" si="46"/>
        <v>022</v>
      </c>
      <c r="AH1138" s="2" t="str">
        <f t="shared" si="47"/>
        <v>PKG#5822</v>
      </c>
    </row>
    <row r="1139" spans="1:34" x14ac:dyDescent="0.3">
      <c r="A1139" s="6" t="s">
        <v>28</v>
      </c>
      <c r="B1139" s="6">
        <v>5</v>
      </c>
      <c r="C1139" s="1">
        <v>43404</v>
      </c>
      <c r="D1139" s="1">
        <v>43390</v>
      </c>
      <c r="E1139" s="1">
        <v>43415</v>
      </c>
      <c r="F1139">
        <v>30</v>
      </c>
      <c r="G1139" s="1">
        <v>43445</v>
      </c>
      <c r="K1139" s="2">
        <f>SUMIF('collection only'!D:D,eslam.data!AH1139,'collection only'!E:E)</f>
        <v>1729285.15</v>
      </c>
      <c r="V1139" s="14">
        <f>SUMIF('consultant-gross'!D:D,eslam.data!AH1139,'consultant-gross'!F:F)</f>
        <v>0</v>
      </c>
      <c r="W1139" s="14">
        <f>SUMIF('consultant-gross'!D:D,eslam.data!AH1139,'consultant-gross'!G:G)</f>
        <v>0</v>
      </c>
      <c r="X1139" s="14">
        <f>SUMIF('consultant-net'!D:D,eslam.data!AH1139,'consultant-net'!F:F)</f>
        <v>0</v>
      </c>
      <c r="Y1139" s="2" t="str">
        <f>VLOOKUP(A1139,'eslam-to-invoicing'!A:B,2,0)</f>
        <v>EMAAR-PKG#85-UPTOWN</v>
      </c>
      <c r="Z1139" s="2" t="str">
        <f t="shared" si="46"/>
        <v>EMAAR-PKG#85-UPTOWN5</v>
      </c>
      <c r="AH1139" s="2" t="str">
        <f t="shared" si="47"/>
        <v>PKG#855</v>
      </c>
    </row>
    <row r="1140" spans="1:34" x14ac:dyDescent="0.3">
      <c r="A1140" s="6" t="s">
        <v>28</v>
      </c>
      <c r="B1140" s="6">
        <v>6</v>
      </c>
      <c r="C1140" s="1">
        <v>43524</v>
      </c>
      <c r="D1140" s="1">
        <v>43524</v>
      </c>
      <c r="E1140" s="1">
        <v>43533</v>
      </c>
      <c r="F1140">
        <v>30</v>
      </c>
      <c r="G1140" s="1">
        <v>43563</v>
      </c>
      <c r="H1140" s="1">
        <v>43605</v>
      </c>
      <c r="I1140" s="2">
        <v>2033193.5851650001</v>
      </c>
      <c r="J1140" s="2">
        <v>768766.57517269999</v>
      </c>
      <c r="K1140" s="2">
        <f>SUMIF('collection only'!D:D,eslam.data!AH1140,'collection only'!E:E)</f>
        <v>768766.59</v>
      </c>
      <c r="L1140" s="2">
        <v>8147064.8613029998</v>
      </c>
      <c r="V1140" s="14">
        <f>SUMIF('consultant-gross'!D:D,eslam.data!AH1140,'consultant-gross'!F:F)</f>
        <v>0</v>
      </c>
      <c r="W1140" s="14">
        <f>SUMIF('consultant-gross'!D:D,eslam.data!AH1140,'consultant-gross'!G:G)</f>
        <v>0</v>
      </c>
      <c r="X1140" s="14">
        <f>SUMIF('consultant-net'!D:D,eslam.data!AH1140,'consultant-net'!F:F)</f>
        <v>0</v>
      </c>
      <c r="Y1140" s="2" t="str">
        <f>VLOOKUP(A1140,'eslam-to-invoicing'!A:B,2,0)</f>
        <v>EMAAR-PKG#85-UPTOWN</v>
      </c>
      <c r="Z1140" s="2" t="str">
        <f t="shared" si="46"/>
        <v>EMAAR-PKG#85-UPTOWN6</v>
      </c>
      <c r="AH1140" s="2" t="str">
        <f t="shared" si="47"/>
        <v>PKG#856</v>
      </c>
    </row>
    <row r="1141" spans="1:34" x14ac:dyDescent="0.3">
      <c r="A1141" s="6" t="s">
        <v>28</v>
      </c>
      <c r="B1141" s="6">
        <v>7</v>
      </c>
      <c r="C1141" s="1">
        <v>43616</v>
      </c>
      <c r="D1141" s="1">
        <v>43600</v>
      </c>
      <c r="E1141" s="1">
        <v>43626</v>
      </c>
      <c r="F1141">
        <v>30</v>
      </c>
      <c r="G1141" s="1">
        <v>43656</v>
      </c>
      <c r="K1141" s="2">
        <f>SUMIF('collection only'!D:D,eslam.data!AH1141,'collection only'!E:E)</f>
        <v>29830.3</v>
      </c>
      <c r="V1141" s="14">
        <f>SUMIF('consultant-gross'!D:D,eslam.data!AH1141,'consultant-gross'!F:F)</f>
        <v>0</v>
      </c>
      <c r="W1141" s="14">
        <f>SUMIF('consultant-gross'!D:D,eslam.data!AH1141,'consultant-gross'!G:G)</f>
        <v>0</v>
      </c>
      <c r="X1141" s="14">
        <f>SUMIF('consultant-net'!D:D,eslam.data!AH1141,'consultant-net'!F:F)</f>
        <v>0</v>
      </c>
      <c r="Y1141" s="2" t="str">
        <f>VLOOKUP(A1141,'eslam-to-invoicing'!A:B,2,0)</f>
        <v>EMAAR-PKG#85-UPTOWN</v>
      </c>
      <c r="Z1141" s="2" t="str">
        <f t="shared" si="46"/>
        <v>EMAAR-PKG#85-UPTOWN7</v>
      </c>
      <c r="AH1141" s="2" t="str">
        <f t="shared" si="47"/>
        <v>PKG#857</v>
      </c>
    </row>
    <row r="1142" spans="1:34" x14ac:dyDescent="0.3">
      <c r="A1142" s="6" t="s">
        <v>28</v>
      </c>
      <c r="B1142" s="6">
        <v>8</v>
      </c>
      <c r="C1142" s="1">
        <v>43769</v>
      </c>
      <c r="D1142" s="1">
        <v>43749</v>
      </c>
      <c r="E1142" s="1">
        <v>43787</v>
      </c>
      <c r="F1142">
        <v>30</v>
      </c>
      <c r="G1142" s="1">
        <v>43817</v>
      </c>
      <c r="K1142" s="2">
        <f>SUMIF('collection only'!D:D,eslam.data!AH1142,'collection only'!E:E)</f>
        <v>1391898.96</v>
      </c>
      <c r="V1142" s="14">
        <f>SUMIF('consultant-gross'!D:D,eslam.data!AH1142,'consultant-gross'!F:F)</f>
        <v>0</v>
      </c>
      <c r="W1142" s="14">
        <f>SUMIF('consultant-gross'!D:D,eslam.data!AH1142,'consultant-gross'!G:G)</f>
        <v>0</v>
      </c>
      <c r="X1142" s="14">
        <f>SUMIF('consultant-net'!D:D,eslam.data!AH1142,'consultant-net'!F:F)</f>
        <v>0</v>
      </c>
      <c r="Y1142" s="2" t="str">
        <f>VLOOKUP(A1142,'eslam-to-invoicing'!A:B,2,0)</f>
        <v>EMAAR-PKG#85-UPTOWN</v>
      </c>
      <c r="Z1142" s="2" t="str">
        <f t="shared" si="46"/>
        <v>EMAAR-PKG#85-UPTOWN8</v>
      </c>
      <c r="AH1142" s="2" t="str">
        <f t="shared" si="47"/>
        <v>PKG#858</v>
      </c>
    </row>
    <row r="1143" spans="1:34" x14ac:dyDescent="0.3">
      <c r="A1143" s="6" t="s">
        <v>31</v>
      </c>
      <c r="B1143" s="6">
        <v>1</v>
      </c>
      <c r="C1143" s="1">
        <v>43465</v>
      </c>
      <c r="D1143" s="1">
        <v>43475</v>
      </c>
      <c r="E1143" s="1">
        <v>43475</v>
      </c>
      <c r="F1143">
        <v>15</v>
      </c>
      <c r="G1143" s="1">
        <v>43490</v>
      </c>
      <c r="K1143" s="2">
        <f>SUMIF('collection only'!D:D,eslam.data!AH1143,'collection only'!E:E)</f>
        <v>1090584</v>
      </c>
      <c r="U1143" s="2">
        <v>0</v>
      </c>
      <c r="V1143" s="14">
        <f>SUMIF('consultant-gross'!D:D,eslam.data!AH1143,'consultant-gross'!F:F)</f>
        <v>0</v>
      </c>
      <c r="W1143" s="14">
        <f>SUMIF('consultant-gross'!D:D,eslam.data!AH1143,'consultant-gross'!G:G)</f>
        <v>0</v>
      </c>
      <c r="X1143" s="14">
        <f>SUMIF('consultant-net'!D:D,eslam.data!AH1143,'consultant-net'!F:F)</f>
        <v>0</v>
      </c>
      <c r="Y1143" s="2">
        <f>VLOOKUP(A1143,'eslam-to-invoicing'!A:B,2,0)</f>
        <v>0</v>
      </c>
      <c r="Z1143" s="2" t="str">
        <f t="shared" si="46"/>
        <v>01</v>
      </c>
      <c r="AH1143" s="2" t="str">
        <f t="shared" si="47"/>
        <v>PO#116871</v>
      </c>
    </row>
    <row r="1144" spans="1:34" x14ac:dyDescent="0.3">
      <c r="A1144" s="6" t="s">
        <v>31</v>
      </c>
      <c r="B1144" s="6">
        <v>2</v>
      </c>
      <c r="C1144" s="1">
        <v>43524</v>
      </c>
      <c r="D1144" s="1">
        <v>43524</v>
      </c>
      <c r="E1144" s="1">
        <v>43524</v>
      </c>
      <c r="F1144">
        <v>15</v>
      </c>
      <c r="G1144" s="1">
        <v>43539</v>
      </c>
      <c r="K1144" s="2">
        <f>SUMIF('collection only'!D:D,eslam.data!AH1144,'collection only'!E:E)</f>
        <v>451528</v>
      </c>
      <c r="U1144" s="2">
        <v>0</v>
      </c>
      <c r="V1144" s="14">
        <f>SUMIF('consultant-gross'!D:D,eslam.data!AH1144,'consultant-gross'!F:F)</f>
        <v>0</v>
      </c>
      <c r="W1144" s="14">
        <f>SUMIF('consultant-gross'!D:D,eslam.data!AH1144,'consultant-gross'!G:G)</f>
        <v>0</v>
      </c>
      <c r="X1144" s="14">
        <f>SUMIF('consultant-net'!D:D,eslam.data!AH1144,'consultant-net'!F:F)</f>
        <v>0</v>
      </c>
      <c r="Y1144" s="2">
        <f>VLOOKUP(A1144,'eslam-to-invoicing'!A:B,2,0)</f>
        <v>0</v>
      </c>
      <c r="Z1144" s="2" t="str">
        <f t="shared" si="46"/>
        <v>02</v>
      </c>
      <c r="AH1144" s="2" t="str">
        <f t="shared" si="47"/>
        <v>PO#116872</v>
      </c>
    </row>
    <row r="1145" spans="1:34" x14ac:dyDescent="0.3">
      <c r="A1145" s="6" t="s">
        <v>31</v>
      </c>
      <c r="B1145" s="6">
        <v>3</v>
      </c>
      <c r="C1145" s="1">
        <v>43555</v>
      </c>
      <c r="D1145" s="1">
        <v>43569</v>
      </c>
      <c r="E1145" s="1">
        <v>43699</v>
      </c>
      <c r="F1145">
        <v>15</v>
      </c>
      <c r="G1145" s="1">
        <v>43714</v>
      </c>
      <c r="K1145" s="2">
        <f>SUMIF('collection only'!D:D,eslam.data!AH1145,'collection only'!E:E)</f>
        <v>293788</v>
      </c>
      <c r="U1145" s="2">
        <v>0</v>
      </c>
      <c r="V1145" s="14">
        <f>SUMIF('consultant-gross'!D:D,eslam.data!AH1145,'consultant-gross'!F:F)</f>
        <v>0</v>
      </c>
      <c r="W1145" s="14">
        <f>SUMIF('consultant-gross'!D:D,eslam.data!AH1145,'consultant-gross'!G:G)</f>
        <v>0</v>
      </c>
      <c r="X1145" s="14">
        <f>SUMIF('consultant-net'!D:D,eslam.data!AH1145,'consultant-net'!F:F)</f>
        <v>0</v>
      </c>
      <c r="Y1145" s="2">
        <f>VLOOKUP(A1145,'eslam-to-invoicing'!A:B,2,0)</f>
        <v>0</v>
      </c>
      <c r="Z1145" s="2" t="str">
        <f t="shared" si="46"/>
        <v>03</v>
      </c>
      <c r="AH1145" s="2" t="str">
        <f t="shared" si="47"/>
        <v>PO#116873</v>
      </c>
    </row>
    <row r="1146" spans="1:34" x14ac:dyDescent="0.3">
      <c r="A1146" s="6" t="s">
        <v>31</v>
      </c>
      <c r="B1146" s="6">
        <v>5</v>
      </c>
      <c r="C1146" s="1">
        <v>43799</v>
      </c>
      <c r="D1146" s="1">
        <v>43817</v>
      </c>
      <c r="E1146" s="1">
        <v>43818</v>
      </c>
      <c r="F1146">
        <v>15</v>
      </c>
      <c r="G1146" s="1">
        <v>43833</v>
      </c>
      <c r="K1146" s="2">
        <f>SUMIF('collection only'!D:D,eslam.data!AH1146,'collection only'!E:E)</f>
        <v>343200</v>
      </c>
      <c r="U1146" s="2">
        <v>0</v>
      </c>
      <c r="V1146" s="14">
        <f>SUMIF('consultant-gross'!D:D,eslam.data!AH1146,'consultant-gross'!F:F)</f>
        <v>0</v>
      </c>
      <c r="W1146" s="14">
        <f>SUMIF('consultant-gross'!D:D,eslam.data!AH1146,'consultant-gross'!G:G)</f>
        <v>0</v>
      </c>
      <c r="X1146" s="14">
        <f>SUMIF('consultant-net'!D:D,eslam.data!AH1146,'consultant-net'!F:F)</f>
        <v>0</v>
      </c>
      <c r="Y1146" s="2">
        <f>VLOOKUP(A1146,'eslam-to-invoicing'!A:B,2,0)</f>
        <v>0</v>
      </c>
      <c r="Z1146" s="2" t="str">
        <f t="shared" si="46"/>
        <v>05</v>
      </c>
      <c r="AH1146" s="2" t="str">
        <f t="shared" si="47"/>
        <v>PO#116875</v>
      </c>
    </row>
    <row r="1147" spans="1:34" x14ac:dyDescent="0.3">
      <c r="A1147" s="6" t="s">
        <v>91</v>
      </c>
      <c r="B1147" s="6">
        <v>1</v>
      </c>
      <c r="C1147" s="1">
        <v>44651</v>
      </c>
      <c r="D1147" s="1">
        <v>44645</v>
      </c>
      <c r="E1147" s="1">
        <v>44625</v>
      </c>
      <c r="F1147">
        <v>21</v>
      </c>
      <c r="G1147" s="1">
        <v>44646</v>
      </c>
      <c r="H1147" s="1">
        <v>44675</v>
      </c>
      <c r="I1147" s="2">
        <v>9011475.2000000011</v>
      </c>
      <c r="J1147" s="2">
        <v>5248643</v>
      </c>
      <c r="K1147" s="2">
        <f>SUMIF('collection only'!D:D,eslam.data!AH1147,'collection only'!E:E)</f>
        <v>37788892.399999999</v>
      </c>
      <c r="L1147" s="2">
        <v>9011475.2000000011</v>
      </c>
      <c r="M1147" s="2">
        <v>26540249.399999999</v>
      </c>
      <c r="U1147" s="2">
        <v>0</v>
      </c>
      <c r="V1147" s="14">
        <f>SUMIF('consultant-gross'!D:D,eslam.data!AH1147,'consultant-gross'!F:F)</f>
        <v>0</v>
      </c>
      <c r="W1147" s="14">
        <f>SUMIF('consultant-gross'!D:D,eslam.data!AH1147,'consultant-gross'!G:G)</f>
        <v>0</v>
      </c>
      <c r="X1147" s="14">
        <f>SUMIF('consultant-net'!D:D,eslam.data!AH1147,'consultant-net'!F:F)</f>
        <v>0</v>
      </c>
      <c r="Y1147" s="2" t="str">
        <f>VLOOKUP(A1147,'eslam-to-invoicing'!A:B,2,0)</f>
        <v>Port Said Port Silos</v>
      </c>
      <c r="Z1147" s="2" t="str">
        <f t="shared" si="46"/>
        <v>Port Said Port Silos1</v>
      </c>
      <c r="AH1147" s="2" t="str">
        <f t="shared" si="47"/>
        <v>Port Said Silos1</v>
      </c>
    </row>
    <row r="1148" spans="1:34" x14ac:dyDescent="0.3">
      <c r="A1148" s="6" t="s">
        <v>91</v>
      </c>
      <c r="B1148" s="6">
        <v>2</v>
      </c>
      <c r="C1148" s="1">
        <v>44681</v>
      </c>
      <c r="D1148" s="1">
        <v>44676</v>
      </c>
      <c r="E1148" s="1">
        <v>44679</v>
      </c>
      <c r="F1148">
        <v>21</v>
      </c>
      <c r="G1148" s="1">
        <v>44700</v>
      </c>
      <c r="H1148" s="1">
        <v>44698</v>
      </c>
      <c r="I1148" s="2">
        <v>2334108.9047619049</v>
      </c>
      <c r="J1148" s="2">
        <v>1688672.9410359759</v>
      </c>
      <c r="K1148" s="2">
        <f>SUMIF('collection only'!D:D,eslam.data!AH1148,'collection only'!E:E)</f>
        <v>21773106</v>
      </c>
      <c r="L1148" s="2">
        <v>11345584.10476191</v>
      </c>
      <c r="M1148" s="2">
        <v>15000000</v>
      </c>
      <c r="U1148" s="2">
        <v>0</v>
      </c>
      <c r="V1148" s="14">
        <f>SUMIF('consultant-gross'!D:D,eslam.data!AH1148,'consultant-gross'!F:F)</f>
        <v>0</v>
      </c>
      <c r="W1148" s="14">
        <f>SUMIF('consultant-gross'!D:D,eslam.data!AH1148,'consultant-gross'!G:G)</f>
        <v>0</v>
      </c>
      <c r="X1148" s="14">
        <f>SUMIF('consultant-net'!D:D,eslam.data!AH1148,'consultant-net'!F:F)</f>
        <v>0</v>
      </c>
      <c r="Y1148" s="2" t="str">
        <f>VLOOKUP(A1148,'eslam-to-invoicing'!A:B,2,0)</f>
        <v>Port Said Port Silos</v>
      </c>
      <c r="Z1148" s="2" t="str">
        <f t="shared" si="46"/>
        <v>Port Said Port Silos2</v>
      </c>
      <c r="AH1148" s="2" t="str">
        <f t="shared" si="47"/>
        <v>Port Said Silos2</v>
      </c>
    </row>
    <row r="1149" spans="1:34" x14ac:dyDescent="0.3">
      <c r="A1149" s="6" t="s">
        <v>91</v>
      </c>
      <c r="B1149" s="6">
        <v>3</v>
      </c>
      <c r="C1149" s="1">
        <v>44712</v>
      </c>
      <c r="D1149" s="1">
        <v>44706</v>
      </c>
      <c r="E1149" s="1">
        <v>44714</v>
      </c>
      <c r="F1149">
        <v>21</v>
      </c>
      <c r="G1149" s="1">
        <v>44735</v>
      </c>
      <c r="K1149" s="2">
        <f>SUMIF('collection only'!D:D,eslam.data!AH1149,'collection only'!E:E)</f>
        <v>14623869</v>
      </c>
      <c r="U1149" s="2">
        <v>0</v>
      </c>
      <c r="V1149" s="14">
        <f>SUMIF('consultant-gross'!D:D,eslam.data!AH1149,'consultant-gross'!F:F)</f>
        <v>0</v>
      </c>
      <c r="W1149" s="14">
        <f>SUMIF('consultant-gross'!D:D,eslam.data!AH1149,'consultant-gross'!G:G)</f>
        <v>0</v>
      </c>
      <c r="X1149" s="14">
        <f>SUMIF('consultant-net'!D:D,eslam.data!AH1149,'consultant-net'!F:F)</f>
        <v>0</v>
      </c>
      <c r="Y1149" s="2" t="str">
        <f>VLOOKUP(A1149,'eslam-to-invoicing'!A:B,2,0)</f>
        <v>Port Said Port Silos</v>
      </c>
      <c r="Z1149" s="2" t="str">
        <f t="shared" si="46"/>
        <v>Port Said Port Silos3</v>
      </c>
      <c r="AH1149" s="2" t="str">
        <f t="shared" si="47"/>
        <v>Port Said Silos3</v>
      </c>
    </row>
    <row r="1150" spans="1:34" x14ac:dyDescent="0.3">
      <c r="A1150" s="6" t="s">
        <v>91</v>
      </c>
      <c r="B1150" s="6">
        <v>4</v>
      </c>
      <c r="C1150" s="1">
        <v>44742</v>
      </c>
      <c r="D1150" s="1">
        <v>44741</v>
      </c>
      <c r="E1150" s="1">
        <v>44741</v>
      </c>
      <c r="F1150">
        <v>21</v>
      </c>
      <c r="G1150" s="1">
        <v>44762</v>
      </c>
      <c r="K1150" s="2">
        <f>SUMIF('collection only'!D:D,eslam.data!AH1150,'collection only'!E:E)</f>
        <v>22560435</v>
      </c>
      <c r="U1150" s="2">
        <v>0</v>
      </c>
      <c r="V1150" s="14">
        <f>SUMIF('consultant-gross'!D:D,eslam.data!AH1150,'consultant-gross'!F:F)</f>
        <v>0</v>
      </c>
      <c r="W1150" s="14">
        <f>SUMIF('consultant-gross'!D:D,eslam.data!AH1150,'consultant-gross'!G:G)</f>
        <v>0</v>
      </c>
      <c r="X1150" s="14">
        <f>SUMIF('consultant-net'!D:D,eslam.data!AH1150,'consultant-net'!F:F)</f>
        <v>0</v>
      </c>
      <c r="Y1150" s="2" t="str">
        <f>VLOOKUP(A1150,'eslam-to-invoicing'!A:B,2,0)</f>
        <v>Port Said Port Silos</v>
      </c>
      <c r="Z1150" s="2" t="str">
        <f t="shared" si="46"/>
        <v>Port Said Port Silos4</v>
      </c>
      <c r="AH1150" s="2" t="str">
        <f t="shared" si="47"/>
        <v>Port Said Silos4</v>
      </c>
    </row>
    <row r="1151" spans="1:34" x14ac:dyDescent="0.3">
      <c r="A1151" s="6" t="s">
        <v>91</v>
      </c>
      <c r="B1151" s="6">
        <v>5</v>
      </c>
      <c r="C1151" s="1">
        <v>44773</v>
      </c>
      <c r="D1151" s="1">
        <v>44773</v>
      </c>
      <c r="E1151" s="1">
        <v>44775</v>
      </c>
      <c r="F1151">
        <v>21</v>
      </c>
      <c r="G1151" s="1">
        <v>44796</v>
      </c>
      <c r="H1151" s="1">
        <v>44782</v>
      </c>
      <c r="I1151" s="2">
        <v>5318356.3714285716</v>
      </c>
      <c r="J1151" s="2">
        <v>4009921</v>
      </c>
      <c r="K1151" s="2">
        <f>SUMIF('collection only'!D:D,eslam.data!AH1151,'collection only'!E:E)</f>
        <v>14009921</v>
      </c>
      <c r="L1151" s="2">
        <v>25985299.342857141</v>
      </c>
      <c r="U1151" s="2">
        <v>0</v>
      </c>
      <c r="V1151" s="14">
        <f>SUMIF('consultant-gross'!D:D,eslam.data!AH1151,'consultant-gross'!F:F)</f>
        <v>0</v>
      </c>
      <c r="W1151" s="14">
        <f>SUMIF('consultant-gross'!D:D,eslam.data!AH1151,'consultant-gross'!G:G)</f>
        <v>0</v>
      </c>
      <c r="X1151" s="14">
        <f>SUMIF('consultant-net'!D:D,eslam.data!AH1151,'consultant-net'!F:F)</f>
        <v>0</v>
      </c>
      <c r="Y1151" s="2" t="str">
        <f>VLOOKUP(A1151,'eslam-to-invoicing'!A:B,2,0)</f>
        <v>Port Said Port Silos</v>
      </c>
      <c r="Z1151" s="2" t="str">
        <f t="shared" si="46"/>
        <v>Port Said Port Silos5</v>
      </c>
      <c r="AH1151" s="2" t="str">
        <f t="shared" si="47"/>
        <v>Port Said Silos5</v>
      </c>
    </row>
    <row r="1152" spans="1:34" x14ac:dyDescent="0.3">
      <c r="A1152" s="6" t="s">
        <v>91</v>
      </c>
      <c r="B1152" s="6">
        <v>6</v>
      </c>
      <c r="C1152" s="1">
        <v>44804</v>
      </c>
      <c r="D1152" s="1">
        <v>44804</v>
      </c>
      <c r="E1152" s="1">
        <v>44804</v>
      </c>
      <c r="F1152">
        <v>21</v>
      </c>
      <c r="G1152" s="1">
        <v>44825</v>
      </c>
      <c r="H1152" s="1">
        <v>44817</v>
      </c>
      <c r="I1152" s="2">
        <v>9017880.2761904746</v>
      </c>
      <c r="J1152" s="2">
        <v>6842722</v>
      </c>
      <c r="K1152" s="2">
        <f>SUMIF('collection only'!D:D,eslam.data!AH1152,'collection only'!E:E)</f>
        <v>21842722</v>
      </c>
      <c r="L1152" s="2">
        <v>35003179.619047619</v>
      </c>
      <c r="U1152" s="2">
        <v>0</v>
      </c>
      <c r="V1152" s="14">
        <f>SUMIF('consultant-gross'!D:D,eslam.data!AH1152,'consultant-gross'!F:F)</f>
        <v>0</v>
      </c>
      <c r="W1152" s="14">
        <f>SUMIF('consultant-gross'!D:D,eslam.data!AH1152,'consultant-gross'!G:G)</f>
        <v>0</v>
      </c>
      <c r="X1152" s="14">
        <f>SUMIF('consultant-net'!D:D,eslam.data!AH1152,'consultant-net'!F:F)</f>
        <v>0</v>
      </c>
      <c r="Y1152" s="2" t="str">
        <f>VLOOKUP(A1152,'eslam-to-invoicing'!A:B,2,0)</f>
        <v>Port Said Port Silos</v>
      </c>
      <c r="Z1152" s="2" t="str">
        <f t="shared" si="46"/>
        <v>Port Said Port Silos6</v>
      </c>
      <c r="AH1152" s="2" t="str">
        <f t="shared" si="47"/>
        <v>Port Said Silos6</v>
      </c>
    </row>
    <row r="1153" spans="1:34" x14ac:dyDescent="0.3">
      <c r="A1153" s="6" t="s">
        <v>91</v>
      </c>
      <c r="B1153" s="6">
        <v>7</v>
      </c>
      <c r="C1153" s="1">
        <v>44834</v>
      </c>
      <c r="D1153" s="1">
        <v>44834</v>
      </c>
      <c r="E1153" s="1">
        <v>44836</v>
      </c>
      <c r="F1153">
        <v>21</v>
      </c>
      <c r="G1153" s="1">
        <v>44857</v>
      </c>
      <c r="H1153" s="1">
        <v>44852</v>
      </c>
      <c r="I1153" s="2">
        <v>4021476.8571428568</v>
      </c>
      <c r="J1153" s="2">
        <v>3061822</v>
      </c>
      <c r="K1153" s="2">
        <f>SUMIF('collection only'!D:D,eslam.data!AH1153,'collection only'!E:E)</f>
        <v>3061822</v>
      </c>
      <c r="L1153" s="2">
        <v>39024656.476190478</v>
      </c>
      <c r="U1153" s="2">
        <v>0</v>
      </c>
      <c r="V1153" s="14">
        <f>SUMIF('consultant-gross'!D:D,eslam.data!AH1153,'consultant-gross'!F:F)</f>
        <v>0</v>
      </c>
      <c r="W1153" s="14">
        <f>SUMIF('consultant-gross'!D:D,eslam.data!AH1153,'consultant-gross'!G:G)</f>
        <v>0</v>
      </c>
      <c r="X1153" s="14">
        <f>SUMIF('consultant-net'!D:D,eslam.data!AH1153,'consultant-net'!F:F)</f>
        <v>0</v>
      </c>
      <c r="Y1153" s="2" t="str">
        <f>VLOOKUP(A1153,'eslam-to-invoicing'!A:B,2,0)</f>
        <v>Port Said Port Silos</v>
      </c>
      <c r="Z1153" s="2" t="str">
        <f t="shared" si="46"/>
        <v>Port Said Port Silos7</v>
      </c>
      <c r="AH1153" s="2" t="str">
        <f t="shared" si="47"/>
        <v>Port Said Silos7</v>
      </c>
    </row>
    <row r="1154" spans="1:34" x14ac:dyDescent="0.3">
      <c r="A1154" s="6" t="s">
        <v>91</v>
      </c>
      <c r="B1154" s="6">
        <v>8</v>
      </c>
      <c r="C1154" s="1">
        <v>44865</v>
      </c>
      <c r="D1154" s="1">
        <v>44865</v>
      </c>
      <c r="E1154" s="1">
        <v>44872</v>
      </c>
      <c r="F1154">
        <v>21</v>
      </c>
      <c r="G1154" s="1">
        <v>44893</v>
      </c>
      <c r="H1154" s="1">
        <v>44886</v>
      </c>
      <c r="I1154" s="2">
        <v>22573115.942857139</v>
      </c>
      <c r="J1154" s="2">
        <v>17260533</v>
      </c>
      <c r="K1154" s="2">
        <f>SUMIF('collection only'!D:D,eslam.data!AH1154,'collection only'!E:E)</f>
        <v>17260533</v>
      </c>
      <c r="L1154" s="2">
        <v>61597772.419047616</v>
      </c>
      <c r="U1154" s="2">
        <v>0</v>
      </c>
      <c r="V1154" s="14">
        <f>SUMIF('consultant-gross'!D:D,eslam.data!AH1154,'consultant-gross'!F:F)</f>
        <v>0</v>
      </c>
      <c r="W1154" s="14">
        <f>SUMIF('consultant-gross'!D:D,eslam.data!AH1154,'consultant-gross'!G:G)</f>
        <v>0</v>
      </c>
      <c r="X1154" s="14">
        <f>SUMIF('consultant-net'!D:D,eslam.data!AH1154,'consultant-net'!F:F)</f>
        <v>0</v>
      </c>
      <c r="Y1154" s="2" t="str">
        <f>VLOOKUP(A1154,'eslam-to-invoicing'!A:B,2,0)</f>
        <v>Port Said Port Silos</v>
      </c>
      <c r="Z1154" s="2" t="str">
        <f t="shared" si="46"/>
        <v>Port Said Port Silos8</v>
      </c>
      <c r="AH1154" s="2" t="str">
        <f t="shared" si="47"/>
        <v>Port Said Silos8</v>
      </c>
    </row>
    <row r="1155" spans="1:34" x14ac:dyDescent="0.3">
      <c r="A1155" s="6" t="s">
        <v>91</v>
      </c>
      <c r="B1155" s="6">
        <v>9</v>
      </c>
      <c r="C1155" s="1">
        <v>44895</v>
      </c>
      <c r="D1155" s="1">
        <v>44895</v>
      </c>
      <c r="E1155" s="1">
        <v>44900</v>
      </c>
      <c r="F1155">
        <v>21</v>
      </c>
      <c r="G1155" s="1">
        <v>44921</v>
      </c>
      <c r="H1155" s="1">
        <v>44914</v>
      </c>
      <c r="I1155" s="2">
        <v>3139225.228571428</v>
      </c>
      <c r="J1155" s="2">
        <v>2370710</v>
      </c>
      <c r="K1155" s="2">
        <f>SUMIF('collection only'!D:D,eslam.data!AH1155,'collection only'!E:E)</f>
        <v>2370710</v>
      </c>
      <c r="L1155" s="2">
        <v>64736997.647619054</v>
      </c>
      <c r="U1155" s="2">
        <v>0</v>
      </c>
      <c r="V1155" s="14">
        <f>SUMIF('consultant-gross'!D:D,eslam.data!AH1155,'consultant-gross'!F:F)</f>
        <v>0</v>
      </c>
      <c r="W1155" s="14">
        <f>SUMIF('consultant-gross'!D:D,eslam.data!AH1155,'consultant-gross'!G:G)</f>
        <v>0</v>
      </c>
      <c r="X1155" s="14">
        <f>SUMIF('consultant-net'!D:D,eslam.data!AH1155,'consultant-net'!F:F)</f>
        <v>0</v>
      </c>
      <c r="Y1155" s="2" t="str">
        <f>VLOOKUP(A1155,'eslam-to-invoicing'!A:B,2,0)</f>
        <v>Port Said Port Silos</v>
      </c>
      <c r="Z1155" s="2" t="str">
        <f t="shared" ref="Z1155:Z1218" si="48">Y1155&amp;B1155</f>
        <v>Port Said Port Silos9</v>
      </c>
      <c r="AH1155" s="2" t="str">
        <f t="shared" ref="AH1155:AH1218" si="49">A1155&amp;B1155</f>
        <v>Port Said Silos9</v>
      </c>
    </row>
    <row r="1156" spans="1:34" x14ac:dyDescent="0.3">
      <c r="A1156" s="6" t="s">
        <v>91</v>
      </c>
      <c r="B1156" s="6">
        <v>10</v>
      </c>
      <c r="C1156" s="1">
        <v>44926</v>
      </c>
      <c r="D1156" s="1">
        <v>44925</v>
      </c>
      <c r="E1156" s="1">
        <v>44927</v>
      </c>
      <c r="F1156">
        <v>21</v>
      </c>
      <c r="G1156" s="1">
        <v>44948</v>
      </c>
      <c r="H1156" s="1">
        <v>44948</v>
      </c>
      <c r="I1156" s="2">
        <v>8366928.5333333341</v>
      </c>
      <c r="J1156" s="2">
        <v>6384571</v>
      </c>
      <c r="K1156" s="2">
        <f>SUMIF('collection only'!D:D,eslam.data!AH1156,'collection only'!E:E)</f>
        <v>6384571</v>
      </c>
      <c r="L1156" s="2">
        <v>73103926.189999998</v>
      </c>
      <c r="U1156" s="2">
        <v>0</v>
      </c>
      <c r="V1156" s="14">
        <f>SUMIF('consultant-gross'!D:D,eslam.data!AH1156,'consultant-gross'!F:F)</f>
        <v>0</v>
      </c>
      <c r="W1156" s="14">
        <f>SUMIF('consultant-gross'!D:D,eslam.data!AH1156,'consultant-gross'!G:G)</f>
        <v>0</v>
      </c>
      <c r="X1156" s="14">
        <f>SUMIF('consultant-net'!D:D,eslam.data!AH1156,'consultant-net'!F:F)</f>
        <v>0</v>
      </c>
      <c r="Y1156" s="2" t="str">
        <f>VLOOKUP(A1156,'eslam-to-invoicing'!A:B,2,0)</f>
        <v>Port Said Port Silos</v>
      </c>
      <c r="Z1156" s="2" t="str">
        <f t="shared" si="48"/>
        <v>Port Said Port Silos10</v>
      </c>
      <c r="AH1156" s="2" t="str">
        <f t="shared" si="49"/>
        <v>Port Said Silos10</v>
      </c>
    </row>
    <row r="1157" spans="1:34" x14ac:dyDescent="0.3">
      <c r="A1157" s="6" t="s">
        <v>91</v>
      </c>
      <c r="B1157" s="6">
        <v>11</v>
      </c>
      <c r="C1157" s="1">
        <v>44957</v>
      </c>
      <c r="D1157" s="1">
        <v>44955</v>
      </c>
      <c r="E1157" s="1">
        <v>44955</v>
      </c>
      <c r="F1157">
        <v>21</v>
      </c>
      <c r="G1157" s="1">
        <v>44976</v>
      </c>
      <c r="H1157" s="1">
        <v>44972</v>
      </c>
      <c r="I1157" s="2">
        <v>5057462.5238095243</v>
      </c>
      <c r="J1157" s="2">
        <v>3852337</v>
      </c>
      <c r="K1157" s="2">
        <f>SUMIF('collection only'!D:D,eslam.data!AH1157,'collection only'!E:E)</f>
        <v>3852337</v>
      </c>
      <c r="L1157" s="2">
        <v>78161388.71380952</v>
      </c>
      <c r="U1157" s="2">
        <v>0</v>
      </c>
      <c r="V1157" s="14">
        <f>SUMIF('consultant-gross'!D:D,eslam.data!AH1157,'consultant-gross'!F:F)</f>
        <v>0</v>
      </c>
      <c r="W1157" s="14">
        <f>SUMIF('consultant-gross'!D:D,eslam.data!AH1157,'consultant-gross'!G:G)</f>
        <v>0</v>
      </c>
      <c r="X1157" s="14">
        <f>SUMIF('consultant-net'!D:D,eslam.data!AH1157,'consultant-net'!F:F)</f>
        <v>0</v>
      </c>
      <c r="Y1157" s="2" t="str">
        <f>VLOOKUP(A1157,'eslam-to-invoicing'!A:B,2,0)</f>
        <v>Port Said Port Silos</v>
      </c>
      <c r="Z1157" s="2" t="str">
        <f t="shared" si="48"/>
        <v>Port Said Port Silos11</v>
      </c>
      <c r="AH1157" s="2" t="str">
        <f t="shared" si="49"/>
        <v>Port Said Silos11</v>
      </c>
    </row>
    <row r="1158" spans="1:34" x14ac:dyDescent="0.3">
      <c r="A1158" s="6" t="s">
        <v>91</v>
      </c>
      <c r="B1158" s="6">
        <v>12</v>
      </c>
      <c r="C1158" s="1">
        <v>44985</v>
      </c>
      <c r="D1158" s="1">
        <v>44985</v>
      </c>
      <c r="E1158" s="1">
        <v>44986</v>
      </c>
      <c r="F1158">
        <v>21</v>
      </c>
      <c r="G1158" s="1">
        <v>45007</v>
      </c>
      <c r="H1158" s="1">
        <v>45005</v>
      </c>
      <c r="I1158" s="2">
        <v>2086813.533333333</v>
      </c>
      <c r="J1158" s="2">
        <v>1587432</v>
      </c>
      <c r="K1158" s="2">
        <f>SUMIF('collection only'!D:D,eslam.data!AH1158,'collection only'!E:E)</f>
        <v>1587432</v>
      </c>
      <c r="L1158" s="2">
        <v>80248202.247142851</v>
      </c>
      <c r="U1158" s="2">
        <v>0</v>
      </c>
      <c r="V1158" s="14">
        <f>SUMIF('consultant-gross'!D:D,eslam.data!AH1158,'consultant-gross'!F:F)</f>
        <v>0</v>
      </c>
      <c r="W1158" s="14">
        <f>SUMIF('consultant-gross'!D:D,eslam.data!AH1158,'consultant-gross'!G:G)</f>
        <v>0</v>
      </c>
      <c r="X1158" s="14">
        <f>SUMIF('consultant-net'!D:D,eslam.data!AH1158,'consultant-net'!F:F)</f>
        <v>0</v>
      </c>
      <c r="Y1158" s="2" t="str">
        <f>VLOOKUP(A1158,'eslam-to-invoicing'!A:B,2,0)</f>
        <v>Port Said Port Silos</v>
      </c>
      <c r="Z1158" s="2" t="str">
        <f t="shared" si="48"/>
        <v>Port Said Port Silos12</v>
      </c>
      <c r="AH1158" s="2" t="str">
        <f t="shared" si="49"/>
        <v>Port Said Silos12</v>
      </c>
    </row>
    <row r="1159" spans="1:34" x14ac:dyDescent="0.3">
      <c r="A1159" s="6" t="s">
        <v>91</v>
      </c>
      <c r="B1159" s="6">
        <v>13</v>
      </c>
      <c r="C1159" s="1">
        <v>45016</v>
      </c>
      <c r="D1159" s="1">
        <v>45016</v>
      </c>
      <c r="E1159" s="1">
        <v>45018</v>
      </c>
      <c r="F1159">
        <v>21</v>
      </c>
      <c r="G1159" s="1">
        <v>45039</v>
      </c>
      <c r="H1159" s="1">
        <v>45018</v>
      </c>
      <c r="I1159" s="2">
        <v>612060.83285714686</v>
      </c>
      <c r="J1159" s="2">
        <v>451211.24598228862</v>
      </c>
      <c r="K1159" s="2">
        <f>SUMIF('collection only'!D:D,eslam.data!AH1159,'collection only'!E:E)</f>
        <v>460093</v>
      </c>
      <c r="L1159" s="2">
        <v>80860263.079999998</v>
      </c>
      <c r="U1159" s="2">
        <v>0</v>
      </c>
      <c r="V1159" s="14">
        <f>SUMIF('consultant-gross'!D:D,eslam.data!AH1159,'consultant-gross'!F:F)</f>
        <v>612060.83285714686</v>
      </c>
      <c r="W1159" s="14">
        <f>SUMIF('consultant-gross'!D:D,eslam.data!AH1159,'consultant-gross'!G:G)</f>
        <v>80860263.079999998</v>
      </c>
      <c r="X1159" s="14">
        <f>SUMIF('consultant-net'!D:D,eslam.data!AH1159,'consultant-net'!F:F)</f>
        <v>451211.24598228862</v>
      </c>
      <c r="Y1159" s="2" t="str">
        <f>VLOOKUP(A1159,'eslam-to-invoicing'!A:B,2,0)</f>
        <v>Port Said Port Silos</v>
      </c>
      <c r="Z1159" s="2" t="str">
        <f t="shared" si="48"/>
        <v>Port Said Port Silos13</v>
      </c>
      <c r="AH1159" s="2" t="str">
        <f t="shared" si="49"/>
        <v>Port Said Silos13</v>
      </c>
    </row>
    <row r="1160" spans="1:34" x14ac:dyDescent="0.3">
      <c r="A1160" s="6" t="s">
        <v>91</v>
      </c>
      <c r="B1160" s="6">
        <v>14</v>
      </c>
      <c r="C1160" s="1">
        <v>45046</v>
      </c>
      <c r="D1160" s="1">
        <v>45046</v>
      </c>
      <c r="E1160" s="1">
        <v>45048</v>
      </c>
      <c r="F1160">
        <v>21</v>
      </c>
      <c r="G1160" s="1">
        <v>45069</v>
      </c>
      <c r="K1160" s="2">
        <f>SUMIF('collection only'!D:D,eslam.data!AH1160,'collection only'!E:E)</f>
        <v>2136487</v>
      </c>
      <c r="U1160" s="2">
        <v>0</v>
      </c>
      <c r="V1160" s="14">
        <f>SUMIF('consultant-gross'!D:D,eslam.data!AH1160,'consultant-gross'!F:F)</f>
        <v>0</v>
      </c>
      <c r="W1160" s="14">
        <f>SUMIF('consultant-gross'!D:D,eslam.data!AH1160,'consultant-gross'!G:G)</f>
        <v>0</v>
      </c>
      <c r="X1160" s="14">
        <f>SUMIF('consultant-net'!D:D,eslam.data!AH1160,'consultant-net'!F:F)</f>
        <v>0</v>
      </c>
      <c r="Y1160" s="2" t="str">
        <f>VLOOKUP(A1160,'eslam-to-invoicing'!A:B,2,0)</f>
        <v>Port Said Port Silos</v>
      </c>
      <c r="Z1160" s="2" t="str">
        <f t="shared" si="48"/>
        <v>Port Said Port Silos14</v>
      </c>
      <c r="AH1160" s="2" t="str">
        <f t="shared" si="49"/>
        <v>Port Said Silos14</v>
      </c>
    </row>
    <row r="1161" spans="1:34" x14ac:dyDescent="0.3">
      <c r="A1161" s="6" t="s">
        <v>91</v>
      </c>
      <c r="B1161" s="6">
        <v>15</v>
      </c>
      <c r="C1161" s="1">
        <v>45077</v>
      </c>
      <c r="D1161" s="1">
        <v>45076</v>
      </c>
      <c r="E1161" s="1">
        <v>45080</v>
      </c>
      <c r="F1161">
        <v>21</v>
      </c>
      <c r="G1161" s="1">
        <v>45101</v>
      </c>
      <c r="H1161" s="1">
        <v>45112</v>
      </c>
      <c r="I1161" s="2">
        <v>10044463.56190476</v>
      </c>
      <c r="J1161" s="2">
        <v>7663669</v>
      </c>
      <c r="K1161" s="2">
        <f>SUMIF('collection only'!D:D,eslam.data!AH1161,'collection only'!E:E)</f>
        <v>7663669</v>
      </c>
      <c r="L1161" s="2">
        <v>93708293.022857144</v>
      </c>
      <c r="U1161" s="2">
        <v>0</v>
      </c>
      <c r="V1161" s="14">
        <f>SUMIF('consultant-gross'!D:D,eslam.data!AH1161,'consultant-gross'!F:F)</f>
        <v>0</v>
      </c>
      <c r="W1161" s="14">
        <f>SUMIF('consultant-gross'!D:D,eslam.data!AH1161,'consultant-gross'!G:G)</f>
        <v>0</v>
      </c>
      <c r="X1161" s="14">
        <f>SUMIF('consultant-net'!D:D,eslam.data!AH1161,'consultant-net'!F:F)</f>
        <v>0</v>
      </c>
      <c r="Y1161" s="2" t="str">
        <f>VLOOKUP(A1161,'eslam-to-invoicing'!A:B,2,0)</f>
        <v>Port Said Port Silos</v>
      </c>
      <c r="Z1161" s="2" t="str">
        <f t="shared" si="48"/>
        <v>Port Said Port Silos15</v>
      </c>
      <c r="AH1161" s="2" t="str">
        <f t="shared" si="49"/>
        <v>Port Said Silos15</v>
      </c>
    </row>
    <row r="1162" spans="1:34" x14ac:dyDescent="0.3">
      <c r="A1162" s="6" t="s">
        <v>91</v>
      </c>
      <c r="B1162" s="6">
        <v>16</v>
      </c>
      <c r="C1162" s="1">
        <v>45107</v>
      </c>
      <c r="D1162" s="1">
        <v>45107</v>
      </c>
      <c r="E1162" s="1">
        <v>45115</v>
      </c>
      <c r="F1162">
        <v>21</v>
      </c>
      <c r="G1162" s="1">
        <v>45136</v>
      </c>
      <c r="H1162" s="1">
        <v>45124</v>
      </c>
      <c r="I1162" s="2">
        <v>12501707.06666667</v>
      </c>
      <c r="J1162" s="2">
        <v>9649102</v>
      </c>
      <c r="K1162" s="2">
        <f>SUMIF('collection only'!D:D,eslam.data!AH1162,'collection only'!E:E)</f>
        <v>9649102</v>
      </c>
      <c r="L1162" s="2">
        <v>106210000.08952381</v>
      </c>
      <c r="U1162" s="2">
        <v>0</v>
      </c>
      <c r="V1162" s="14">
        <f>SUMIF('consultant-gross'!D:D,eslam.data!AH1162,'consultant-gross'!F:F)</f>
        <v>0</v>
      </c>
      <c r="W1162" s="14">
        <f>SUMIF('consultant-gross'!D:D,eslam.data!AH1162,'consultant-gross'!G:G)</f>
        <v>0</v>
      </c>
      <c r="X1162" s="14">
        <f>SUMIF('consultant-net'!D:D,eslam.data!AH1162,'consultant-net'!F:F)</f>
        <v>0</v>
      </c>
      <c r="Y1162" s="2" t="str">
        <f>VLOOKUP(A1162,'eslam-to-invoicing'!A:B,2,0)</f>
        <v>Port Said Port Silos</v>
      </c>
      <c r="Z1162" s="2" t="str">
        <f t="shared" si="48"/>
        <v>Port Said Port Silos16</v>
      </c>
      <c r="AH1162" s="2" t="str">
        <f t="shared" si="49"/>
        <v>Port Said Silos16</v>
      </c>
    </row>
    <row r="1163" spans="1:34" x14ac:dyDescent="0.3">
      <c r="A1163" s="6" t="s">
        <v>91</v>
      </c>
      <c r="B1163" s="6">
        <v>17</v>
      </c>
      <c r="C1163" s="1">
        <v>45138</v>
      </c>
      <c r="D1163" s="1">
        <v>45138</v>
      </c>
      <c r="E1163" s="1">
        <v>45138</v>
      </c>
      <c r="F1163">
        <v>21</v>
      </c>
      <c r="G1163" s="1">
        <v>45159</v>
      </c>
      <c r="H1163" s="1">
        <v>45153</v>
      </c>
      <c r="I1163" s="2">
        <v>7676679.5523809521</v>
      </c>
      <c r="J1163" s="2">
        <v>5738977</v>
      </c>
      <c r="K1163" s="2">
        <f>SUMIF('collection only'!D:D,eslam.data!AH1163,'collection only'!E:E)</f>
        <v>5738977</v>
      </c>
      <c r="L1163" s="2">
        <v>113886679.6419048</v>
      </c>
      <c r="U1163" s="2">
        <v>0</v>
      </c>
      <c r="V1163" s="14">
        <f>SUMIF('consultant-gross'!D:D,eslam.data!AH1163,'consultant-gross'!F:F)</f>
        <v>0</v>
      </c>
      <c r="W1163" s="14">
        <f>SUMIF('consultant-gross'!D:D,eslam.data!AH1163,'consultant-gross'!G:G)</f>
        <v>0</v>
      </c>
      <c r="X1163" s="14">
        <f>SUMIF('consultant-net'!D:D,eslam.data!AH1163,'consultant-net'!F:F)</f>
        <v>0</v>
      </c>
      <c r="Y1163" s="2" t="str">
        <f>VLOOKUP(A1163,'eslam-to-invoicing'!A:B,2,0)</f>
        <v>Port Said Port Silos</v>
      </c>
      <c r="Z1163" s="2" t="str">
        <f t="shared" si="48"/>
        <v>Port Said Port Silos17</v>
      </c>
      <c r="AH1163" s="2" t="str">
        <f t="shared" si="49"/>
        <v>Port Said Silos17</v>
      </c>
    </row>
    <row r="1164" spans="1:34" x14ac:dyDescent="0.3">
      <c r="A1164" s="6" t="s">
        <v>91</v>
      </c>
      <c r="B1164" s="6">
        <v>18</v>
      </c>
      <c r="C1164" s="1">
        <v>45169</v>
      </c>
      <c r="D1164" s="1">
        <v>45169</v>
      </c>
      <c r="E1164" s="1">
        <v>45172</v>
      </c>
      <c r="F1164">
        <v>21</v>
      </c>
      <c r="G1164" s="1">
        <v>45193</v>
      </c>
      <c r="H1164" s="1">
        <v>45202</v>
      </c>
      <c r="I1164" s="2">
        <v>7866196.5142857134</v>
      </c>
      <c r="J1164" s="2">
        <v>2991787</v>
      </c>
      <c r="K1164" s="2">
        <f>SUMIF('collection only'!D:D,eslam.data!AH1164,'collection only'!E:E)</f>
        <v>2991787</v>
      </c>
      <c r="L1164" s="2">
        <v>121752876.1561905</v>
      </c>
      <c r="U1164" s="2">
        <v>0</v>
      </c>
      <c r="V1164" s="14">
        <f>SUMIF('consultant-gross'!D:D,eslam.data!AH1164,'consultant-gross'!F:F)</f>
        <v>0</v>
      </c>
      <c r="W1164" s="14">
        <f>SUMIF('consultant-gross'!D:D,eslam.data!AH1164,'consultant-gross'!G:G)</f>
        <v>0</v>
      </c>
      <c r="X1164" s="14">
        <f>SUMIF('consultant-net'!D:D,eslam.data!AH1164,'consultant-net'!F:F)</f>
        <v>0</v>
      </c>
      <c r="Y1164" s="2" t="str">
        <f>VLOOKUP(A1164,'eslam-to-invoicing'!A:B,2,0)</f>
        <v>Port Said Port Silos</v>
      </c>
      <c r="Z1164" s="2" t="str">
        <f t="shared" si="48"/>
        <v>Port Said Port Silos18</v>
      </c>
      <c r="AH1164" s="2" t="str">
        <f t="shared" si="49"/>
        <v>Port Said Silos18</v>
      </c>
    </row>
    <row r="1165" spans="1:34" x14ac:dyDescent="0.3">
      <c r="A1165" s="6" t="s">
        <v>91</v>
      </c>
      <c r="B1165" s="6">
        <v>19</v>
      </c>
      <c r="C1165" s="1">
        <v>45199</v>
      </c>
      <c r="D1165" s="1">
        <v>45199</v>
      </c>
      <c r="E1165" s="1">
        <v>45200</v>
      </c>
      <c r="F1165">
        <v>21</v>
      </c>
      <c r="G1165" s="1">
        <v>45221</v>
      </c>
      <c r="H1165" s="1">
        <v>45215</v>
      </c>
      <c r="I1165" s="2">
        <v>17118439.25714286</v>
      </c>
      <c r="J1165" s="2">
        <v>12748959</v>
      </c>
      <c r="K1165" s="2">
        <f>SUMIF('collection only'!D:D,eslam.data!AH1165,'collection only'!E:E)</f>
        <v>12748959</v>
      </c>
      <c r="L1165" s="2">
        <v>138871315.4133333</v>
      </c>
      <c r="U1165" s="2">
        <v>0</v>
      </c>
      <c r="V1165" s="14">
        <f>SUMIF('consultant-gross'!D:D,eslam.data!AH1165,'consultant-gross'!F:F)</f>
        <v>0</v>
      </c>
      <c r="W1165" s="14">
        <f>SUMIF('consultant-gross'!D:D,eslam.data!AH1165,'consultant-gross'!G:G)</f>
        <v>0</v>
      </c>
      <c r="X1165" s="14">
        <f>SUMIF('consultant-net'!D:D,eslam.data!AH1165,'consultant-net'!F:F)</f>
        <v>0</v>
      </c>
      <c r="Y1165" s="2" t="str">
        <f>VLOOKUP(A1165,'eslam-to-invoicing'!A:B,2,0)</f>
        <v>Port Said Port Silos</v>
      </c>
      <c r="Z1165" s="2" t="str">
        <f t="shared" si="48"/>
        <v>Port Said Port Silos19</v>
      </c>
      <c r="AH1165" s="2" t="str">
        <f t="shared" si="49"/>
        <v>Port Said Silos19</v>
      </c>
    </row>
    <row r="1166" spans="1:34" x14ac:dyDescent="0.3">
      <c r="A1166" s="6" t="s">
        <v>91</v>
      </c>
      <c r="B1166" s="6">
        <v>20</v>
      </c>
      <c r="C1166" s="1">
        <v>45230</v>
      </c>
      <c r="D1166" s="1">
        <v>45230</v>
      </c>
      <c r="E1166" s="1">
        <v>45231</v>
      </c>
      <c r="F1166">
        <v>21</v>
      </c>
      <c r="G1166" s="1">
        <v>45252</v>
      </c>
      <c r="H1166" s="1">
        <v>45252</v>
      </c>
      <c r="I1166" s="2">
        <v>12988784</v>
      </c>
      <c r="J1166" s="2">
        <v>6593857</v>
      </c>
      <c r="K1166" s="2">
        <f>SUMIF('collection only'!D:D,eslam.data!AH1166,'collection only'!E:E)</f>
        <v>6593857</v>
      </c>
      <c r="L1166" s="2">
        <v>151860099.4133333</v>
      </c>
      <c r="U1166" s="2">
        <v>0</v>
      </c>
      <c r="V1166" s="14">
        <f>SUMIF('consultant-gross'!D:D,eslam.data!AH1166,'consultant-gross'!F:F)</f>
        <v>13732229.226666659</v>
      </c>
      <c r="W1166" s="14">
        <f>SUMIF('consultant-gross'!D:D,eslam.data!AH1166,'consultant-gross'!G:G)</f>
        <v>152603544.63999999</v>
      </c>
      <c r="X1166" s="14">
        <f>SUMIF('consultant-net'!D:D,eslam.data!AH1166,'consultant-net'!F:F)</f>
        <v>10123399.385898661</v>
      </c>
      <c r="Y1166" s="2" t="str">
        <f>VLOOKUP(A1166,'eslam-to-invoicing'!A:B,2,0)</f>
        <v>Port Said Port Silos</v>
      </c>
      <c r="Z1166" s="2" t="str">
        <f t="shared" si="48"/>
        <v>Port Said Port Silos20</v>
      </c>
      <c r="AH1166" s="2" t="str">
        <f t="shared" si="49"/>
        <v>Port Said Silos20</v>
      </c>
    </row>
    <row r="1167" spans="1:34" x14ac:dyDescent="0.3">
      <c r="A1167" s="6" t="s">
        <v>91</v>
      </c>
      <c r="B1167" s="6">
        <v>21</v>
      </c>
      <c r="C1167" s="1">
        <v>45260</v>
      </c>
      <c r="D1167" s="1">
        <v>45260</v>
      </c>
      <c r="E1167" s="1">
        <v>45260</v>
      </c>
      <c r="F1167">
        <v>21</v>
      </c>
      <c r="G1167" s="1">
        <v>45281</v>
      </c>
      <c r="H1167" s="1">
        <v>45283</v>
      </c>
      <c r="I1167" s="2">
        <v>15886446.64761905</v>
      </c>
      <c r="J1167" s="2">
        <v>11818794</v>
      </c>
      <c r="K1167" s="2">
        <f>SUMIF('collection only'!D:D,eslam.data!AH1167,'collection only'!E:E)</f>
        <v>11818794</v>
      </c>
      <c r="L1167" s="2">
        <v>167746546.0609524</v>
      </c>
      <c r="U1167" s="2">
        <v>0</v>
      </c>
      <c r="V1167" s="14">
        <f>SUMIF('consultant-gross'!D:D,eslam.data!AH1167,'consultant-gross'!F:F)</f>
        <v>15886446.656666666</v>
      </c>
      <c r="W1167" s="14">
        <f>SUMIF('consultant-gross'!D:D,eslam.data!AH1167,'consultant-gross'!G:G)</f>
        <v>167746546.06999999</v>
      </c>
      <c r="X1167" s="14">
        <f>SUMIF('consultant-net'!D:D,eslam.data!AH1167,'consultant-net'!F:F)</f>
        <v>11711488.475294666</v>
      </c>
      <c r="Y1167" s="2" t="str">
        <f>VLOOKUP(A1167,'eslam-to-invoicing'!A:B,2,0)</f>
        <v>Port Said Port Silos</v>
      </c>
      <c r="Z1167" s="2" t="str">
        <f t="shared" si="48"/>
        <v>Port Said Port Silos21</v>
      </c>
      <c r="AH1167" s="2" t="str">
        <f t="shared" si="49"/>
        <v>Port Said Silos21</v>
      </c>
    </row>
    <row r="1168" spans="1:34" x14ac:dyDescent="0.3">
      <c r="A1168" s="6" t="s">
        <v>91</v>
      </c>
      <c r="B1168" s="6">
        <v>22</v>
      </c>
      <c r="C1168" s="1">
        <v>45291</v>
      </c>
      <c r="D1168" s="1">
        <v>45273</v>
      </c>
      <c r="E1168" s="1">
        <v>45274</v>
      </c>
      <c r="F1168">
        <v>21</v>
      </c>
      <c r="G1168" s="1">
        <v>45295</v>
      </c>
      <c r="H1168" s="1">
        <v>45287</v>
      </c>
      <c r="I1168" s="2">
        <v>6713332.666666666</v>
      </c>
      <c r="J1168" s="2">
        <v>4826684</v>
      </c>
      <c r="K1168" s="2">
        <f>SUMIF('collection only'!D:D,eslam.data!AH1168,'collection only'!E:E)</f>
        <v>4826684</v>
      </c>
      <c r="L1168" s="2">
        <v>174459878.72761899</v>
      </c>
      <c r="U1168" s="2">
        <v>0</v>
      </c>
      <c r="V1168" s="14">
        <f>SUMIF('consultant-gross'!D:D,eslam.data!AH1168,'consultant-gross'!F:F)</f>
        <v>6713332.6690476239</v>
      </c>
      <c r="W1168" s="14">
        <f>SUMIF('consultant-gross'!D:D,eslam.data!AH1168,'consultant-gross'!G:G)</f>
        <v>174459878.72999999</v>
      </c>
      <c r="X1168" s="14">
        <f>SUMIF('consultant-net'!D:D,eslam.data!AH1168,'consultant-net'!F:F)</f>
        <v>4949068.8436219078</v>
      </c>
      <c r="Y1168" s="2" t="str">
        <f>VLOOKUP(A1168,'eslam-to-invoicing'!A:B,2,0)</f>
        <v>Port Said Port Silos</v>
      </c>
      <c r="Z1168" s="2" t="str">
        <f t="shared" si="48"/>
        <v>Port Said Port Silos22</v>
      </c>
      <c r="AH1168" s="2" t="str">
        <f t="shared" si="49"/>
        <v>Port Said Silos22</v>
      </c>
    </row>
    <row r="1169" spans="1:34" x14ac:dyDescent="0.3">
      <c r="A1169" s="6" t="s">
        <v>91</v>
      </c>
      <c r="B1169" s="6">
        <v>23</v>
      </c>
      <c r="C1169" s="1">
        <v>45291</v>
      </c>
      <c r="D1169" s="1">
        <v>45291</v>
      </c>
      <c r="E1169" s="1">
        <v>45295</v>
      </c>
      <c r="F1169">
        <v>21</v>
      </c>
      <c r="G1169" s="1">
        <v>45316</v>
      </c>
      <c r="H1169" s="1">
        <v>45309</v>
      </c>
      <c r="I1169" s="2">
        <v>3587901.4571428569</v>
      </c>
      <c r="J1169" s="2">
        <v>2411082.19</v>
      </c>
      <c r="K1169" s="2">
        <f>SUMIF('collection only'!D:D,eslam.data!AH1169,'collection only'!E:E)</f>
        <v>2411082.19</v>
      </c>
      <c r="L1169" s="2">
        <v>178047780.18476191</v>
      </c>
      <c r="U1169" s="2">
        <v>0</v>
      </c>
      <c r="V1169" s="14">
        <f>SUMIF('consultant-gross'!D:D,eslam.data!AH1169,'consultant-gross'!F:F)</f>
        <v>0</v>
      </c>
      <c r="W1169" s="14">
        <f>SUMIF('consultant-gross'!D:D,eslam.data!AH1169,'consultant-gross'!G:G)</f>
        <v>0</v>
      </c>
      <c r="X1169" s="14">
        <f>SUMIF('consultant-net'!D:D,eslam.data!AH1169,'consultant-net'!F:F)</f>
        <v>0</v>
      </c>
      <c r="Y1169" s="2" t="str">
        <f>VLOOKUP(A1169,'eslam-to-invoicing'!A:B,2,0)</f>
        <v>Port Said Port Silos</v>
      </c>
      <c r="Z1169" s="2" t="str">
        <f t="shared" si="48"/>
        <v>Port Said Port Silos23</v>
      </c>
      <c r="AH1169" s="2" t="str">
        <f t="shared" si="49"/>
        <v>Port Said Silos23</v>
      </c>
    </row>
    <row r="1170" spans="1:34" x14ac:dyDescent="0.3">
      <c r="A1170" s="6" t="s">
        <v>91</v>
      </c>
      <c r="B1170" s="6">
        <v>24</v>
      </c>
      <c r="C1170" s="1">
        <v>45322</v>
      </c>
      <c r="D1170" s="1">
        <v>45322</v>
      </c>
      <c r="E1170" s="1">
        <v>45328</v>
      </c>
      <c r="F1170">
        <v>21</v>
      </c>
      <c r="G1170" s="1">
        <v>45349</v>
      </c>
      <c r="H1170" s="1">
        <v>45343</v>
      </c>
      <c r="I1170" s="2">
        <v>4764115.7714285711</v>
      </c>
      <c r="J1170" s="2">
        <v>3306186</v>
      </c>
      <c r="K1170" s="2">
        <f>SUMIF('collection only'!D:D,eslam.data!AH1170,'collection only'!E:E)</f>
        <v>3306186</v>
      </c>
      <c r="L1170" s="2">
        <v>182811895.9561905</v>
      </c>
      <c r="U1170" s="2">
        <v>0</v>
      </c>
      <c r="V1170" s="14">
        <f>SUMIF('consultant-gross'!D:D,eslam.data!AH1170,'consultant-gross'!F:F)</f>
        <v>0</v>
      </c>
      <c r="W1170" s="14">
        <f>SUMIF('consultant-gross'!D:D,eslam.data!AH1170,'consultant-gross'!G:G)</f>
        <v>0</v>
      </c>
      <c r="X1170" s="14">
        <f>SUMIF('consultant-net'!D:D,eslam.data!AH1170,'consultant-net'!F:F)</f>
        <v>0</v>
      </c>
      <c r="Y1170" s="2" t="str">
        <f>VLOOKUP(A1170,'eslam-to-invoicing'!A:B,2,0)</f>
        <v>Port Said Port Silos</v>
      </c>
      <c r="Z1170" s="2" t="str">
        <f t="shared" si="48"/>
        <v>Port Said Port Silos24</v>
      </c>
      <c r="AH1170" s="2" t="str">
        <f t="shared" si="49"/>
        <v>Port Said Silos24</v>
      </c>
    </row>
    <row r="1171" spans="1:34" x14ac:dyDescent="0.3">
      <c r="A1171" s="6" t="s">
        <v>91</v>
      </c>
      <c r="B1171" s="6">
        <v>25</v>
      </c>
      <c r="C1171" s="1">
        <v>45351</v>
      </c>
      <c r="D1171" s="1">
        <v>45351</v>
      </c>
      <c r="E1171" s="1">
        <v>45355</v>
      </c>
      <c r="F1171">
        <v>21</v>
      </c>
      <c r="G1171" s="1">
        <v>45376</v>
      </c>
      <c r="H1171" s="1">
        <v>45389</v>
      </c>
      <c r="I1171" s="2">
        <v>4504742.6761904759</v>
      </c>
      <c r="J1171" s="2">
        <v>3280048</v>
      </c>
      <c r="K1171" s="2">
        <f>SUMIF('collection only'!D:D,eslam.data!AH1171,'collection only'!E:E)</f>
        <v>3280048</v>
      </c>
      <c r="L1171" s="2">
        <v>187316638.6323809</v>
      </c>
      <c r="U1171" s="2">
        <v>0</v>
      </c>
      <c r="V1171" s="14">
        <f>SUMIF('consultant-gross'!D:D,eslam.data!AH1171,'consultant-gross'!F:F)</f>
        <v>0</v>
      </c>
      <c r="W1171" s="14">
        <f>SUMIF('consultant-gross'!D:D,eslam.data!AH1171,'consultant-gross'!G:G)</f>
        <v>0</v>
      </c>
      <c r="X1171" s="14">
        <f>SUMIF('consultant-net'!D:D,eslam.data!AH1171,'consultant-net'!F:F)</f>
        <v>0</v>
      </c>
      <c r="Y1171" s="2" t="str">
        <f>VLOOKUP(A1171,'eslam-to-invoicing'!A:B,2,0)</f>
        <v>Port Said Port Silos</v>
      </c>
      <c r="Z1171" s="2" t="str">
        <f t="shared" si="48"/>
        <v>Port Said Port Silos25</v>
      </c>
      <c r="AH1171" s="2" t="str">
        <f t="shared" si="49"/>
        <v>Port Said Silos25</v>
      </c>
    </row>
    <row r="1172" spans="1:34" x14ac:dyDescent="0.3">
      <c r="A1172" s="6" t="s">
        <v>91</v>
      </c>
      <c r="B1172" s="6">
        <v>26</v>
      </c>
      <c r="C1172" s="1">
        <v>45382</v>
      </c>
      <c r="D1172" s="1">
        <v>45382</v>
      </c>
      <c r="E1172" s="1">
        <v>45386</v>
      </c>
      <c r="F1172">
        <v>21</v>
      </c>
      <c r="G1172" s="1">
        <v>45407</v>
      </c>
      <c r="H1172" s="1">
        <v>45419</v>
      </c>
      <c r="I1172" s="2">
        <v>2227046.780952381</v>
      </c>
      <c r="J1172" s="2">
        <v>426108</v>
      </c>
      <c r="K1172" s="2">
        <f>SUMIF('collection only'!D:D,eslam.data!AH1172,'collection only'!E:E)</f>
        <v>426108</v>
      </c>
      <c r="L1172" s="2">
        <v>189543685.4133333</v>
      </c>
      <c r="U1172" s="2">
        <v>0</v>
      </c>
      <c r="V1172" s="14">
        <f>SUMIF('consultant-gross'!D:D,eslam.data!AH1172,'consultant-gross'!F:F)</f>
        <v>0</v>
      </c>
      <c r="W1172" s="14">
        <f>SUMIF('consultant-gross'!D:D,eslam.data!AH1172,'consultant-gross'!G:G)</f>
        <v>0</v>
      </c>
      <c r="X1172" s="14">
        <f>SUMIF('consultant-net'!D:D,eslam.data!AH1172,'consultant-net'!F:F)</f>
        <v>0</v>
      </c>
      <c r="Y1172" s="2" t="str">
        <f>VLOOKUP(A1172,'eslam-to-invoicing'!A:B,2,0)</f>
        <v>Port Said Port Silos</v>
      </c>
      <c r="Z1172" s="2" t="str">
        <f t="shared" si="48"/>
        <v>Port Said Port Silos26</v>
      </c>
      <c r="AH1172" s="2" t="str">
        <f t="shared" si="49"/>
        <v>Port Said Silos26</v>
      </c>
    </row>
    <row r="1173" spans="1:34" x14ac:dyDescent="0.3">
      <c r="A1173" s="6" t="s">
        <v>91</v>
      </c>
      <c r="B1173" s="6">
        <v>27</v>
      </c>
      <c r="C1173" s="1">
        <v>45412</v>
      </c>
      <c r="D1173" s="1">
        <v>45413</v>
      </c>
      <c r="E1173" s="1">
        <v>45413</v>
      </c>
      <c r="F1173">
        <v>21</v>
      </c>
      <c r="G1173" s="1">
        <v>45434</v>
      </c>
      <c r="H1173" s="1">
        <v>45439</v>
      </c>
      <c r="I1173" s="2">
        <v>1522665.14</v>
      </c>
      <c r="J1173" s="2">
        <v>1E-4</v>
      </c>
      <c r="K1173" s="2">
        <f>SUMIF('collection only'!D:D,eslam.data!AH1173,'collection only'!E:E)</f>
        <v>0</v>
      </c>
      <c r="L1173" s="2">
        <v>191066350.55333331</v>
      </c>
      <c r="U1173" s="2">
        <v>0</v>
      </c>
      <c r="V1173" s="14">
        <f>SUMIF('consultant-gross'!D:D,eslam.data!AH1173,'consultant-gross'!F:F)</f>
        <v>1478728.7100000083</v>
      </c>
      <c r="W1173" s="14">
        <f>SUMIF('consultant-gross'!D:D,eslam.data!AH1173,'consultant-gross'!G:G)</f>
        <v>191022414.13</v>
      </c>
      <c r="X1173" s="14">
        <f>SUMIF('consultant-net'!D:D,eslam.data!AH1173,'consultant-net'!F:F)</f>
        <v>1090118.8050120061</v>
      </c>
      <c r="Y1173" s="2" t="str">
        <f>VLOOKUP(A1173,'eslam-to-invoicing'!A:B,2,0)</f>
        <v>Port Said Port Silos</v>
      </c>
      <c r="Z1173" s="2" t="str">
        <f t="shared" si="48"/>
        <v>Port Said Port Silos27</v>
      </c>
      <c r="AH1173" s="2" t="str">
        <f t="shared" si="49"/>
        <v>Port Said Silos27</v>
      </c>
    </row>
    <row r="1174" spans="1:34" x14ac:dyDescent="0.3">
      <c r="A1174" s="6" t="s">
        <v>91</v>
      </c>
      <c r="B1174" s="6">
        <v>28</v>
      </c>
      <c r="C1174" s="1">
        <v>45443</v>
      </c>
      <c r="D1174" s="1">
        <v>45443</v>
      </c>
      <c r="E1174" s="1">
        <v>45445</v>
      </c>
      <c r="F1174">
        <v>21</v>
      </c>
      <c r="G1174" s="1">
        <v>45466</v>
      </c>
      <c r="H1174" s="1">
        <v>45474</v>
      </c>
      <c r="I1174" s="2">
        <v>3379589.942857143</v>
      </c>
      <c r="J1174" s="2">
        <v>1239632</v>
      </c>
      <c r="K1174" s="2">
        <f>SUMIF('collection only'!D:D,eslam.data!AH1174,'collection only'!E:E)</f>
        <v>1239632</v>
      </c>
      <c r="L1174" s="2">
        <v>194445940.49619049</v>
      </c>
      <c r="U1174" s="2">
        <v>0</v>
      </c>
      <c r="V1174" s="14">
        <f>SUMIF('consultant-gross'!D:D,eslam.data!AH1174,'consultant-gross'!F:F)</f>
        <v>3335653.5066666901</v>
      </c>
      <c r="W1174" s="14">
        <f>SUMIF('consultant-gross'!D:D,eslam.data!AH1174,'consultant-gross'!G:G)</f>
        <v>194402004.06</v>
      </c>
      <c r="X1174" s="14">
        <f>SUMIF('consultant-net'!D:D,eslam.data!AH1174,'consultant-net'!F:F)</f>
        <v>2459043.7651146837</v>
      </c>
      <c r="Y1174" s="2" t="str">
        <f>VLOOKUP(A1174,'eslam-to-invoicing'!A:B,2,0)</f>
        <v>Port Said Port Silos</v>
      </c>
      <c r="Z1174" s="2" t="str">
        <f t="shared" si="48"/>
        <v>Port Said Port Silos28</v>
      </c>
      <c r="AH1174" s="2" t="str">
        <f t="shared" si="49"/>
        <v>Port Said Silos28</v>
      </c>
    </row>
    <row r="1175" spans="1:34" x14ac:dyDescent="0.3">
      <c r="A1175" s="6" t="s">
        <v>91</v>
      </c>
      <c r="B1175" s="6">
        <v>29</v>
      </c>
      <c r="C1175" s="1">
        <v>45473</v>
      </c>
      <c r="D1175" s="1">
        <v>45473</v>
      </c>
      <c r="E1175" s="1">
        <v>45480</v>
      </c>
      <c r="F1175">
        <v>21</v>
      </c>
      <c r="G1175" s="1">
        <v>45501</v>
      </c>
      <c r="H1175" s="1">
        <v>45511</v>
      </c>
      <c r="I1175" s="2">
        <v>2107663.7333333329</v>
      </c>
      <c r="J1175" s="2">
        <v>337130</v>
      </c>
      <c r="K1175" s="2">
        <f>SUMIF('collection only'!D:D,eslam.data!AH1175,'collection only'!E:E)</f>
        <v>337130</v>
      </c>
      <c r="L1175" s="2">
        <v>196553604.22952381</v>
      </c>
      <c r="U1175" s="2">
        <v>0</v>
      </c>
      <c r="V1175" s="14">
        <f>SUMIF('consultant-gross'!D:D,eslam.data!AH1175,'consultant-gross'!F:F)</f>
        <v>2063726.5038095415</v>
      </c>
      <c r="W1175" s="14">
        <f>SUMIF('consultant-gross'!D:D,eslam.data!AH1175,'consultant-gross'!G:G)</f>
        <v>196509667</v>
      </c>
      <c r="X1175" s="14">
        <f>SUMIF('consultant-net'!D:D,eslam.data!AH1175,'consultant-net'!F:F)</f>
        <v>1521379.178608394</v>
      </c>
      <c r="Y1175" s="2" t="str">
        <f>VLOOKUP(A1175,'eslam-to-invoicing'!A:B,2,0)</f>
        <v>Port Said Port Silos</v>
      </c>
      <c r="Z1175" s="2" t="str">
        <f t="shared" si="48"/>
        <v>Port Said Port Silos29</v>
      </c>
      <c r="AH1175" s="2" t="str">
        <f t="shared" si="49"/>
        <v>Port Said Silos29</v>
      </c>
    </row>
    <row r="1176" spans="1:34" x14ac:dyDescent="0.3">
      <c r="A1176" s="6" t="s">
        <v>91</v>
      </c>
      <c r="B1176" s="6">
        <v>30</v>
      </c>
      <c r="C1176" s="1">
        <v>45504</v>
      </c>
      <c r="D1176" s="1">
        <v>45504</v>
      </c>
      <c r="E1176" s="1">
        <v>45507</v>
      </c>
      <c r="F1176">
        <v>21</v>
      </c>
      <c r="G1176" s="1">
        <v>45528</v>
      </c>
      <c r="H1176" s="1">
        <v>45526</v>
      </c>
      <c r="I1176" s="2">
        <v>3191368.2380952379</v>
      </c>
      <c r="J1176" s="2">
        <v>100641</v>
      </c>
      <c r="K1176" s="2">
        <f>SUMIF('collection only'!D:D,eslam.data!AH1176,'collection only'!E:E)</f>
        <v>100641</v>
      </c>
      <c r="L1176" s="2">
        <v>199744972.467619</v>
      </c>
      <c r="U1176" s="2">
        <v>0</v>
      </c>
      <c r="V1176" s="14">
        <f>SUMIF('consultant-gross'!D:D,eslam.data!AH1176,'consultant-gross'!F:F)</f>
        <v>3191369.0399999917</v>
      </c>
      <c r="W1176" s="14">
        <f>SUMIF('consultant-gross'!D:D,eslam.data!AH1176,'consultant-gross'!G:G)</f>
        <v>199701036.03999999</v>
      </c>
      <c r="X1176" s="14">
        <f>SUMIF('consultant-net'!D:D,eslam.data!AH1176,'consultant-net'!F:F)</f>
        <v>2352677.2562879939</v>
      </c>
      <c r="Y1176" s="2" t="str">
        <f>VLOOKUP(A1176,'eslam-to-invoicing'!A:B,2,0)</f>
        <v>Port Said Port Silos</v>
      </c>
      <c r="Z1176" s="2" t="str">
        <f t="shared" si="48"/>
        <v>Port Said Port Silos30</v>
      </c>
      <c r="AH1176" s="2" t="str">
        <f t="shared" si="49"/>
        <v>Port Said Silos30</v>
      </c>
    </row>
    <row r="1177" spans="1:34" x14ac:dyDescent="0.3">
      <c r="A1177" s="6" t="s">
        <v>91</v>
      </c>
      <c r="B1177" s="6">
        <v>31</v>
      </c>
      <c r="C1177" s="1">
        <v>45535</v>
      </c>
      <c r="D1177" s="1">
        <v>45535</v>
      </c>
      <c r="E1177" s="1">
        <v>45537</v>
      </c>
      <c r="F1177">
        <v>21</v>
      </c>
      <c r="G1177" s="1">
        <v>45558</v>
      </c>
      <c r="H1177" s="1">
        <v>45580</v>
      </c>
      <c r="I1177" s="2">
        <v>2906595.6403508768</v>
      </c>
      <c r="J1177" s="2">
        <v>727554</v>
      </c>
      <c r="K1177" s="2">
        <f>SUMIF('collection only'!D:D,eslam.data!AH1177,'collection only'!E:E)</f>
        <v>727554</v>
      </c>
      <c r="L1177" s="2">
        <v>202651568.10796991</v>
      </c>
      <c r="U1177" s="2">
        <v>0</v>
      </c>
      <c r="V1177" s="14">
        <f>SUMIF('consultant-gross'!D:D,eslam.data!AH1177,'consultant-gross'!F:F)</f>
        <v>0</v>
      </c>
      <c r="W1177" s="14">
        <f>SUMIF('consultant-gross'!D:D,eslam.data!AH1177,'consultant-gross'!G:G)</f>
        <v>0</v>
      </c>
      <c r="X1177" s="14">
        <f>SUMIF('consultant-net'!D:D,eslam.data!AH1177,'consultant-net'!F:F)</f>
        <v>0</v>
      </c>
      <c r="Y1177" s="2" t="str">
        <f>VLOOKUP(A1177,'eslam-to-invoicing'!A:B,2,0)</f>
        <v>Port Said Port Silos</v>
      </c>
      <c r="Z1177" s="2" t="str">
        <f t="shared" si="48"/>
        <v>Port Said Port Silos31</v>
      </c>
      <c r="AH1177" s="2" t="str">
        <f t="shared" si="49"/>
        <v>Port Said Silos31</v>
      </c>
    </row>
    <row r="1178" spans="1:34" x14ac:dyDescent="0.3">
      <c r="A1178" s="6" t="s">
        <v>91</v>
      </c>
      <c r="B1178" s="6">
        <v>32</v>
      </c>
      <c r="C1178" s="1">
        <v>45565</v>
      </c>
      <c r="D1178" s="1">
        <v>45565</v>
      </c>
      <c r="E1178" s="1">
        <v>45575</v>
      </c>
      <c r="F1178">
        <v>21</v>
      </c>
      <c r="G1178" s="1">
        <v>45596</v>
      </c>
      <c r="H1178" s="1">
        <v>45599</v>
      </c>
      <c r="I1178" s="2">
        <v>4167368.41</v>
      </c>
      <c r="J1178" s="2">
        <v>2193035.35</v>
      </c>
      <c r="K1178" s="2">
        <f>SUMIF('collection only'!D:D,eslam.data!AH1178,'collection only'!E:E)</f>
        <v>2193035.35</v>
      </c>
      <c r="L1178" s="2">
        <v>206818936.51796991</v>
      </c>
      <c r="U1178" s="2">
        <v>0</v>
      </c>
      <c r="V1178" s="14">
        <f>SUMIF('consultant-gross'!D:D,eslam.data!AH1178,'consultant-gross'!F:F)</f>
        <v>0</v>
      </c>
      <c r="W1178" s="14">
        <f>SUMIF('consultant-gross'!D:D,eslam.data!AH1178,'consultant-gross'!G:G)</f>
        <v>0</v>
      </c>
      <c r="X1178" s="14">
        <f>SUMIF('consultant-net'!D:D,eslam.data!AH1178,'consultant-net'!F:F)</f>
        <v>0</v>
      </c>
      <c r="Y1178" s="2" t="str">
        <f>VLOOKUP(A1178,'eslam-to-invoicing'!A:B,2,0)</f>
        <v>Port Said Port Silos</v>
      </c>
      <c r="Z1178" s="2" t="str">
        <f t="shared" si="48"/>
        <v>Port Said Port Silos32</v>
      </c>
      <c r="AH1178" s="2" t="str">
        <f t="shared" si="49"/>
        <v>Port Said Silos32</v>
      </c>
    </row>
    <row r="1179" spans="1:34" x14ac:dyDescent="0.3">
      <c r="A1179" s="6" t="s">
        <v>91</v>
      </c>
      <c r="B1179" s="6">
        <v>33</v>
      </c>
      <c r="C1179" s="1">
        <v>45596</v>
      </c>
      <c r="D1179" s="1">
        <v>45596</v>
      </c>
      <c r="E1179" s="1">
        <v>45596</v>
      </c>
      <c r="F1179">
        <v>21</v>
      </c>
      <c r="G1179" s="1">
        <v>45617</v>
      </c>
      <c r="K1179" s="2">
        <f>SUMIF('collection only'!D:D,eslam.data!AH1179,'collection only'!E:E)</f>
        <v>2711136</v>
      </c>
      <c r="U1179" s="2">
        <v>0</v>
      </c>
      <c r="V1179" s="14">
        <f>SUMIF('consultant-gross'!D:D,eslam.data!AH1179,'consultant-gross'!F:F)</f>
        <v>0</v>
      </c>
      <c r="W1179" s="14">
        <f>SUMIF('consultant-gross'!D:D,eslam.data!AH1179,'consultant-gross'!G:G)</f>
        <v>0</v>
      </c>
      <c r="X1179" s="14">
        <f>SUMIF('consultant-net'!D:D,eslam.data!AH1179,'consultant-net'!F:F)</f>
        <v>0</v>
      </c>
      <c r="Y1179" s="2" t="str">
        <f>VLOOKUP(A1179,'eslam-to-invoicing'!A:B,2,0)</f>
        <v>Port Said Port Silos</v>
      </c>
      <c r="Z1179" s="2" t="str">
        <f t="shared" si="48"/>
        <v>Port Said Port Silos33</v>
      </c>
      <c r="AH1179" s="2" t="str">
        <f t="shared" si="49"/>
        <v>Port Said Silos33</v>
      </c>
    </row>
    <row r="1180" spans="1:34" x14ac:dyDescent="0.3">
      <c r="A1180" s="6" t="s">
        <v>132</v>
      </c>
      <c r="B1180" s="6">
        <v>1</v>
      </c>
      <c r="C1180" s="1">
        <v>45199</v>
      </c>
      <c r="D1180" s="1">
        <v>45199</v>
      </c>
      <c r="E1180" s="1">
        <v>45193</v>
      </c>
      <c r="F1180">
        <v>21</v>
      </c>
      <c r="G1180" s="1">
        <v>45214</v>
      </c>
      <c r="H1180" s="1">
        <v>45236</v>
      </c>
      <c r="I1180" s="2">
        <v>5539353.2300000004</v>
      </c>
      <c r="J1180" s="2">
        <v>5206992.0362</v>
      </c>
      <c r="K1180" s="2">
        <f>SUMIF('collection only'!D:D,eslam.data!AH1180,'collection only'!E:E)</f>
        <v>5206992</v>
      </c>
      <c r="L1180" s="2">
        <v>5539353.2300000004</v>
      </c>
      <c r="U1180" s="2">
        <v>0</v>
      </c>
      <c r="V1180" s="14">
        <f>SUMIF('consultant-gross'!D:D,eslam.data!AH1180,'consultant-gross'!F:F)</f>
        <v>0</v>
      </c>
      <c r="W1180" s="14">
        <f>SUMIF('consultant-gross'!D:D,eslam.data!AH1180,'consultant-gross'!G:G)</f>
        <v>0</v>
      </c>
      <c r="X1180" s="14">
        <f>SUMIF('consultant-net'!D:D,eslam.data!AH1180,'consultant-net'!F:F)</f>
        <v>0</v>
      </c>
      <c r="Y1180" s="2" t="str">
        <f>VLOOKUP(A1180,'eslam-to-invoicing'!A:B,2,0)</f>
        <v>Port Said Port Silos</v>
      </c>
      <c r="Z1180" s="2" t="str">
        <f t="shared" si="48"/>
        <v>Port Said Port Silos1</v>
      </c>
      <c r="AH1180" s="2" t="str">
        <f t="shared" si="49"/>
        <v>Port Said Silos - Foreigner Supply1</v>
      </c>
    </row>
    <row r="1181" spans="1:34" x14ac:dyDescent="0.3">
      <c r="A1181" s="6" t="s">
        <v>132</v>
      </c>
      <c r="B1181" s="6">
        <v>2</v>
      </c>
      <c r="C1181" s="1">
        <v>45230</v>
      </c>
      <c r="D1181" s="1">
        <v>45230</v>
      </c>
      <c r="E1181" s="1">
        <v>45265</v>
      </c>
      <c r="F1181">
        <v>21</v>
      </c>
      <c r="G1181" s="1">
        <v>45286</v>
      </c>
      <c r="K1181" s="2">
        <f>SUMIF('collection only'!D:D,eslam.data!AH1181,'collection only'!E:E)</f>
        <v>775509.45</v>
      </c>
      <c r="U1181" s="2">
        <v>0</v>
      </c>
      <c r="V1181" s="14">
        <f>SUMIF('consultant-gross'!D:D,eslam.data!AH1181,'consultant-gross'!F:F)</f>
        <v>0</v>
      </c>
      <c r="W1181" s="14">
        <f>SUMIF('consultant-gross'!D:D,eslam.data!AH1181,'consultant-gross'!G:G)</f>
        <v>0</v>
      </c>
      <c r="X1181" s="14">
        <f>SUMIF('consultant-net'!D:D,eslam.data!AH1181,'consultant-net'!F:F)</f>
        <v>0</v>
      </c>
      <c r="Y1181" s="2" t="str">
        <f>VLOOKUP(A1181,'eslam-to-invoicing'!A:B,2,0)</f>
        <v>Port Said Port Silos</v>
      </c>
      <c r="Z1181" s="2" t="str">
        <f t="shared" si="48"/>
        <v>Port Said Port Silos2</v>
      </c>
      <c r="AH1181" s="2" t="str">
        <f t="shared" si="49"/>
        <v>Port Said Silos - Foreigner Supply2</v>
      </c>
    </row>
    <row r="1182" spans="1:34" x14ac:dyDescent="0.3">
      <c r="A1182" s="6" t="s">
        <v>109</v>
      </c>
      <c r="B1182" s="6">
        <v>1</v>
      </c>
      <c r="C1182" s="1">
        <v>44957</v>
      </c>
      <c r="D1182" s="1">
        <v>44955</v>
      </c>
      <c r="E1182" s="1">
        <v>44955</v>
      </c>
      <c r="F1182">
        <v>21</v>
      </c>
      <c r="G1182" s="1">
        <v>44976</v>
      </c>
      <c r="H1182" s="1">
        <v>45001</v>
      </c>
      <c r="I1182" s="2">
        <v>673851.6</v>
      </c>
      <c r="J1182" s="2">
        <v>438003.54</v>
      </c>
      <c r="K1182" s="2">
        <f>SUMIF('collection only'!D:D,eslam.data!AH1182,'collection only'!E:E)</f>
        <v>655657.61</v>
      </c>
      <c r="L1182" s="2">
        <v>673851.6</v>
      </c>
      <c r="U1182" s="2">
        <v>0</v>
      </c>
      <c r="V1182" s="14">
        <f>SUMIF('consultant-gross'!D:D,eslam.data!AH1182,'consultant-gross'!F:F)</f>
        <v>673851.6</v>
      </c>
      <c r="W1182" s="14">
        <f>SUMIF('consultant-gross'!D:D,eslam.data!AH1182,'consultant-gross'!G:G)</f>
        <v>673851.6</v>
      </c>
      <c r="X1182" s="14">
        <f>SUMIF('consultant-net'!D:D,eslam.data!AH1182,'consultant-net'!F:F)</f>
        <v>438003.54</v>
      </c>
      <c r="Y1182" s="2" t="str">
        <f>VLOOKUP(A1182,'eslam-to-invoicing'!A:B,2,0)</f>
        <v>Port Said Port Silos</v>
      </c>
      <c r="Z1182" s="2" t="str">
        <f t="shared" si="48"/>
        <v>Port Said Port Silos1</v>
      </c>
      <c r="AH1182" s="2" t="str">
        <f t="shared" si="49"/>
        <v>Port Said Silos - Local Supply1</v>
      </c>
    </row>
    <row r="1183" spans="1:34" x14ac:dyDescent="0.3">
      <c r="A1183" s="6" t="s">
        <v>109</v>
      </c>
      <c r="B1183" s="6">
        <v>2</v>
      </c>
      <c r="C1183" s="1">
        <v>45199</v>
      </c>
      <c r="D1183" s="1">
        <v>45199</v>
      </c>
      <c r="E1183" s="1">
        <v>45217</v>
      </c>
      <c r="F1183">
        <v>21</v>
      </c>
      <c r="G1183" s="1">
        <v>45238</v>
      </c>
      <c r="H1183" s="1">
        <v>45236</v>
      </c>
      <c r="I1183" s="2">
        <v>1194976.649122807</v>
      </c>
      <c r="J1183" s="2">
        <v>1162711.94</v>
      </c>
      <c r="K1183" s="2">
        <f>SUMIF('collection only'!D:D,eslam.data!AH1183,'collection only'!E:E)</f>
        <v>1162711.94</v>
      </c>
      <c r="L1183" s="2">
        <v>1868828.2491228071</v>
      </c>
      <c r="U1183" s="2">
        <v>0</v>
      </c>
      <c r="V1183" s="14">
        <f>SUMIF('consultant-gross'!D:D,eslam.data!AH1183,'consultant-gross'!F:F)</f>
        <v>0</v>
      </c>
      <c r="W1183" s="14">
        <f>SUMIF('consultant-gross'!D:D,eslam.data!AH1183,'consultant-gross'!G:G)</f>
        <v>0</v>
      </c>
      <c r="X1183" s="14">
        <f>SUMIF('consultant-net'!D:D,eslam.data!AH1183,'consultant-net'!F:F)</f>
        <v>0</v>
      </c>
      <c r="Y1183" s="2" t="str">
        <f>VLOOKUP(A1183,'eslam-to-invoicing'!A:B,2,0)</f>
        <v>Port Said Port Silos</v>
      </c>
      <c r="Z1183" s="2" t="str">
        <f t="shared" si="48"/>
        <v>Port Said Port Silos2</v>
      </c>
      <c r="AH1183" s="2" t="str">
        <f t="shared" si="49"/>
        <v>Port Said Silos - Local Supply2</v>
      </c>
    </row>
    <row r="1184" spans="1:34" x14ac:dyDescent="0.3">
      <c r="A1184" s="6" t="s">
        <v>109</v>
      </c>
      <c r="B1184" s="6">
        <v>3</v>
      </c>
      <c r="C1184" s="1">
        <v>45351</v>
      </c>
      <c r="D1184" s="1">
        <v>45351</v>
      </c>
      <c r="E1184" s="1">
        <v>45364</v>
      </c>
      <c r="F1184">
        <v>21</v>
      </c>
      <c r="G1184" s="1">
        <v>45385</v>
      </c>
      <c r="H1184" s="1">
        <v>45382</v>
      </c>
      <c r="I1184" s="2">
        <v>3085091.631578947</v>
      </c>
      <c r="J1184" s="2">
        <v>2307930.88</v>
      </c>
      <c r="K1184" s="2">
        <f>SUMIF('collection only'!D:D,eslam.data!AH1184,'collection only'!E:E)</f>
        <v>2307930.88</v>
      </c>
      <c r="L1184" s="2">
        <v>4953919.8807017542</v>
      </c>
      <c r="U1184" s="2">
        <v>0</v>
      </c>
      <c r="V1184" s="14">
        <f>SUMIF('consultant-gross'!D:D,eslam.data!AH1184,'consultant-gross'!F:F)</f>
        <v>3085091.6308771931</v>
      </c>
      <c r="W1184" s="14">
        <f>SUMIF('consultant-gross'!D:D,eslam.data!AH1184,'consultant-gross'!G:G)</f>
        <v>4953919.88</v>
      </c>
      <c r="X1184" s="14">
        <f>SUMIF('consultant-net'!D:D,eslam.data!AH1184,'consultant-net'!F:F)</f>
        <v>2005309.5600701754</v>
      </c>
      <c r="Y1184" s="2" t="str">
        <f>VLOOKUP(A1184,'eslam-to-invoicing'!A:B,2,0)</f>
        <v>Port Said Port Silos</v>
      </c>
      <c r="Z1184" s="2" t="str">
        <f t="shared" si="48"/>
        <v>Port Said Port Silos3</v>
      </c>
      <c r="AH1184" s="2" t="str">
        <f t="shared" si="49"/>
        <v>Port Said Silos - Local Supply3</v>
      </c>
    </row>
    <row r="1185" spans="1:34" x14ac:dyDescent="0.3">
      <c r="A1185" s="6" t="s">
        <v>109</v>
      </c>
      <c r="B1185" s="6">
        <v>4</v>
      </c>
      <c r="C1185" s="1">
        <v>45382</v>
      </c>
      <c r="D1185" s="1">
        <v>45382</v>
      </c>
      <c r="E1185" s="1">
        <v>45389</v>
      </c>
      <c r="F1185">
        <v>21</v>
      </c>
      <c r="G1185" s="1">
        <v>45410</v>
      </c>
      <c r="H1185" s="1">
        <v>45419</v>
      </c>
      <c r="I1185" s="2">
        <v>4365732.333333334</v>
      </c>
      <c r="J1185" s="2">
        <v>3416710</v>
      </c>
      <c r="K1185" s="2">
        <f>SUMIF('collection only'!D:D,eslam.data!AH1185,'collection only'!E:E)</f>
        <v>3416710</v>
      </c>
      <c r="L1185" s="2">
        <v>9319652.2140350882</v>
      </c>
      <c r="U1185" s="2">
        <v>0</v>
      </c>
      <c r="V1185" s="14">
        <f>SUMIF('consultant-gross'!D:D,eslam.data!AH1185,'consultant-gross'!F:F)</f>
        <v>4365732.3292982467</v>
      </c>
      <c r="W1185" s="14">
        <f>SUMIF('consultant-gross'!D:D,eslam.data!AH1185,'consultant-gross'!G:G)</f>
        <v>9319652.2100000009</v>
      </c>
      <c r="X1185" s="14">
        <f>SUMIF('consultant-net'!D:D,eslam.data!AH1185,'consultant-net'!F:F)</f>
        <v>2837726.0140438606</v>
      </c>
      <c r="Y1185" s="2" t="str">
        <f>VLOOKUP(A1185,'eslam-to-invoicing'!A:B,2,0)</f>
        <v>Port Said Port Silos</v>
      </c>
      <c r="Z1185" s="2" t="str">
        <f t="shared" si="48"/>
        <v>Port Said Port Silos4</v>
      </c>
      <c r="AH1185" s="2" t="str">
        <f t="shared" si="49"/>
        <v>Port Said Silos - Local Supply4</v>
      </c>
    </row>
    <row r="1186" spans="1:34" x14ac:dyDescent="0.3">
      <c r="A1186" s="6" t="s">
        <v>109</v>
      </c>
      <c r="B1186" s="6">
        <v>5</v>
      </c>
      <c r="C1186" s="1">
        <v>45412</v>
      </c>
      <c r="D1186" s="1">
        <v>45412</v>
      </c>
      <c r="E1186" s="1">
        <v>45424</v>
      </c>
      <c r="F1186">
        <v>21</v>
      </c>
      <c r="G1186" s="1">
        <v>45445</v>
      </c>
      <c r="H1186" s="1">
        <v>45439</v>
      </c>
      <c r="I1186" s="2">
        <v>3278709.2807017551</v>
      </c>
      <c r="J1186" s="2">
        <v>2565984</v>
      </c>
      <c r="K1186" s="2">
        <f>SUMIF('collection only'!D:D,eslam.data!AH1186,'collection only'!E:E)</f>
        <v>2565984</v>
      </c>
      <c r="L1186" s="2">
        <v>12598361.494736839</v>
      </c>
      <c r="U1186" s="2">
        <v>0</v>
      </c>
      <c r="V1186" s="14">
        <f>SUMIF('consultant-gross'!D:D,eslam.data!AH1186,'consultant-gross'!F:F)</f>
        <v>3278709.275964912</v>
      </c>
      <c r="W1186" s="14">
        <f>SUMIF('consultant-gross'!D:D,eslam.data!AH1186,'consultant-gross'!G:G)</f>
        <v>12598361.49</v>
      </c>
      <c r="X1186" s="14">
        <f>SUMIF('consultant-net'!D:D,eslam.data!AH1186,'consultant-net'!F:F)</f>
        <v>2131161.0293771927</v>
      </c>
      <c r="Y1186" s="2" t="str">
        <f>VLOOKUP(A1186,'eslam-to-invoicing'!A:B,2,0)</f>
        <v>Port Said Port Silos</v>
      </c>
      <c r="Z1186" s="2" t="str">
        <f t="shared" si="48"/>
        <v>Port Said Port Silos5</v>
      </c>
      <c r="AH1186" s="2" t="str">
        <f t="shared" si="49"/>
        <v>Port Said Silos - Local Supply5</v>
      </c>
    </row>
    <row r="1187" spans="1:34" x14ac:dyDescent="0.3">
      <c r="A1187" s="6" t="s">
        <v>109</v>
      </c>
      <c r="B1187" s="6">
        <v>6</v>
      </c>
      <c r="C1187" s="1">
        <v>45443</v>
      </c>
      <c r="D1187" s="1">
        <v>45443</v>
      </c>
      <c r="E1187" s="1">
        <v>45452</v>
      </c>
      <c r="F1187">
        <v>21</v>
      </c>
      <c r="G1187" s="1">
        <v>45473</v>
      </c>
      <c r="H1187" s="1">
        <v>45474</v>
      </c>
      <c r="I1187" s="2">
        <v>1064669.394736842</v>
      </c>
      <c r="J1187" s="2">
        <v>833240</v>
      </c>
      <c r="K1187" s="2">
        <f>SUMIF('collection only'!D:D,eslam.data!AH1187,'collection only'!E:E)</f>
        <v>833240</v>
      </c>
      <c r="L1187" s="2">
        <v>13663030.88947368</v>
      </c>
      <c r="U1187" s="2">
        <v>0</v>
      </c>
      <c r="V1187" s="14">
        <f>SUMIF('consultant-gross'!D:D,eslam.data!AH1187,'consultant-gross'!F:F)</f>
        <v>1064669.3952631578</v>
      </c>
      <c r="W1187" s="14">
        <f>SUMIF('consultant-gross'!D:D,eslam.data!AH1187,'consultant-gross'!G:G)</f>
        <v>13663030.890000001</v>
      </c>
      <c r="X1187" s="14">
        <f>SUMIF('consultant-net'!D:D,eslam.data!AH1187,'consultant-net'!F:F)</f>
        <v>692035.10692105256</v>
      </c>
      <c r="Y1187" s="2" t="str">
        <f>VLOOKUP(A1187,'eslam-to-invoicing'!A:B,2,0)</f>
        <v>Port Said Port Silos</v>
      </c>
      <c r="Z1187" s="2" t="str">
        <f t="shared" si="48"/>
        <v>Port Said Port Silos6</v>
      </c>
      <c r="AH1187" s="2" t="str">
        <f t="shared" si="49"/>
        <v>Port Said Silos - Local Supply6</v>
      </c>
    </row>
    <row r="1188" spans="1:34" x14ac:dyDescent="0.3">
      <c r="A1188" s="6" t="s">
        <v>109</v>
      </c>
      <c r="B1188" s="6">
        <v>7</v>
      </c>
      <c r="C1188" s="1">
        <v>45473</v>
      </c>
      <c r="D1188" s="1">
        <v>45473</v>
      </c>
      <c r="E1188" s="1">
        <v>45489</v>
      </c>
      <c r="F1188">
        <v>21</v>
      </c>
      <c r="G1188" s="1">
        <v>45510</v>
      </c>
      <c r="H1188" s="1">
        <v>45510</v>
      </c>
      <c r="I1188" s="2">
        <v>5552464.7543859659</v>
      </c>
      <c r="J1188" s="2">
        <v>4345468</v>
      </c>
      <c r="K1188" s="2">
        <f>SUMIF('collection only'!D:D,eslam.data!AH1188,'collection only'!E:E)</f>
        <v>4345468</v>
      </c>
      <c r="L1188" s="2">
        <v>19215495.643859651</v>
      </c>
      <c r="U1188" s="2">
        <v>0</v>
      </c>
      <c r="V1188" s="14">
        <f>SUMIF('consultant-gross'!D:D,eslam.data!AH1188,'consultant-gross'!F:F)</f>
        <v>5552464.1105263159</v>
      </c>
      <c r="W1188" s="14">
        <f>SUMIF('consultant-gross'!D:D,eslam.data!AH1188,'consultant-gross'!G:G)</f>
        <v>19215495</v>
      </c>
      <c r="X1188" s="14">
        <f>SUMIF('consultant-net'!D:D,eslam.data!AH1188,'consultant-net'!F:F)</f>
        <v>3609101.6718421052</v>
      </c>
      <c r="Y1188" s="2" t="str">
        <f>VLOOKUP(A1188,'eslam-to-invoicing'!A:B,2,0)</f>
        <v>Port Said Port Silos</v>
      </c>
      <c r="Z1188" s="2" t="str">
        <f t="shared" si="48"/>
        <v>Port Said Port Silos7</v>
      </c>
      <c r="AH1188" s="2" t="str">
        <f t="shared" si="49"/>
        <v>Port Said Silos - Local Supply7</v>
      </c>
    </row>
    <row r="1189" spans="1:34" x14ac:dyDescent="0.3">
      <c r="A1189" s="6" t="s">
        <v>109</v>
      </c>
      <c r="B1189" s="6">
        <v>8</v>
      </c>
      <c r="C1189" s="1">
        <v>45504</v>
      </c>
      <c r="D1189" s="1">
        <v>45504</v>
      </c>
      <c r="E1189" s="1">
        <v>45522</v>
      </c>
      <c r="F1189">
        <v>21</v>
      </c>
      <c r="G1189" s="1">
        <v>45543</v>
      </c>
      <c r="H1189" s="1">
        <v>45536</v>
      </c>
      <c r="I1189" s="2">
        <v>2594878.4385964908</v>
      </c>
      <c r="J1189" s="2">
        <v>1794648.84</v>
      </c>
      <c r="K1189" s="2">
        <f>SUMIF('collection only'!D:D,eslam.data!AH1189,'collection only'!E:E)</f>
        <v>1794648.84</v>
      </c>
      <c r="L1189" s="2">
        <v>21810374.082456142</v>
      </c>
      <c r="U1189" s="2">
        <v>0</v>
      </c>
      <c r="V1189" s="14">
        <f>SUMIF('consultant-gross'!D:D,eslam.data!AH1189,'consultant-gross'!F:F)</f>
        <v>0</v>
      </c>
      <c r="W1189" s="14">
        <f>SUMIF('consultant-gross'!D:D,eslam.data!AH1189,'consultant-gross'!G:G)</f>
        <v>0</v>
      </c>
      <c r="X1189" s="14">
        <f>SUMIF('consultant-net'!D:D,eslam.data!AH1189,'consultant-net'!F:F)</f>
        <v>0</v>
      </c>
      <c r="Y1189" s="2" t="str">
        <f>VLOOKUP(A1189,'eslam-to-invoicing'!A:B,2,0)</f>
        <v>Port Said Port Silos</v>
      </c>
      <c r="Z1189" s="2" t="str">
        <f t="shared" si="48"/>
        <v>Port Said Port Silos8</v>
      </c>
      <c r="AH1189" s="2" t="str">
        <f t="shared" si="49"/>
        <v>Port Said Silos - Local Supply8</v>
      </c>
    </row>
    <row r="1190" spans="1:34" x14ac:dyDescent="0.3">
      <c r="A1190" s="6" t="s">
        <v>109</v>
      </c>
      <c r="B1190" s="6">
        <v>9</v>
      </c>
      <c r="C1190" s="1">
        <v>45535</v>
      </c>
      <c r="D1190" s="1">
        <v>45535</v>
      </c>
      <c r="E1190" s="1">
        <v>45537</v>
      </c>
      <c r="F1190">
        <v>21</v>
      </c>
      <c r="G1190" s="1">
        <v>45558</v>
      </c>
      <c r="H1190" s="1">
        <v>45580</v>
      </c>
      <c r="I1190" s="2">
        <v>3231641.7017543861</v>
      </c>
      <c r="J1190" s="2">
        <v>2529147</v>
      </c>
      <c r="K1190" s="2">
        <f>SUMIF('collection only'!D:D,eslam.data!AH1190,'collection only'!E:E)</f>
        <v>2529147</v>
      </c>
      <c r="L1190" s="2">
        <v>25042015.784210529</v>
      </c>
      <c r="U1190" s="2">
        <v>0</v>
      </c>
      <c r="V1190" s="14">
        <f>SUMIF('consultant-gross'!D:D,eslam.data!AH1190,'consultant-gross'!F:F)</f>
        <v>0</v>
      </c>
      <c r="W1190" s="14">
        <f>SUMIF('consultant-gross'!D:D,eslam.data!AH1190,'consultant-gross'!G:G)</f>
        <v>0</v>
      </c>
      <c r="X1190" s="14">
        <f>SUMIF('consultant-net'!D:D,eslam.data!AH1190,'consultant-net'!F:F)</f>
        <v>0</v>
      </c>
      <c r="Y1190" s="2" t="str">
        <f>VLOOKUP(A1190,'eslam-to-invoicing'!A:B,2,0)</f>
        <v>Port Said Port Silos</v>
      </c>
      <c r="Z1190" s="2" t="str">
        <f t="shared" si="48"/>
        <v>Port Said Port Silos9</v>
      </c>
      <c r="AH1190" s="2" t="str">
        <f t="shared" si="49"/>
        <v>Port Said Silos - Local Supply9</v>
      </c>
    </row>
    <row r="1191" spans="1:34" x14ac:dyDescent="0.3">
      <c r="A1191" s="6" t="s">
        <v>109</v>
      </c>
      <c r="B1191" s="6">
        <v>10</v>
      </c>
      <c r="C1191" s="1">
        <v>45565</v>
      </c>
      <c r="D1191" s="1">
        <v>45565</v>
      </c>
      <c r="E1191" s="1">
        <v>45575</v>
      </c>
      <c r="F1191">
        <v>21</v>
      </c>
      <c r="G1191" s="1">
        <v>45596</v>
      </c>
      <c r="H1191" s="1">
        <v>45568</v>
      </c>
      <c r="I1191" s="2">
        <v>622795.91</v>
      </c>
      <c r="J1191" s="2">
        <v>494192</v>
      </c>
      <c r="K1191" s="2">
        <f>SUMIF('collection only'!D:D,eslam.data!AH1191,'collection only'!E:E)</f>
        <v>494192</v>
      </c>
      <c r="L1191" s="2">
        <v>25664811.694210529</v>
      </c>
      <c r="U1191" s="2">
        <v>0</v>
      </c>
      <c r="V1191" s="14">
        <f>SUMIF('consultant-gross'!D:D,eslam.data!AH1191,'consultant-gross'!F:F)</f>
        <v>0</v>
      </c>
      <c r="W1191" s="14">
        <f>SUMIF('consultant-gross'!D:D,eslam.data!AH1191,'consultant-gross'!G:G)</f>
        <v>0</v>
      </c>
      <c r="X1191" s="14">
        <f>SUMIF('consultant-net'!D:D,eslam.data!AH1191,'consultant-net'!F:F)</f>
        <v>0</v>
      </c>
      <c r="Y1191" s="2" t="str">
        <f>VLOOKUP(A1191,'eslam-to-invoicing'!A:B,2,0)</f>
        <v>Port Said Port Silos</v>
      </c>
      <c r="Z1191" s="2" t="str">
        <f t="shared" si="48"/>
        <v>Port Said Port Silos10</v>
      </c>
      <c r="AH1191" s="2" t="str">
        <f t="shared" si="49"/>
        <v>Port Said Silos - Local Supply10</v>
      </c>
    </row>
    <row r="1192" spans="1:34" x14ac:dyDescent="0.3">
      <c r="A1192" s="6" t="s">
        <v>109</v>
      </c>
      <c r="B1192" s="6">
        <v>11</v>
      </c>
      <c r="C1192" s="1">
        <v>45596</v>
      </c>
      <c r="D1192" s="1">
        <v>45596</v>
      </c>
      <c r="E1192" s="1">
        <v>45596</v>
      </c>
      <c r="F1192">
        <v>21</v>
      </c>
      <c r="G1192" s="1">
        <v>45617</v>
      </c>
      <c r="K1192" s="2">
        <f>SUMIF('collection only'!D:D,eslam.data!AH1192,'collection only'!E:E)</f>
        <v>833789.82</v>
      </c>
      <c r="U1192" s="2">
        <v>0</v>
      </c>
      <c r="V1192" s="14">
        <f>SUMIF('consultant-gross'!D:D,eslam.data!AH1192,'consultant-gross'!F:F)</f>
        <v>0</v>
      </c>
      <c r="W1192" s="14">
        <f>SUMIF('consultant-gross'!D:D,eslam.data!AH1192,'consultant-gross'!G:G)</f>
        <v>0</v>
      </c>
      <c r="X1192" s="14">
        <f>SUMIF('consultant-net'!D:D,eslam.data!AH1192,'consultant-net'!F:F)</f>
        <v>0</v>
      </c>
      <c r="Y1192" s="2" t="str">
        <f>VLOOKUP(A1192,'eslam-to-invoicing'!A:B,2,0)</f>
        <v>Port Said Port Silos</v>
      </c>
      <c r="Z1192" s="2" t="str">
        <f t="shared" si="48"/>
        <v>Port Said Port Silos11</v>
      </c>
      <c r="AH1192" s="2" t="str">
        <f t="shared" si="49"/>
        <v>Port Said Silos - Local Supply11</v>
      </c>
    </row>
    <row r="1193" spans="1:34" x14ac:dyDescent="0.3">
      <c r="A1193" s="6" t="s">
        <v>20</v>
      </c>
      <c r="B1193" s="6">
        <v>2</v>
      </c>
      <c r="C1193" s="1">
        <v>43281</v>
      </c>
      <c r="D1193" s="1">
        <v>43284</v>
      </c>
      <c r="E1193" s="1">
        <v>43286</v>
      </c>
      <c r="F1193">
        <v>30</v>
      </c>
      <c r="G1193" s="1">
        <v>43316</v>
      </c>
      <c r="H1193" s="1">
        <v>43303</v>
      </c>
      <c r="I1193" s="2">
        <v>1669926.8</v>
      </c>
      <c r="J1193" s="2">
        <v>1244095.47</v>
      </c>
      <c r="K1193" s="2">
        <f>SUMIF('collection only'!D:D,eslam.data!AH1193,'collection only'!E:E)</f>
        <v>1160599</v>
      </c>
      <c r="L1193" s="2">
        <v>1669926.8</v>
      </c>
      <c r="O1193" s="2">
        <v>0</v>
      </c>
      <c r="U1193" s="2">
        <v>0</v>
      </c>
      <c r="V1193" s="14">
        <f>SUMIF('consultant-gross'!D:D,eslam.data!AH1193,'consultant-gross'!F:F)</f>
        <v>0</v>
      </c>
      <c r="W1193" s="14">
        <f>SUMIF('consultant-gross'!D:D,eslam.data!AH1193,'consultant-gross'!G:G)</f>
        <v>0</v>
      </c>
      <c r="X1193" s="14">
        <f>SUMIF('consultant-net'!D:D,eslam.data!AH1193,'consultant-net'!F:F)</f>
        <v>0</v>
      </c>
      <c r="Y1193" s="2">
        <f>VLOOKUP(A1193,'eslam-to-invoicing'!A:B,2,0)</f>
        <v>0</v>
      </c>
      <c r="Z1193" s="2" t="str">
        <f t="shared" si="48"/>
        <v>02</v>
      </c>
      <c r="AH1193" s="2" t="str">
        <f t="shared" si="49"/>
        <v>PSP Substation2</v>
      </c>
    </row>
    <row r="1194" spans="1:34" x14ac:dyDescent="0.3">
      <c r="A1194" s="6" t="s">
        <v>20</v>
      </c>
      <c r="B1194" s="6">
        <v>3</v>
      </c>
      <c r="C1194" s="1">
        <v>43312</v>
      </c>
      <c r="D1194" s="1">
        <v>43317</v>
      </c>
      <c r="E1194" s="1">
        <v>43318</v>
      </c>
      <c r="F1194">
        <v>30</v>
      </c>
      <c r="G1194" s="1">
        <v>43348</v>
      </c>
      <c r="H1194" s="1">
        <v>43384</v>
      </c>
      <c r="I1194" s="2">
        <v>2696322.9906025701</v>
      </c>
      <c r="J1194" s="2">
        <v>1834172.07</v>
      </c>
      <c r="K1194" s="2">
        <f>SUMIF('collection only'!D:D,eslam.data!AH1194,'collection only'!E:E)</f>
        <v>1834172.07</v>
      </c>
      <c r="L1194" s="2">
        <v>4366249.7906025685</v>
      </c>
      <c r="U1194" s="2">
        <v>0</v>
      </c>
      <c r="V1194" s="14">
        <f>SUMIF('consultant-gross'!D:D,eslam.data!AH1194,'consultant-gross'!F:F)</f>
        <v>2696322.9906025697</v>
      </c>
      <c r="W1194" s="14">
        <f>SUMIF('consultant-gross'!D:D,eslam.data!AH1194,'consultant-gross'!G:G)</f>
        <v>4366249.7906025695</v>
      </c>
      <c r="X1194" s="14">
        <f>SUMIF('consultant-net'!D:D,eslam.data!AH1194,'consultant-net'!F:F)</f>
        <v>1834172.07</v>
      </c>
      <c r="Y1194" s="2">
        <f>VLOOKUP(A1194,'eslam-to-invoicing'!A:B,2,0)</f>
        <v>0</v>
      </c>
      <c r="Z1194" s="2" t="str">
        <f t="shared" si="48"/>
        <v>03</v>
      </c>
      <c r="AH1194" s="2" t="str">
        <f t="shared" si="49"/>
        <v>PSP Substation3</v>
      </c>
    </row>
    <row r="1195" spans="1:34" x14ac:dyDescent="0.3">
      <c r="A1195" s="6" t="s">
        <v>20</v>
      </c>
      <c r="B1195" s="6">
        <v>4</v>
      </c>
      <c r="C1195" s="1">
        <v>43343</v>
      </c>
      <c r="D1195" s="1">
        <v>43353</v>
      </c>
      <c r="E1195" s="1">
        <v>43354</v>
      </c>
      <c r="F1195">
        <v>30</v>
      </c>
      <c r="G1195" s="1">
        <v>43384</v>
      </c>
      <c r="K1195" s="2">
        <f>SUMIF('collection only'!D:D,eslam.data!AH1195,'collection only'!E:E)</f>
        <v>1268627.7</v>
      </c>
      <c r="U1195" s="2">
        <v>0</v>
      </c>
      <c r="V1195" s="14">
        <f>SUMIF('consultant-gross'!D:D,eslam.data!AH1195,'consultant-gross'!F:F)</f>
        <v>0</v>
      </c>
      <c r="W1195" s="14">
        <f>SUMIF('consultant-gross'!D:D,eslam.data!AH1195,'consultant-gross'!G:G)</f>
        <v>0</v>
      </c>
      <c r="X1195" s="14">
        <f>SUMIF('consultant-net'!D:D,eslam.data!AH1195,'consultant-net'!F:F)</f>
        <v>0</v>
      </c>
      <c r="Y1195" s="2">
        <f>VLOOKUP(A1195,'eslam-to-invoicing'!A:B,2,0)</f>
        <v>0</v>
      </c>
      <c r="Z1195" s="2" t="str">
        <f t="shared" si="48"/>
        <v>04</v>
      </c>
      <c r="AH1195" s="2" t="str">
        <f t="shared" si="49"/>
        <v>PSP Substation4</v>
      </c>
    </row>
    <row r="1196" spans="1:34" x14ac:dyDescent="0.3">
      <c r="A1196" s="6" t="s">
        <v>20</v>
      </c>
      <c r="B1196" s="6">
        <v>5</v>
      </c>
      <c r="C1196" s="1">
        <v>43373</v>
      </c>
      <c r="D1196" s="1">
        <v>43381</v>
      </c>
      <c r="E1196" s="1">
        <v>43381</v>
      </c>
      <c r="F1196">
        <v>30</v>
      </c>
      <c r="G1196" s="1">
        <v>43411</v>
      </c>
      <c r="H1196" s="1">
        <v>43389</v>
      </c>
      <c r="I1196" s="2">
        <v>6439927.7999999998</v>
      </c>
      <c r="J1196" s="2">
        <v>5046458.33</v>
      </c>
      <c r="K1196" s="2">
        <f>SUMIF('collection only'!D:D,eslam.data!AH1196,'collection only'!E:E)</f>
        <v>3991290.99</v>
      </c>
      <c r="L1196" s="2">
        <v>12694557.6</v>
      </c>
      <c r="O1196" s="2">
        <v>0</v>
      </c>
      <c r="U1196" s="2">
        <v>0</v>
      </c>
      <c r="V1196" s="14">
        <f>SUMIF('consultant-gross'!D:D,eslam.data!AH1196,'consultant-gross'!F:F)</f>
        <v>0</v>
      </c>
      <c r="W1196" s="14">
        <f>SUMIF('consultant-gross'!D:D,eslam.data!AH1196,'consultant-gross'!G:G)</f>
        <v>0</v>
      </c>
      <c r="X1196" s="14">
        <f>SUMIF('consultant-net'!D:D,eslam.data!AH1196,'consultant-net'!F:F)</f>
        <v>0</v>
      </c>
      <c r="Y1196" s="2">
        <f>VLOOKUP(A1196,'eslam-to-invoicing'!A:B,2,0)</f>
        <v>0</v>
      </c>
      <c r="Z1196" s="2" t="str">
        <f t="shared" si="48"/>
        <v>05</v>
      </c>
      <c r="AH1196" s="2" t="str">
        <f t="shared" si="49"/>
        <v>PSP Substation5</v>
      </c>
    </row>
    <row r="1197" spans="1:34" x14ac:dyDescent="0.3">
      <c r="A1197" s="6" t="s">
        <v>20</v>
      </c>
      <c r="B1197" s="6">
        <v>6</v>
      </c>
      <c r="C1197" s="1">
        <v>43404</v>
      </c>
      <c r="D1197" s="1">
        <v>43414</v>
      </c>
      <c r="E1197" s="1">
        <v>43415</v>
      </c>
      <c r="F1197">
        <v>30</v>
      </c>
      <c r="G1197" s="1">
        <v>43445</v>
      </c>
      <c r="H1197" s="1">
        <v>43425</v>
      </c>
      <c r="I1197" s="2">
        <v>4012970.5200000009</v>
      </c>
      <c r="J1197" s="2">
        <v>3047586.1</v>
      </c>
      <c r="K1197" s="2">
        <f>SUMIF('collection only'!D:D,eslam.data!AH1197,'collection only'!E:E)</f>
        <v>3047586.1</v>
      </c>
      <c r="L1197" s="2">
        <v>16707528.119999999</v>
      </c>
      <c r="U1197" s="2">
        <v>0</v>
      </c>
      <c r="V1197" s="14">
        <f>SUMIF('consultant-gross'!D:D,eslam.data!AH1197,'consultant-gross'!F:F)</f>
        <v>0</v>
      </c>
      <c r="W1197" s="14">
        <f>SUMIF('consultant-gross'!D:D,eslam.data!AH1197,'consultant-gross'!G:G)</f>
        <v>0</v>
      </c>
      <c r="X1197" s="14">
        <f>SUMIF('consultant-net'!D:D,eslam.data!AH1197,'consultant-net'!F:F)</f>
        <v>0</v>
      </c>
      <c r="Y1197" s="2">
        <f>VLOOKUP(A1197,'eslam-to-invoicing'!A:B,2,0)</f>
        <v>0</v>
      </c>
      <c r="Z1197" s="2" t="str">
        <f t="shared" si="48"/>
        <v>06</v>
      </c>
      <c r="AH1197" s="2" t="str">
        <f t="shared" si="49"/>
        <v>PSP Substation6</v>
      </c>
    </row>
    <row r="1198" spans="1:34" x14ac:dyDescent="0.3">
      <c r="A1198" s="6" t="s">
        <v>20</v>
      </c>
      <c r="B1198" s="6">
        <v>7</v>
      </c>
      <c r="C1198" s="1">
        <v>43434</v>
      </c>
      <c r="D1198" s="1">
        <v>43444</v>
      </c>
      <c r="E1198" s="1">
        <v>43444</v>
      </c>
      <c r="F1198">
        <v>30</v>
      </c>
      <c r="G1198" s="1">
        <v>43474</v>
      </c>
      <c r="H1198" s="1">
        <v>43471</v>
      </c>
      <c r="I1198" s="2">
        <v>3355601.279999997</v>
      </c>
      <c r="J1198" s="2">
        <v>2548357.58</v>
      </c>
      <c r="K1198" s="2">
        <f>SUMIF('collection only'!D:D,eslam.data!AH1198,'collection only'!E:E)</f>
        <v>1780094.35</v>
      </c>
      <c r="L1198" s="2">
        <v>20063129.399999999</v>
      </c>
      <c r="U1198" s="2">
        <v>0</v>
      </c>
      <c r="V1198" s="14">
        <f>SUMIF('consultant-gross'!D:D,eslam.data!AH1198,'consultant-gross'!F:F)</f>
        <v>0</v>
      </c>
      <c r="W1198" s="14">
        <f>SUMIF('consultant-gross'!D:D,eslam.data!AH1198,'consultant-gross'!G:G)</f>
        <v>0</v>
      </c>
      <c r="X1198" s="14">
        <f>SUMIF('consultant-net'!D:D,eslam.data!AH1198,'consultant-net'!F:F)</f>
        <v>0</v>
      </c>
      <c r="Y1198" s="2">
        <f>VLOOKUP(A1198,'eslam-to-invoicing'!A:B,2,0)</f>
        <v>0</v>
      </c>
      <c r="Z1198" s="2" t="str">
        <f t="shared" si="48"/>
        <v>07</v>
      </c>
      <c r="AH1198" s="2" t="str">
        <f t="shared" si="49"/>
        <v>PSP Substation7</v>
      </c>
    </row>
    <row r="1199" spans="1:34" x14ac:dyDescent="0.3">
      <c r="A1199" s="6" t="s">
        <v>20</v>
      </c>
      <c r="B1199" s="6">
        <v>8</v>
      </c>
      <c r="C1199" s="1">
        <v>43465</v>
      </c>
      <c r="D1199" s="1">
        <v>43477</v>
      </c>
      <c r="E1199" s="1">
        <v>43481</v>
      </c>
      <c r="F1199">
        <v>30</v>
      </c>
      <c r="G1199" s="1">
        <v>43511</v>
      </c>
      <c r="H1199" s="1">
        <v>43501</v>
      </c>
      <c r="I1199" s="2">
        <v>2786776.2500000042</v>
      </c>
      <c r="J1199" s="2">
        <v>2116372.52</v>
      </c>
      <c r="K1199" s="2">
        <f>SUMIF('collection only'!D:D,eslam.data!AH1199,'collection only'!E:E)</f>
        <v>1829713.21</v>
      </c>
      <c r="L1199" s="2">
        <v>22849905.649999999</v>
      </c>
      <c r="O1199" s="2">
        <v>0</v>
      </c>
      <c r="U1199" s="2">
        <v>0</v>
      </c>
      <c r="V1199" s="14">
        <f>SUMIF('consultant-gross'!D:D,eslam.data!AH1199,'consultant-gross'!F:F)</f>
        <v>0</v>
      </c>
      <c r="W1199" s="14">
        <f>SUMIF('consultant-gross'!D:D,eslam.data!AH1199,'consultant-gross'!G:G)</f>
        <v>0</v>
      </c>
      <c r="X1199" s="14">
        <f>SUMIF('consultant-net'!D:D,eslam.data!AH1199,'consultant-net'!F:F)</f>
        <v>0</v>
      </c>
      <c r="Y1199" s="2">
        <f>VLOOKUP(A1199,'eslam-to-invoicing'!A:B,2,0)</f>
        <v>0</v>
      </c>
      <c r="Z1199" s="2" t="str">
        <f t="shared" si="48"/>
        <v>08</v>
      </c>
      <c r="AH1199" s="2" t="str">
        <f t="shared" si="49"/>
        <v>PSP Substation8</v>
      </c>
    </row>
    <row r="1200" spans="1:34" x14ac:dyDescent="0.3">
      <c r="A1200" s="6" t="s">
        <v>20</v>
      </c>
      <c r="B1200" s="6">
        <v>9</v>
      </c>
      <c r="C1200" s="1">
        <v>43496</v>
      </c>
      <c r="D1200" s="1">
        <v>43506</v>
      </c>
      <c r="E1200" s="1">
        <v>43519</v>
      </c>
      <c r="F1200">
        <v>30</v>
      </c>
      <c r="G1200" s="1">
        <v>43549</v>
      </c>
      <c r="H1200" s="1">
        <v>43566</v>
      </c>
      <c r="I1200" s="2">
        <v>2055054.899999999</v>
      </c>
      <c r="J1200" s="2">
        <v>1560678.78</v>
      </c>
      <c r="K1200" s="2">
        <f>SUMIF('collection only'!D:D,eslam.data!AH1200,'collection only'!E:E)</f>
        <v>1314287.28</v>
      </c>
      <c r="L1200" s="2">
        <v>24904960.550000001</v>
      </c>
      <c r="U1200" s="2">
        <v>0</v>
      </c>
      <c r="V1200" s="14">
        <f>SUMIF('consultant-gross'!D:D,eslam.data!AH1200,'consultant-gross'!F:F)</f>
        <v>0</v>
      </c>
      <c r="W1200" s="14">
        <f>SUMIF('consultant-gross'!D:D,eslam.data!AH1200,'consultant-gross'!G:G)</f>
        <v>0</v>
      </c>
      <c r="X1200" s="14">
        <f>SUMIF('consultant-net'!D:D,eslam.data!AH1200,'consultant-net'!F:F)</f>
        <v>0</v>
      </c>
      <c r="Y1200" s="2">
        <f>VLOOKUP(A1200,'eslam-to-invoicing'!A:B,2,0)</f>
        <v>0</v>
      </c>
      <c r="Z1200" s="2" t="str">
        <f t="shared" si="48"/>
        <v>09</v>
      </c>
      <c r="AH1200" s="2" t="str">
        <f t="shared" si="49"/>
        <v>PSP Substation9</v>
      </c>
    </row>
    <row r="1201" spans="1:34" x14ac:dyDescent="0.3">
      <c r="A1201" s="6" t="s">
        <v>20</v>
      </c>
      <c r="B1201" s="6">
        <v>10</v>
      </c>
      <c r="C1201" s="1">
        <v>43555</v>
      </c>
      <c r="D1201" s="1">
        <v>43555</v>
      </c>
      <c r="E1201" s="1">
        <v>43558</v>
      </c>
      <c r="F1201">
        <v>30</v>
      </c>
      <c r="G1201" s="1">
        <v>43588</v>
      </c>
      <c r="H1201" s="1">
        <v>43578</v>
      </c>
      <c r="I1201" s="2">
        <v>4978707.75</v>
      </c>
      <c r="J1201" s="2">
        <v>3808343.08</v>
      </c>
      <c r="K1201" s="2">
        <f>SUMIF('collection only'!D:D,eslam.data!AH1201,'collection only'!E:E)</f>
        <v>3264225.8</v>
      </c>
      <c r="L1201" s="2">
        <v>29883668.300000001</v>
      </c>
      <c r="U1201" s="2">
        <v>0</v>
      </c>
      <c r="V1201" s="14">
        <f>SUMIF('consultant-gross'!D:D,eslam.data!AH1201,'consultant-gross'!F:F)</f>
        <v>4978707.75</v>
      </c>
      <c r="W1201" s="14">
        <f>SUMIF('consultant-gross'!D:D,eslam.data!AH1201,'consultant-gross'!G:G)</f>
        <v>29883668.300000001</v>
      </c>
      <c r="X1201" s="14">
        <f>SUMIF('consultant-net'!D:D,eslam.data!AH1201,'consultant-net'!F:F)</f>
        <v>3808343.08</v>
      </c>
      <c r="Y1201" s="2">
        <f>VLOOKUP(A1201,'eslam-to-invoicing'!A:B,2,0)</f>
        <v>0</v>
      </c>
      <c r="Z1201" s="2" t="str">
        <f t="shared" si="48"/>
        <v>010</v>
      </c>
      <c r="AH1201" s="2" t="str">
        <f t="shared" si="49"/>
        <v>PSP Substation10</v>
      </c>
    </row>
    <row r="1202" spans="1:34" x14ac:dyDescent="0.3">
      <c r="A1202" s="6" t="s">
        <v>20</v>
      </c>
      <c r="B1202" s="6">
        <v>11</v>
      </c>
      <c r="C1202" s="1">
        <v>43646</v>
      </c>
      <c r="D1202" s="1">
        <v>43641</v>
      </c>
      <c r="E1202" s="1">
        <v>43821</v>
      </c>
      <c r="F1202">
        <v>30</v>
      </c>
      <c r="G1202" s="1">
        <v>43851</v>
      </c>
      <c r="K1202" s="2">
        <f>SUMIF('collection only'!D:D,eslam.data!AH1202,'collection only'!E:E)</f>
        <v>2606365.14</v>
      </c>
      <c r="U1202" s="2">
        <v>0</v>
      </c>
      <c r="V1202" s="14">
        <f>SUMIF('consultant-gross'!D:D,eslam.data!AH1202,'consultant-gross'!F:F)</f>
        <v>0</v>
      </c>
      <c r="W1202" s="14">
        <f>SUMIF('consultant-gross'!D:D,eslam.data!AH1202,'consultant-gross'!G:G)</f>
        <v>0</v>
      </c>
      <c r="X1202" s="14">
        <f>SUMIF('consultant-net'!D:D,eslam.data!AH1202,'consultant-net'!F:F)</f>
        <v>0</v>
      </c>
      <c r="Y1202" s="2">
        <f>VLOOKUP(A1202,'eslam-to-invoicing'!A:B,2,0)</f>
        <v>0</v>
      </c>
      <c r="Z1202" s="2" t="str">
        <f t="shared" si="48"/>
        <v>011</v>
      </c>
      <c r="AH1202" s="2" t="str">
        <f t="shared" si="49"/>
        <v>PSP Substation11</v>
      </c>
    </row>
    <row r="1203" spans="1:34" x14ac:dyDescent="0.3">
      <c r="A1203" s="6" t="s">
        <v>20</v>
      </c>
      <c r="B1203" s="6">
        <v>12</v>
      </c>
      <c r="C1203" s="1">
        <v>43646</v>
      </c>
      <c r="D1203" s="1">
        <v>43641</v>
      </c>
      <c r="E1203" s="1">
        <v>44171</v>
      </c>
      <c r="F1203">
        <v>30</v>
      </c>
      <c r="G1203" s="1">
        <v>44201</v>
      </c>
      <c r="H1203" s="1">
        <v>44174</v>
      </c>
      <c r="I1203" s="2">
        <v>54510.720883313566</v>
      </c>
      <c r="J1203" s="2">
        <v>28515</v>
      </c>
      <c r="K1203" s="2">
        <f>SUMIF('collection only'!D:D,eslam.data!AH1203,'collection only'!E:E)</f>
        <v>28515</v>
      </c>
      <c r="L1203" s="2">
        <v>32341773.95088331</v>
      </c>
      <c r="U1203" s="2">
        <v>0</v>
      </c>
      <c r="V1203" s="14">
        <f>SUMIF('consultant-gross'!D:D,eslam.data!AH1203,'consultant-gross'!F:F)</f>
        <v>0</v>
      </c>
      <c r="W1203" s="14">
        <f>SUMIF('consultant-gross'!D:D,eslam.data!AH1203,'consultant-gross'!G:G)</f>
        <v>0</v>
      </c>
      <c r="X1203" s="14">
        <f>SUMIF('consultant-net'!D:D,eslam.data!AH1203,'consultant-net'!F:F)</f>
        <v>0</v>
      </c>
      <c r="Y1203" s="2">
        <f>VLOOKUP(A1203,'eslam-to-invoicing'!A:B,2,0)</f>
        <v>0</v>
      </c>
      <c r="Z1203" s="2" t="str">
        <f t="shared" si="48"/>
        <v>012</v>
      </c>
      <c r="AH1203" s="2" t="str">
        <f t="shared" si="49"/>
        <v>PSP Substation12</v>
      </c>
    </row>
    <row r="1204" spans="1:34" x14ac:dyDescent="0.3">
      <c r="A1204" s="6" t="s">
        <v>135</v>
      </c>
      <c r="B1204" s="6">
        <v>1</v>
      </c>
      <c r="C1204" s="1">
        <v>45351</v>
      </c>
      <c r="D1204" s="1">
        <v>45351</v>
      </c>
      <c r="E1204" s="1">
        <v>45356</v>
      </c>
      <c r="F1204">
        <v>57</v>
      </c>
      <c r="G1204" s="1">
        <v>45413</v>
      </c>
      <c r="H1204" s="1">
        <v>45369</v>
      </c>
      <c r="I1204" s="2">
        <v>1098993.1000000001</v>
      </c>
      <c r="J1204" s="2">
        <v>947881.6</v>
      </c>
      <c r="K1204" s="2">
        <f>SUMIF('collection only'!D:D,eslam.data!AH1204,'collection only'!E:E)</f>
        <v>947881.6</v>
      </c>
      <c r="L1204" s="2">
        <v>1098993.1000000001</v>
      </c>
      <c r="S1204" s="2">
        <v>54949.66</v>
      </c>
      <c r="U1204" s="2">
        <v>0</v>
      </c>
      <c r="V1204" s="14">
        <f>SUMIF('consultant-gross'!D:D,eslam.data!AH1204,'consultant-gross'!F:F)</f>
        <v>1098993.1000000001</v>
      </c>
      <c r="W1204" s="14">
        <f>SUMIF('consultant-gross'!D:D,eslam.data!AH1204,'consultant-gross'!G:G)</f>
        <v>1098993.1000000001</v>
      </c>
      <c r="X1204" s="14">
        <f>SUMIF('consultant-net'!D:D,eslam.data!AH1204,'consultant-net'!F:F)</f>
        <v>947881.6</v>
      </c>
      <c r="Y1204" s="2" t="str">
        <f>VLOOKUP(A1204,'eslam-to-invoicing'!A:B,2,0)</f>
        <v>Rabigh PP - Piling Works</v>
      </c>
      <c r="Z1204" s="2" t="str">
        <f t="shared" si="48"/>
        <v>Rabigh PP - Piling Works1</v>
      </c>
      <c r="AH1204" s="2" t="str">
        <f t="shared" si="49"/>
        <v>Rabigh Ext. - Piles1</v>
      </c>
    </row>
    <row r="1205" spans="1:34" x14ac:dyDescent="0.3">
      <c r="A1205" s="6" t="s">
        <v>135</v>
      </c>
      <c r="B1205" s="6">
        <v>2</v>
      </c>
      <c r="C1205" s="1">
        <v>45412</v>
      </c>
      <c r="D1205" s="1">
        <v>45406</v>
      </c>
      <c r="E1205" s="1">
        <v>45406</v>
      </c>
      <c r="F1205">
        <v>57</v>
      </c>
      <c r="G1205" s="1">
        <v>45463</v>
      </c>
      <c r="H1205" s="1">
        <v>45414</v>
      </c>
      <c r="I1205" s="2">
        <v>1361202.3</v>
      </c>
      <c r="J1205" s="2">
        <v>1174036.98</v>
      </c>
      <c r="K1205" s="2">
        <f>SUMIF('collection only'!D:D,eslam.data!AH1205,'collection only'!E:E)</f>
        <v>1174037</v>
      </c>
      <c r="L1205" s="2">
        <v>2460195.4</v>
      </c>
      <c r="S1205" s="2">
        <v>123009.77</v>
      </c>
      <c r="U1205" s="2">
        <v>0</v>
      </c>
      <c r="V1205" s="14">
        <f>SUMIF('consultant-gross'!D:D,eslam.data!AH1205,'consultant-gross'!F:F)</f>
        <v>1361202.2999999998</v>
      </c>
      <c r="W1205" s="14">
        <f>SUMIF('consultant-gross'!D:D,eslam.data!AH1205,'consultant-gross'!G:G)</f>
        <v>2460195.4</v>
      </c>
      <c r="X1205" s="14">
        <f>SUMIF('consultant-net'!D:D,eslam.data!AH1205,'consultant-net'!F:F)</f>
        <v>1174036.98</v>
      </c>
      <c r="Y1205" s="2" t="str">
        <f>VLOOKUP(A1205,'eslam-to-invoicing'!A:B,2,0)</f>
        <v>Rabigh PP - Piling Works</v>
      </c>
      <c r="Z1205" s="2" t="str">
        <f t="shared" si="48"/>
        <v>Rabigh PP - Piling Works2</v>
      </c>
      <c r="AH1205" s="2" t="str">
        <f t="shared" si="49"/>
        <v>Rabigh Ext. - Piles2</v>
      </c>
    </row>
    <row r="1206" spans="1:34" x14ac:dyDescent="0.3">
      <c r="A1206" s="6" t="s">
        <v>135</v>
      </c>
      <c r="B1206" s="6">
        <v>3</v>
      </c>
      <c r="C1206" s="1">
        <v>45412</v>
      </c>
      <c r="D1206" s="1">
        <v>45426</v>
      </c>
      <c r="E1206" s="1">
        <v>45426</v>
      </c>
      <c r="F1206">
        <v>57</v>
      </c>
      <c r="G1206" s="1">
        <v>45483</v>
      </c>
      <c r="K1206" s="2">
        <f>SUMIF('collection only'!D:D,eslam.data!AH1206,'collection only'!E:E)</f>
        <v>966227</v>
      </c>
      <c r="U1206" s="2">
        <v>0</v>
      </c>
      <c r="V1206" s="14">
        <f>SUMIF('consultant-gross'!D:D,eslam.data!AH1206,'consultant-gross'!F:F)</f>
        <v>0</v>
      </c>
      <c r="W1206" s="14">
        <f>SUMIF('consultant-gross'!D:D,eslam.data!AH1206,'consultant-gross'!G:G)</f>
        <v>0</v>
      </c>
      <c r="X1206" s="14">
        <f>SUMIF('consultant-net'!D:D,eslam.data!AH1206,'consultant-net'!F:F)</f>
        <v>0</v>
      </c>
      <c r="Y1206" s="2" t="str">
        <f>VLOOKUP(A1206,'eslam-to-invoicing'!A:B,2,0)</f>
        <v>Rabigh PP - Piling Works</v>
      </c>
      <c r="Z1206" s="2" t="str">
        <f t="shared" si="48"/>
        <v>Rabigh PP - Piling Works3</v>
      </c>
      <c r="AH1206" s="2" t="str">
        <f t="shared" si="49"/>
        <v>Rabigh Ext. - Piles3</v>
      </c>
    </row>
    <row r="1207" spans="1:34" x14ac:dyDescent="0.3">
      <c r="A1207" s="6" t="s">
        <v>135</v>
      </c>
      <c r="B1207" s="6">
        <v>4</v>
      </c>
      <c r="C1207" s="1">
        <v>45443</v>
      </c>
      <c r="D1207" s="1">
        <v>45444</v>
      </c>
      <c r="E1207" s="1">
        <v>45453</v>
      </c>
      <c r="F1207">
        <v>57</v>
      </c>
      <c r="G1207" s="1">
        <v>45510</v>
      </c>
      <c r="H1207" s="1">
        <v>45481</v>
      </c>
      <c r="I1207" s="2">
        <v>2071949.5</v>
      </c>
      <c r="J1207" s="2">
        <v>1787056.4437500001</v>
      </c>
      <c r="K1207" s="2">
        <f>SUMIF('collection only'!D:D,eslam.data!AH1207,'collection only'!E:E)</f>
        <v>1787056</v>
      </c>
      <c r="L1207" s="2">
        <v>5652409</v>
      </c>
      <c r="S1207" s="2">
        <v>282620.45</v>
      </c>
      <c r="U1207" s="2">
        <v>0</v>
      </c>
      <c r="V1207" s="14">
        <f>SUMIF('consultant-gross'!D:D,eslam.data!AH1207,'consultant-gross'!F:F)</f>
        <v>2071949.5</v>
      </c>
      <c r="W1207" s="14">
        <f>SUMIF('consultant-gross'!D:D,eslam.data!AH1207,'consultant-gross'!G:G)</f>
        <v>5652409</v>
      </c>
      <c r="X1207" s="14">
        <f>SUMIF('consultant-net'!D:D,eslam.data!AH1207,'consultant-net'!F:F)</f>
        <v>1787056.4437499999</v>
      </c>
      <c r="Y1207" s="2" t="str">
        <f>VLOOKUP(A1207,'eslam-to-invoicing'!A:B,2,0)</f>
        <v>Rabigh PP - Piling Works</v>
      </c>
      <c r="Z1207" s="2" t="str">
        <f t="shared" si="48"/>
        <v>Rabigh PP - Piling Works4</v>
      </c>
      <c r="AH1207" s="2" t="str">
        <f t="shared" si="49"/>
        <v>Rabigh Ext. - Piles4</v>
      </c>
    </row>
    <row r="1208" spans="1:34" x14ac:dyDescent="0.3">
      <c r="A1208" s="6" t="s">
        <v>135</v>
      </c>
      <c r="B1208" s="6">
        <v>5</v>
      </c>
      <c r="C1208" s="1">
        <v>45473</v>
      </c>
      <c r="D1208" s="1">
        <v>45473</v>
      </c>
      <c r="E1208" s="1">
        <v>45483</v>
      </c>
      <c r="F1208">
        <v>57</v>
      </c>
      <c r="G1208" s="1">
        <v>45540</v>
      </c>
      <c r="K1208" s="2">
        <f>SUMIF('collection only'!D:D,eslam.data!AH1208,'collection only'!E:E)</f>
        <v>1130623</v>
      </c>
      <c r="U1208" s="2">
        <v>0</v>
      </c>
      <c r="V1208" s="14">
        <f>SUMIF('consultant-gross'!D:D,eslam.data!AH1208,'consultant-gross'!F:F)</f>
        <v>0</v>
      </c>
      <c r="W1208" s="14">
        <f>SUMIF('consultant-gross'!D:D,eslam.data!AH1208,'consultant-gross'!G:G)</f>
        <v>0</v>
      </c>
      <c r="X1208" s="14">
        <f>SUMIF('consultant-net'!D:D,eslam.data!AH1208,'consultant-net'!F:F)</f>
        <v>0</v>
      </c>
      <c r="Y1208" s="2" t="str">
        <f>VLOOKUP(A1208,'eslam-to-invoicing'!A:B,2,0)</f>
        <v>Rabigh PP - Piling Works</v>
      </c>
      <c r="Z1208" s="2" t="str">
        <f t="shared" si="48"/>
        <v>Rabigh PP - Piling Works5</v>
      </c>
      <c r="AH1208" s="2" t="str">
        <f t="shared" si="49"/>
        <v>Rabigh Ext. - Piles5</v>
      </c>
    </row>
    <row r="1209" spans="1:34" x14ac:dyDescent="0.3">
      <c r="A1209" s="6" t="s">
        <v>135</v>
      </c>
      <c r="B1209" s="6">
        <v>6</v>
      </c>
      <c r="C1209" s="1">
        <v>45504</v>
      </c>
      <c r="D1209" s="1">
        <v>45504</v>
      </c>
      <c r="E1209" s="1">
        <v>45518</v>
      </c>
      <c r="F1209">
        <v>57</v>
      </c>
      <c r="G1209" s="1">
        <v>45575</v>
      </c>
      <c r="K1209" s="2">
        <f>SUMIF('collection only'!D:D,eslam.data!AH1209,'collection only'!E:E)</f>
        <v>2013847.54</v>
      </c>
      <c r="U1209" s="2">
        <v>0</v>
      </c>
      <c r="V1209" s="14">
        <f>SUMIF('consultant-gross'!D:D,eslam.data!AH1209,'consultant-gross'!F:F)</f>
        <v>0</v>
      </c>
      <c r="W1209" s="14">
        <f>SUMIF('consultant-gross'!D:D,eslam.data!AH1209,'consultant-gross'!G:G)</f>
        <v>0</v>
      </c>
      <c r="X1209" s="14">
        <f>SUMIF('consultant-net'!D:D,eslam.data!AH1209,'consultant-net'!F:F)</f>
        <v>0</v>
      </c>
      <c r="Y1209" s="2" t="str">
        <f>VLOOKUP(A1209,'eslam-to-invoicing'!A:B,2,0)</f>
        <v>Rabigh PP - Piling Works</v>
      </c>
      <c r="Z1209" s="2" t="str">
        <f t="shared" si="48"/>
        <v>Rabigh PP - Piling Works6</v>
      </c>
      <c r="AH1209" s="2" t="str">
        <f t="shared" si="49"/>
        <v>Rabigh Ext. - Piles6</v>
      </c>
    </row>
    <row r="1210" spans="1:34" x14ac:dyDescent="0.3">
      <c r="A1210" s="6" t="s">
        <v>135</v>
      </c>
      <c r="B1210" s="6">
        <v>7</v>
      </c>
      <c r="C1210" s="1">
        <v>45535</v>
      </c>
      <c r="D1210" s="1">
        <v>45535</v>
      </c>
      <c r="E1210" s="1">
        <v>45542</v>
      </c>
      <c r="F1210">
        <v>57</v>
      </c>
      <c r="G1210" s="1">
        <v>45599</v>
      </c>
      <c r="K1210" s="2">
        <f>SUMIF('collection only'!D:D,eslam.data!AH1210,'collection only'!E:E)</f>
        <v>0</v>
      </c>
      <c r="U1210" s="2">
        <v>0</v>
      </c>
      <c r="V1210" s="14">
        <f>SUMIF('consultant-gross'!D:D,eslam.data!AH1210,'consultant-gross'!F:F)</f>
        <v>0</v>
      </c>
      <c r="W1210" s="14">
        <f>SUMIF('consultant-gross'!D:D,eslam.data!AH1210,'consultant-gross'!G:G)</f>
        <v>0</v>
      </c>
      <c r="X1210" s="14">
        <f>SUMIF('consultant-net'!D:D,eslam.data!AH1210,'consultant-net'!F:F)</f>
        <v>0</v>
      </c>
      <c r="Y1210" s="2" t="str">
        <f>VLOOKUP(A1210,'eslam-to-invoicing'!A:B,2,0)</f>
        <v>Rabigh PP - Piling Works</v>
      </c>
      <c r="Z1210" s="2" t="str">
        <f t="shared" si="48"/>
        <v>Rabigh PP - Piling Works7</v>
      </c>
      <c r="AH1210" s="2" t="str">
        <f t="shared" si="49"/>
        <v>Rabigh Ext. - Piles7</v>
      </c>
    </row>
    <row r="1211" spans="1:34" x14ac:dyDescent="0.3">
      <c r="A1211" s="6" t="s">
        <v>135</v>
      </c>
      <c r="B1211" s="6">
        <v>8</v>
      </c>
      <c r="C1211" s="1">
        <v>45565</v>
      </c>
      <c r="D1211" s="1">
        <v>45565</v>
      </c>
      <c r="E1211" s="1">
        <v>45584</v>
      </c>
      <c r="F1211">
        <v>57</v>
      </c>
      <c r="G1211" s="1">
        <v>45641</v>
      </c>
      <c r="K1211" s="2">
        <f>SUMIF('collection only'!D:D,eslam.data!AH1211,'collection only'!E:E)</f>
        <v>0</v>
      </c>
      <c r="U1211" s="2">
        <v>0</v>
      </c>
      <c r="V1211" s="14">
        <f>SUMIF('consultant-gross'!D:D,eslam.data!AH1211,'consultant-gross'!F:F)</f>
        <v>0</v>
      </c>
      <c r="W1211" s="14">
        <f>SUMIF('consultant-gross'!D:D,eslam.data!AH1211,'consultant-gross'!G:G)</f>
        <v>0</v>
      </c>
      <c r="X1211" s="14">
        <f>SUMIF('consultant-net'!D:D,eslam.data!AH1211,'consultant-net'!F:F)</f>
        <v>0</v>
      </c>
      <c r="Y1211" s="2" t="str">
        <f>VLOOKUP(A1211,'eslam-to-invoicing'!A:B,2,0)</f>
        <v>Rabigh PP - Piling Works</v>
      </c>
      <c r="Z1211" s="2" t="str">
        <f t="shared" si="48"/>
        <v>Rabigh PP - Piling Works8</v>
      </c>
      <c r="AH1211" s="2" t="str">
        <f t="shared" si="49"/>
        <v>Rabigh Ext. - Piles8</v>
      </c>
    </row>
    <row r="1212" spans="1:34" x14ac:dyDescent="0.3">
      <c r="A1212" s="6" t="s">
        <v>146</v>
      </c>
      <c r="B1212" s="6">
        <v>1</v>
      </c>
      <c r="C1212" s="1">
        <v>45473</v>
      </c>
      <c r="D1212" s="1">
        <v>45473</v>
      </c>
      <c r="E1212" s="1">
        <v>45482</v>
      </c>
      <c r="F1212">
        <v>75</v>
      </c>
      <c r="G1212" s="1">
        <v>45557</v>
      </c>
      <c r="H1212" s="1">
        <v>45483</v>
      </c>
      <c r="I1212" s="2">
        <v>2561755.35</v>
      </c>
      <c r="J1212" s="2">
        <v>2283164.46</v>
      </c>
      <c r="K1212" s="2">
        <f>SUMIF('collection only'!D:D,eslam.data!AH1212,'collection only'!E:E)</f>
        <v>2660254.84</v>
      </c>
      <c r="L1212" s="2">
        <v>2561755.35</v>
      </c>
      <c r="S1212" s="2">
        <v>128087.77</v>
      </c>
      <c r="U1212" s="2">
        <v>0</v>
      </c>
      <c r="V1212" s="14">
        <f>SUMIF('consultant-gross'!D:D,eslam.data!AH1212,'consultant-gross'!F:F)</f>
        <v>0</v>
      </c>
      <c r="W1212" s="14">
        <f>SUMIF('consultant-gross'!D:D,eslam.data!AH1212,'consultant-gross'!G:G)</f>
        <v>0</v>
      </c>
      <c r="X1212" s="14">
        <f>SUMIF('consultant-net'!D:D,eslam.data!AH1212,'consultant-net'!F:F)</f>
        <v>0</v>
      </c>
      <c r="Y1212" s="2" t="str">
        <f>VLOOKUP(A1212,'eslam-to-invoicing'!A:B,2,0)</f>
        <v>Rabigh CCPP-Civil</v>
      </c>
      <c r="Z1212" s="2" t="str">
        <f t="shared" si="48"/>
        <v>Rabigh CCPP-Civil1</v>
      </c>
      <c r="AH1212" s="2" t="str">
        <f t="shared" si="49"/>
        <v>Rabigh Ext. -Building1</v>
      </c>
    </row>
    <row r="1213" spans="1:34" x14ac:dyDescent="0.3">
      <c r="A1213" s="6" t="s">
        <v>146</v>
      </c>
      <c r="B1213" s="6">
        <v>2</v>
      </c>
      <c r="C1213" s="1">
        <v>45504</v>
      </c>
      <c r="D1213" s="1">
        <v>45504</v>
      </c>
      <c r="E1213" s="1">
        <v>45509</v>
      </c>
      <c r="F1213">
        <v>75</v>
      </c>
      <c r="G1213" s="1">
        <v>45584</v>
      </c>
      <c r="H1213" s="1">
        <v>45529</v>
      </c>
      <c r="I1213" s="2">
        <v>5727560.3399999999</v>
      </c>
      <c r="J1213" s="2">
        <v>4957387.2204</v>
      </c>
      <c r="K1213" s="2">
        <f>SUMIF('collection only'!D:D,eslam.data!AH1213,'collection only'!E:E)</f>
        <v>4708047.7699999996</v>
      </c>
      <c r="L1213" s="2">
        <v>8289315.6900000004</v>
      </c>
      <c r="S1213" s="2">
        <v>414465.78450000013</v>
      </c>
      <c r="U1213" s="2">
        <v>0</v>
      </c>
      <c r="V1213" s="14">
        <f>SUMIF('consultant-gross'!D:D,eslam.data!AH1213,'consultant-gross'!F:F)</f>
        <v>5727560.3399999999</v>
      </c>
      <c r="W1213" s="14">
        <f>SUMIF('consultant-gross'!D:D,eslam.data!AH1213,'consultant-gross'!G:G)</f>
        <v>8289315.6900000004</v>
      </c>
      <c r="X1213" s="14">
        <f>SUMIF('consultant-net'!D:D,eslam.data!AH1213,'consultant-net'!F:F)</f>
        <v>4957387.2204</v>
      </c>
      <c r="Y1213" s="2" t="str">
        <f>VLOOKUP(A1213,'eslam-to-invoicing'!A:B,2,0)</f>
        <v>Rabigh CCPP-Civil</v>
      </c>
      <c r="Z1213" s="2" t="str">
        <f t="shared" si="48"/>
        <v>Rabigh CCPP-Civil2</v>
      </c>
      <c r="AH1213" s="2" t="str">
        <f t="shared" si="49"/>
        <v>Rabigh Ext. -Building2</v>
      </c>
    </row>
    <row r="1214" spans="1:34" x14ac:dyDescent="0.3">
      <c r="A1214" s="6" t="s">
        <v>146</v>
      </c>
      <c r="B1214" s="6">
        <v>3</v>
      </c>
      <c r="C1214" s="1">
        <v>45535</v>
      </c>
      <c r="D1214" s="1">
        <v>45535</v>
      </c>
      <c r="E1214" s="1">
        <v>45540</v>
      </c>
      <c r="F1214">
        <v>75</v>
      </c>
      <c r="G1214" s="1">
        <v>45615</v>
      </c>
      <c r="H1214" s="1">
        <v>45554</v>
      </c>
      <c r="I1214" s="2">
        <v>5121658.3299999991</v>
      </c>
      <c r="J1214" s="2">
        <v>4088042.3344374979</v>
      </c>
      <c r="K1214" s="2">
        <f>SUMIF('collection only'!D:D,eslam.data!AH1214,'collection only'!E:E)</f>
        <v>0</v>
      </c>
      <c r="L1214" s="2">
        <v>13410974.02</v>
      </c>
      <c r="S1214" s="2">
        <v>670548.701</v>
      </c>
      <c r="U1214" s="2">
        <v>0</v>
      </c>
      <c r="V1214" s="14">
        <f>SUMIF('consultant-gross'!D:D,eslam.data!AH1214,'consultant-gross'!F:F)</f>
        <v>5121658.3299999991</v>
      </c>
      <c r="W1214" s="14">
        <f>SUMIF('consultant-gross'!D:D,eslam.data!AH1214,'consultant-gross'!G:G)</f>
        <v>13410974.02</v>
      </c>
      <c r="X1214" s="14">
        <f>SUMIF('consultant-net'!D:D,eslam.data!AH1214,'consultant-net'!F:F)</f>
        <v>4088042.3344374984</v>
      </c>
      <c r="Y1214" s="2" t="str">
        <f>VLOOKUP(A1214,'eslam-to-invoicing'!A:B,2,0)</f>
        <v>Rabigh CCPP-Civil</v>
      </c>
      <c r="Z1214" s="2" t="str">
        <f t="shared" si="48"/>
        <v>Rabigh CCPP-Civil3</v>
      </c>
      <c r="AH1214" s="2" t="str">
        <f t="shared" si="49"/>
        <v>Rabigh Ext. -Building3</v>
      </c>
    </row>
    <row r="1215" spans="1:34" x14ac:dyDescent="0.3">
      <c r="A1215" s="6" t="s">
        <v>146</v>
      </c>
      <c r="B1215" s="6">
        <v>4</v>
      </c>
      <c r="C1215" s="1">
        <v>45565</v>
      </c>
      <c r="D1215" s="1">
        <v>45565</v>
      </c>
      <c r="E1215" s="1">
        <v>45571</v>
      </c>
      <c r="F1215">
        <v>75</v>
      </c>
      <c r="G1215" s="1">
        <v>45646</v>
      </c>
      <c r="H1215" s="1">
        <v>45588</v>
      </c>
      <c r="I1215" s="2">
        <v>6246650.2199999988</v>
      </c>
      <c r="J1215" s="2">
        <v>4796196.0024249982</v>
      </c>
      <c r="K1215" s="2">
        <f>SUMIF('collection only'!D:D,eslam.data!AH1215,'collection only'!E:E)</f>
        <v>0</v>
      </c>
      <c r="L1215" s="2">
        <v>19657624.239999998</v>
      </c>
      <c r="S1215" s="2">
        <v>982881.21199999994</v>
      </c>
      <c r="U1215" s="2">
        <v>0</v>
      </c>
      <c r="V1215" s="14">
        <f>SUMIF('consultant-gross'!D:D,eslam.data!AH1215,'consultant-gross'!F:F)</f>
        <v>6246650.2199999988</v>
      </c>
      <c r="W1215" s="14">
        <f>SUMIF('consultant-gross'!D:D,eslam.data!AH1215,'consultant-gross'!G:G)</f>
        <v>19657624.239999998</v>
      </c>
      <c r="X1215" s="14">
        <f>SUMIF('consultant-net'!D:D,eslam.data!AH1215,'consultant-net'!F:F)</f>
        <v>4796196.0024249982</v>
      </c>
      <c r="Y1215" s="2" t="str">
        <f>VLOOKUP(A1215,'eslam-to-invoicing'!A:B,2,0)</f>
        <v>Rabigh CCPP-Civil</v>
      </c>
      <c r="Z1215" s="2" t="str">
        <f t="shared" si="48"/>
        <v>Rabigh CCPP-Civil4</v>
      </c>
      <c r="AH1215" s="2" t="str">
        <f t="shared" si="49"/>
        <v>Rabigh Ext. -Building4</v>
      </c>
    </row>
    <row r="1216" spans="1:34" x14ac:dyDescent="0.3">
      <c r="A1216" s="6" t="s">
        <v>146</v>
      </c>
      <c r="B1216" s="6">
        <v>5</v>
      </c>
      <c r="C1216" s="1">
        <v>45596</v>
      </c>
      <c r="D1216" s="1">
        <v>45596</v>
      </c>
      <c r="E1216" s="1">
        <v>45599</v>
      </c>
      <c r="F1216">
        <v>75</v>
      </c>
      <c r="G1216" s="1">
        <v>45674</v>
      </c>
      <c r="K1216" s="2">
        <f>SUMIF('collection only'!D:D,eslam.data!AH1216,'collection only'!E:E)</f>
        <v>0</v>
      </c>
      <c r="U1216" s="2">
        <v>0</v>
      </c>
      <c r="V1216" s="14">
        <f>SUMIF('consultant-gross'!D:D,eslam.data!AH1216,'consultant-gross'!F:F)</f>
        <v>0</v>
      </c>
      <c r="W1216" s="14">
        <f>SUMIF('consultant-gross'!D:D,eslam.data!AH1216,'consultant-gross'!G:G)</f>
        <v>0</v>
      </c>
      <c r="X1216" s="14">
        <f>SUMIF('consultant-net'!D:D,eslam.data!AH1216,'consultant-net'!F:F)</f>
        <v>0</v>
      </c>
      <c r="Y1216" s="2" t="str">
        <f>VLOOKUP(A1216,'eslam-to-invoicing'!A:B,2,0)</f>
        <v>Rabigh CCPP-Civil</v>
      </c>
      <c r="Z1216" s="2" t="str">
        <f t="shared" si="48"/>
        <v>Rabigh CCPP-Civil5</v>
      </c>
      <c r="AH1216" s="2" t="str">
        <f t="shared" si="49"/>
        <v>Rabigh Ext. -Building5</v>
      </c>
    </row>
    <row r="1217" spans="1:34" x14ac:dyDescent="0.3">
      <c r="A1217" s="6" t="s">
        <v>93</v>
      </c>
      <c r="B1217" s="6">
        <v>1</v>
      </c>
      <c r="C1217" s="1">
        <v>44681</v>
      </c>
      <c r="D1217" s="1">
        <v>44676</v>
      </c>
      <c r="E1217" s="1">
        <v>44676</v>
      </c>
      <c r="F1217">
        <v>30</v>
      </c>
      <c r="G1217" s="1">
        <v>44706</v>
      </c>
      <c r="K1217" s="2">
        <f>SUMIF('collection only'!D:D,eslam.data!AH1217,'collection only'!E:E)</f>
        <v>10000000</v>
      </c>
      <c r="M1217" s="2">
        <v>10000000</v>
      </c>
      <c r="U1217" s="2">
        <v>0</v>
      </c>
      <c r="V1217" s="14">
        <f>SUMIF('consultant-gross'!D:D,eslam.data!AH1217,'consultant-gross'!F:F)</f>
        <v>0</v>
      </c>
      <c r="W1217" s="14">
        <f>SUMIF('consultant-gross'!D:D,eslam.data!AH1217,'consultant-gross'!G:G)</f>
        <v>0</v>
      </c>
      <c r="X1217" s="14">
        <f>SUMIF('consultant-net'!D:D,eslam.data!AH1217,'consultant-net'!F:F)</f>
        <v>0</v>
      </c>
      <c r="Y1217" s="2">
        <f>VLOOKUP(A1217,'eslam-to-invoicing'!A:B,2,0)</f>
        <v>0</v>
      </c>
      <c r="Z1217" s="2" t="str">
        <f t="shared" si="48"/>
        <v>01</v>
      </c>
      <c r="AH1217" s="2" t="str">
        <f t="shared" si="49"/>
        <v>Radamis-Concrete1</v>
      </c>
    </row>
    <row r="1218" spans="1:34" x14ac:dyDescent="0.3">
      <c r="A1218" s="6" t="s">
        <v>93</v>
      </c>
      <c r="B1218" s="6">
        <v>2</v>
      </c>
      <c r="C1218" s="1">
        <v>44712</v>
      </c>
      <c r="D1218" s="1">
        <v>44706</v>
      </c>
      <c r="E1218" s="1">
        <v>44707</v>
      </c>
      <c r="F1218">
        <v>30</v>
      </c>
      <c r="G1218" s="1">
        <v>44737</v>
      </c>
      <c r="K1218" s="2">
        <f>SUMIF('collection only'!D:D,eslam.data!AH1218,'collection only'!E:E)</f>
        <v>10000000</v>
      </c>
      <c r="M1218" s="2">
        <v>10000000</v>
      </c>
      <c r="U1218" s="2">
        <v>0</v>
      </c>
      <c r="V1218" s="14">
        <f>SUMIF('consultant-gross'!D:D,eslam.data!AH1218,'consultant-gross'!F:F)</f>
        <v>0</v>
      </c>
      <c r="W1218" s="14">
        <f>SUMIF('consultant-gross'!D:D,eslam.data!AH1218,'consultant-gross'!G:G)</f>
        <v>0</v>
      </c>
      <c r="X1218" s="14">
        <f>SUMIF('consultant-net'!D:D,eslam.data!AH1218,'consultant-net'!F:F)</f>
        <v>0</v>
      </c>
      <c r="Y1218" s="2">
        <f>VLOOKUP(A1218,'eslam-to-invoicing'!A:B,2,0)</f>
        <v>0</v>
      </c>
      <c r="Z1218" s="2" t="str">
        <f t="shared" si="48"/>
        <v>02</v>
      </c>
      <c r="AH1218" s="2" t="str">
        <f t="shared" si="49"/>
        <v>Radamis-Concrete2</v>
      </c>
    </row>
    <row r="1219" spans="1:34" x14ac:dyDescent="0.3">
      <c r="A1219" s="6" t="s">
        <v>93</v>
      </c>
      <c r="B1219" s="6">
        <v>3</v>
      </c>
      <c r="C1219" s="1">
        <v>44742</v>
      </c>
      <c r="D1219" s="1">
        <v>44749</v>
      </c>
      <c r="E1219" s="1">
        <v>44745</v>
      </c>
      <c r="F1219">
        <v>30</v>
      </c>
      <c r="G1219" s="1">
        <v>44775</v>
      </c>
      <c r="K1219" s="2">
        <f>SUMIF('collection only'!D:D,eslam.data!AH1219,'collection only'!E:E)</f>
        <v>0</v>
      </c>
      <c r="U1219" s="2">
        <v>0</v>
      </c>
      <c r="V1219" s="14">
        <f>SUMIF('consultant-gross'!D:D,eslam.data!AH1219,'consultant-gross'!F:F)</f>
        <v>0</v>
      </c>
      <c r="W1219" s="14">
        <f>SUMIF('consultant-gross'!D:D,eslam.data!AH1219,'consultant-gross'!G:G)</f>
        <v>0</v>
      </c>
      <c r="X1219" s="14">
        <f>SUMIF('consultant-net'!D:D,eslam.data!AH1219,'consultant-net'!F:F)</f>
        <v>0</v>
      </c>
      <c r="Y1219" s="2">
        <f>VLOOKUP(A1219,'eslam-to-invoicing'!A:B,2,0)</f>
        <v>0</v>
      </c>
      <c r="Z1219" s="2" t="str">
        <f t="shared" ref="Z1219:Z1282" si="50">Y1219&amp;B1219</f>
        <v>03</v>
      </c>
      <c r="AH1219" s="2" t="str">
        <f t="shared" ref="AH1219:AH1282" si="51">A1219&amp;B1219</f>
        <v>Radamis-Concrete3</v>
      </c>
    </row>
    <row r="1220" spans="1:34" x14ac:dyDescent="0.3">
      <c r="A1220" s="6" t="s">
        <v>93</v>
      </c>
      <c r="B1220" s="6">
        <v>4</v>
      </c>
      <c r="C1220" s="1">
        <v>44773</v>
      </c>
      <c r="D1220" s="1">
        <v>44773</v>
      </c>
      <c r="E1220" s="1">
        <v>44787</v>
      </c>
      <c r="F1220">
        <v>30</v>
      </c>
      <c r="G1220" s="1">
        <v>44817</v>
      </c>
      <c r="K1220" s="2">
        <f>SUMIF('collection only'!D:D,eslam.data!AH1220,'collection only'!E:E)</f>
        <v>0</v>
      </c>
      <c r="U1220" s="2">
        <v>0</v>
      </c>
      <c r="V1220" s="14">
        <f>SUMIF('consultant-gross'!D:D,eslam.data!AH1220,'consultant-gross'!F:F)</f>
        <v>0</v>
      </c>
      <c r="W1220" s="14">
        <f>SUMIF('consultant-gross'!D:D,eslam.data!AH1220,'consultant-gross'!G:G)</f>
        <v>0</v>
      </c>
      <c r="X1220" s="14">
        <f>SUMIF('consultant-net'!D:D,eslam.data!AH1220,'consultant-net'!F:F)</f>
        <v>0</v>
      </c>
      <c r="Y1220" s="2">
        <f>VLOOKUP(A1220,'eslam-to-invoicing'!A:B,2,0)</f>
        <v>0</v>
      </c>
      <c r="Z1220" s="2" t="str">
        <f t="shared" si="50"/>
        <v>04</v>
      </c>
      <c r="AH1220" s="2" t="str">
        <f t="shared" si="51"/>
        <v>Radamis-Concrete4</v>
      </c>
    </row>
    <row r="1221" spans="1:34" x14ac:dyDescent="0.3">
      <c r="A1221" s="6" t="s">
        <v>93</v>
      </c>
      <c r="B1221" s="6">
        <v>5</v>
      </c>
      <c r="C1221" s="1">
        <v>44804</v>
      </c>
      <c r="D1221" s="1">
        <v>44804</v>
      </c>
      <c r="E1221" s="1">
        <v>44811</v>
      </c>
      <c r="F1221">
        <v>30</v>
      </c>
      <c r="G1221" s="1">
        <v>44841</v>
      </c>
      <c r="K1221" s="2">
        <f>SUMIF('collection only'!D:D,eslam.data!AH1221,'collection only'!E:E)</f>
        <v>0</v>
      </c>
      <c r="U1221" s="2">
        <v>0</v>
      </c>
      <c r="V1221" s="14">
        <f>SUMIF('consultant-gross'!D:D,eslam.data!AH1221,'consultant-gross'!F:F)</f>
        <v>0</v>
      </c>
      <c r="W1221" s="14">
        <f>SUMIF('consultant-gross'!D:D,eslam.data!AH1221,'consultant-gross'!G:G)</f>
        <v>0</v>
      </c>
      <c r="X1221" s="14">
        <f>SUMIF('consultant-net'!D:D,eslam.data!AH1221,'consultant-net'!F:F)</f>
        <v>0</v>
      </c>
      <c r="Y1221" s="2">
        <f>VLOOKUP(A1221,'eslam-to-invoicing'!A:B,2,0)</f>
        <v>0</v>
      </c>
      <c r="Z1221" s="2" t="str">
        <f t="shared" si="50"/>
        <v>05</v>
      </c>
      <c r="AH1221" s="2" t="str">
        <f t="shared" si="51"/>
        <v>Radamis-Concrete5</v>
      </c>
    </row>
    <row r="1222" spans="1:34" x14ac:dyDescent="0.3">
      <c r="A1222" s="6" t="s">
        <v>93</v>
      </c>
      <c r="B1222" s="6">
        <v>6</v>
      </c>
      <c r="C1222" s="1">
        <v>44834</v>
      </c>
      <c r="D1222" s="1">
        <v>44834</v>
      </c>
      <c r="E1222" s="1">
        <v>44841</v>
      </c>
      <c r="F1222">
        <v>30</v>
      </c>
      <c r="G1222" s="1">
        <v>44871</v>
      </c>
      <c r="K1222" s="2">
        <f>SUMIF('collection only'!D:D,eslam.data!AH1222,'collection only'!E:E)</f>
        <v>0</v>
      </c>
      <c r="U1222" s="2">
        <v>0</v>
      </c>
      <c r="V1222" s="14">
        <f>SUMIF('consultant-gross'!D:D,eslam.data!AH1222,'consultant-gross'!F:F)</f>
        <v>0</v>
      </c>
      <c r="W1222" s="14">
        <f>SUMIF('consultant-gross'!D:D,eslam.data!AH1222,'consultant-gross'!G:G)</f>
        <v>0</v>
      </c>
      <c r="X1222" s="14">
        <f>SUMIF('consultant-net'!D:D,eslam.data!AH1222,'consultant-net'!F:F)</f>
        <v>0</v>
      </c>
      <c r="Y1222" s="2">
        <f>VLOOKUP(A1222,'eslam-to-invoicing'!A:B,2,0)</f>
        <v>0</v>
      </c>
      <c r="Z1222" s="2" t="str">
        <f t="shared" si="50"/>
        <v>06</v>
      </c>
      <c r="AH1222" s="2" t="str">
        <f t="shared" si="51"/>
        <v>Radamis-Concrete6</v>
      </c>
    </row>
    <row r="1223" spans="1:34" x14ac:dyDescent="0.3">
      <c r="A1223" s="6" t="s">
        <v>93</v>
      </c>
      <c r="B1223" s="6">
        <v>7</v>
      </c>
      <c r="C1223" s="1">
        <v>44865</v>
      </c>
      <c r="D1223" s="1">
        <v>44865</v>
      </c>
      <c r="E1223" s="1">
        <v>44862</v>
      </c>
      <c r="F1223">
        <v>30</v>
      </c>
      <c r="G1223" s="1">
        <v>44892</v>
      </c>
      <c r="K1223" s="2">
        <f>SUMIF('collection only'!D:D,eslam.data!AH1223,'collection only'!E:E)</f>
        <v>0</v>
      </c>
      <c r="U1223" s="2">
        <v>0</v>
      </c>
      <c r="V1223" s="14">
        <f>SUMIF('consultant-gross'!D:D,eslam.data!AH1223,'consultant-gross'!F:F)</f>
        <v>0</v>
      </c>
      <c r="W1223" s="14">
        <f>SUMIF('consultant-gross'!D:D,eslam.data!AH1223,'consultant-gross'!G:G)</f>
        <v>0</v>
      </c>
      <c r="X1223" s="14">
        <f>SUMIF('consultant-net'!D:D,eslam.data!AH1223,'consultant-net'!F:F)</f>
        <v>0</v>
      </c>
      <c r="Y1223" s="2">
        <f>VLOOKUP(A1223,'eslam-to-invoicing'!A:B,2,0)</f>
        <v>0</v>
      </c>
      <c r="Z1223" s="2" t="str">
        <f t="shared" si="50"/>
        <v>07</v>
      </c>
      <c r="AH1223" s="2" t="str">
        <f t="shared" si="51"/>
        <v>Radamis-Concrete7</v>
      </c>
    </row>
    <row r="1224" spans="1:34" x14ac:dyDescent="0.3">
      <c r="A1224" s="6" t="s">
        <v>93</v>
      </c>
      <c r="B1224" s="6">
        <v>8</v>
      </c>
      <c r="C1224" s="1">
        <v>44926</v>
      </c>
      <c r="D1224" s="1">
        <v>44920</v>
      </c>
      <c r="E1224" s="1">
        <v>44927</v>
      </c>
      <c r="F1224">
        <v>30</v>
      </c>
      <c r="G1224" s="1">
        <v>44957</v>
      </c>
      <c r="K1224" s="2">
        <f>SUMIF('collection only'!D:D,eslam.data!AH1224,'collection only'!E:E)</f>
        <v>0</v>
      </c>
      <c r="U1224" s="2">
        <v>0</v>
      </c>
      <c r="V1224" s="14">
        <f>SUMIF('consultant-gross'!D:D,eslam.data!AH1224,'consultant-gross'!F:F)</f>
        <v>0</v>
      </c>
      <c r="W1224" s="14">
        <f>SUMIF('consultant-gross'!D:D,eslam.data!AH1224,'consultant-gross'!G:G)</f>
        <v>0</v>
      </c>
      <c r="X1224" s="14">
        <f>SUMIF('consultant-net'!D:D,eslam.data!AH1224,'consultant-net'!F:F)</f>
        <v>0</v>
      </c>
      <c r="Y1224" s="2">
        <f>VLOOKUP(A1224,'eslam-to-invoicing'!A:B,2,0)</f>
        <v>0</v>
      </c>
      <c r="Z1224" s="2" t="str">
        <f t="shared" si="50"/>
        <v>08</v>
      </c>
      <c r="AH1224" s="2" t="str">
        <f t="shared" si="51"/>
        <v>Radamis-Concrete8</v>
      </c>
    </row>
    <row r="1225" spans="1:34" x14ac:dyDescent="0.3">
      <c r="A1225" s="6" t="s">
        <v>93</v>
      </c>
      <c r="B1225" s="6">
        <v>9</v>
      </c>
      <c r="C1225" s="1">
        <v>44957</v>
      </c>
      <c r="D1225" s="1">
        <v>44951</v>
      </c>
      <c r="E1225" s="1">
        <v>44956</v>
      </c>
      <c r="F1225">
        <v>30</v>
      </c>
      <c r="G1225" s="1">
        <v>44986</v>
      </c>
      <c r="K1225" s="2">
        <f>SUMIF('collection only'!D:D,eslam.data!AH1225,'collection only'!E:E)</f>
        <v>0</v>
      </c>
      <c r="U1225" s="2">
        <v>0</v>
      </c>
      <c r="V1225" s="14">
        <f>SUMIF('consultant-gross'!D:D,eslam.data!AH1225,'consultant-gross'!F:F)</f>
        <v>0</v>
      </c>
      <c r="W1225" s="14">
        <f>SUMIF('consultant-gross'!D:D,eslam.data!AH1225,'consultant-gross'!G:G)</f>
        <v>0</v>
      </c>
      <c r="X1225" s="14">
        <f>SUMIF('consultant-net'!D:D,eslam.data!AH1225,'consultant-net'!F:F)</f>
        <v>0</v>
      </c>
      <c r="Y1225" s="2">
        <f>VLOOKUP(A1225,'eslam-to-invoicing'!A:B,2,0)</f>
        <v>0</v>
      </c>
      <c r="Z1225" s="2" t="str">
        <f t="shared" si="50"/>
        <v>09</v>
      </c>
      <c r="AH1225" s="2" t="str">
        <f t="shared" si="51"/>
        <v>Radamis-Concrete9</v>
      </c>
    </row>
    <row r="1226" spans="1:34" x14ac:dyDescent="0.3">
      <c r="A1226" s="6" t="s">
        <v>93</v>
      </c>
      <c r="B1226" s="6">
        <v>10</v>
      </c>
      <c r="C1226" s="1">
        <v>44985</v>
      </c>
      <c r="D1226" s="1">
        <v>44982</v>
      </c>
      <c r="E1226" s="1">
        <v>44987</v>
      </c>
      <c r="F1226">
        <v>30</v>
      </c>
      <c r="G1226" s="1">
        <v>45017</v>
      </c>
      <c r="K1226" s="2">
        <f>SUMIF('collection only'!D:D,eslam.data!AH1226,'collection only'!E:E)</f>
        <v>0</v>
      </c>
      <c r="U1226" s="2">
        <v>0</v>
      </c>
      <c r="V1226" s="14">
        <f>SUMIF('consultant-gross'!D:D,eslam.data!AH1226,'consultant-gross'!F:F)</f>
        <v>0</v>
      </c>
      <c r="W1226" s="14">
        <f>SUMIF('consultant-gross'!D:D,eslam.data!AH1226,'consultant-gross'!G:G)</f>
        <v>0</v>
      </c>
      <c r="X1226" s="14">
        <f>SUMIF('consultant-net'!D:D,eslam.data!AH1226,'consultant-net'!F:F)</f>
        <v>0</v>
      </c>
      <c r="Y1226" s="2">
        <f>VLOOKUP(A1226,'eslam-to-invoicing'!A:B,2,0)</f>
        <v>0</v>
      </c>
      <c r="Z1226" s="2" t="str">
        <f t="shared" si="50"/>
        <v>010</v>
      </c>
      <c r="AH1226" s="2" t="str">
        <f t="shared" si="51"/>
        <v>Radamis-Concrete10</v>
      </c>
    </row>
    <row r="1227" spans="1:34" x14ac:dyDescent="0.3">
      <c r="A1227" s="6" t="s">
        <v>93</v>
      </c>
      <c r="B1227" s="6">
        <v>11</v>
      </c>
      <c r="C1227" s="1">
        <v>45016</v>
      </c>
      <c r="D1227" s="1">
        <v>45010</v>
      </c>
      <c r="E1227" s="1">
        <v>45018</v>
      </c>
      <c r="F1227">
        <v>30</v>
      </c>
      <c r="G1227" s="1">
        <v>45048</v>
      </c>
      <c r="K1227" s="2">
        <f>SUMIF('collection only'!D:D,eslam.data!AH1227,'collection only'!E:E)</f>
        <v>0</v>
      </c>
      <c r="U1227" s="2">
        <v>0</v>
      </c>
      <c r="V1227" s="14">
        <f>SUMIF('consultant-gross'!D:D,eslam.data!AH1227,'consultant-gross'!F:F)</f>
        <v>0</v>
      </c>
      <c r="W1227" s="14">
        <f>SUMIF('consultant-gross'!D:D,eslam.data!AH1227,'consultant-gross'!G:G)</f>
        <v>0</v>
      </c>
      <c r="X1227" s="14">
        <f>SUMIF('consultant-net'!D:D,eslam.data!AH1227,'consultant-net'!F:F)</f>
        <v>0</v>
      </c>
      <c r="Y1227" s="2">
        <f>VLOOKUP(A1227,'eslam-to-invoicing'!A:B,2,0)</f>
        <v>0</v>
      </c>
      <c r="Z1227" s="2" t="str">
        <f t="shared" si="50"/>
        <v>011</v>
      </c>
      <c r="AH1227" s="2" t="str">
        <f t="shared" si="51"/>
        <v>Radamis-Concrete11</v>
      </c>
    </row>
    <row r="1228" spans="1:34" x14ac:dyDescent="0.3">
      <c r="A1228" s="6" t="s">
        <v>93</v>
      </c>
      <c r="B1228" s="6">
        <v>12</v>
      </c>
      <c r="C1228" s="1">
        <v>45046</v>
      </c>
      <c r="D1228" s="1">
        <v>45041</v>
      </c>
      <c r="E1228" s="1">
        <v>45050</v>
      </c>
      <c r="F1228">
        <v>30</v>
      </c>
      <c r="G1228" s="1">
        <v>45080</v>
      </c>
      <c r="K1228" s="2">
        <f>SUMIF('collection only'!D:D,eslam.data!AH1228,'collection only'!E:E)</f>
        <v>0</v>
      </c>
      <c r="U1228" s="2">
        <v>0</v>
      </c>
      <c r="V1228" s="14">
        <f>SUMIF('consultant-gross'!D:D,eslam.data!AH1228,'consultant-gross'!F:F)</f>
        <v>0</v>
      </c>
      <c r="W1228" s="14">
        <f>SUMIF('consultant-gross'!D:D,eslam.data!AH1228,'consultant-gross'!G:G)</f>
        <v>0</v>
      </c>
      <c r="X1228" s="14">
        <f>SUMIF('consultant-net'!D:D,eslam.data!AH1228,'consultant-net'!F:F)</f>
        <v>0</v>
      </c>
      <c r="Y1228" s="2">
        <f>VLOOKUP(A1228,'eslam-to-invoicing'!A:B,2,0)</f>
        <v>0</v>
      </c>
      <c r="Z1228" s="2" t="str">
        <f t="shared" si="50"/>
        <v>012</v>
      </c>
      <c r="AH1228" s="2" t="str">
        <f t="shared" si="51"/>
        <v>Radamis-Concrete12</v>
      </c>
    </row>
    <row r="1229" spans="1:34" x14ac:dyDescent="0.3">
      <c r="A1229" s="6" t="s">
        <v>93</v>
      </c>
      <c r="B1229" s="6">
        <v>13</v>
      </c>
      <c r="C1229" s="1">
        <v>45077</v>
      </c>
      <c r="D1229" s="1">
        <v>45071</v>
      </c>
      <c r="E1229" s="1">
        <v>45077</v>
      </c>
      <c r="F1229">
        <v>30</v>
      </c>
      <c r="G1229" s="1">
        <v>45107</v>
      </c>
      <c r="K1229" s="2">
        <f>SUMIF('collection only'!D:D,eslam.data!AH1229,'collection only'!E:E)</f>
        <v>0</v>
      </c>
      <c r="U1229" s="2">
        <v>0</v>
      </c>
      <c r="V1229" s="14">
        <f>SUMIF('consultant-gross'!D:D,eslam.data!AH1229,'consultant-gross'!F:F)</f>
        <v>0</v>
      </c>
      <c r="W1229" s="14">
        <f>SUMIF('consultant-gross'!D:D,eslam.data!AH1229,'consultant-gross'!G:G)</f>
        <v>0</v>
      </c>
      <c r="X1229" s="14">
        <f>SUMIF('consultant-net'!D:D,eslam.data!AH1229,'consultant-net'!F:F)</f>
        <v>0</v>
      </c>
      <c r="Y1229" s="2">
        <f>VLOOKUP(A1229,'eslam-to-invoicing'!A:B,2,0)</f>
        <v>0</v>
      </c>
      <c r="Z1229" s="2" t="str">
        <f t="shared" si="50"/>
        <v>013</v>
      </c>
      <c r="AH1229" s="2" t="str">
        <f t="shared" si="51"/>
        <v>Radamis-Concrete13</v>
      </c>
    </row>
    <row r="1230" spans="1:34" x14ac:dyDescent="0.3">
      <c r="A1230" s="6" t="s">
        <v>93</v>
      </c>
      <c r="B1230" s="6">
        <v>14</v>
      </c>
      <c r="C1230" s="1">
        <v>45107</v>
      </c>
      <c r="D1230" s="1">
        <v>45097</v>
      </c>
      <c r="E1230" s="1">
        <v>45101</v>
      </c>
      <c r="F1230">
        <v>30</v>
      </c>
      <c r="G1230" s="1">
        <v>45131</v>
      </c>
      <c r="K1230" s="2">
        <f>SUMIF('collection only'!D:D,eslam.data!AH1230,'collection only'!E:E)</f>
        <v>0</v>
      </c>
      <c r="U1230" s="2">
        <v>0</v>
      </c>
      <c r="V1230" s="14">
        <f>SUMIF('consultant-gross'!D:D,eslam.data!AH1230,'consultant-gross'!F:F)</f>
        <v>0</v>
      </c>
      <c r="W1230" s="14">
        <f>SUMIF('consultant-gross'!D:D,eslam.data!AH1230,'consultant-gross'!G:G)</f>
        <v>0</v>
      </c>
      <c r="X1230" s="14">
        <f>SUMIF('consultant-net'!D:D,eslam.data!AH1230,'consultant-net'!F:F)</f>
        <v>0</v>
      </c>
      <c r="Y1230" s="2">
        <f>VLOOKUP(A1230,'eslam-to-invoicing'!A:B,2,0)</f>
        <v>0</v>
      </c>
      <c r="Z1230" s="2" t="str">
        <f t="shared" si="50"/>
        <v>014</v>
      </c>
      <c r="AH1230" s="2" t="str">
        <f t="shared" si="51"/>
        <v>Radamis-Concrete14</v>
      </c>
    </row>
    <row r="1231" spans="1:34" x14ac:dyDescent="0.3">
      <c r="A1231" s="6" t="s">
        <v>93</v>
      </c>
      <c r="B1231" s="6">
        <v>15</v>
      </c>
      <c r="C1231" s="1">
        <v>45138</v>
      </c>
      <c r="D1231" s="1">
        <v>45132</v>
      </c>
      <c r="E1231" s="1">
        <v>45143</v>
      </c>
      <c r="F1231">
        <v>30</v>
      </c>
      <c r="G1231" s="1">
        <v>45173</v>
      </c>
      <c r="K1231" s="2">
        <f>SUMIF('collection only'!D:D,eslam.data!AH1231,'collection only'!E:E)</f>
        <v>0</v>
      </c>
      <c r="U1231" s="2">
        <v>0</v>
      </c>
      <c r="V1231" s="14">
        <f>SUMIF('consultant-gross'!D:D,eslam.data!AH1231,'consultant-gross'!F:F)</f>
        <v>0</v>
      </c>
      <c r="W1231" s="14">
        <f>SUMIF('consultant-gross'!D:D,eslam.data!AH1231,'consultant-gross'!G:G)</f>
        <v>0</v>
      </c>
      <c r="X1231" s="14">
        <f>SUMIF('consultant-net'!D:D,eslam.data!AH1231,'consultant-net'!F:F)</f>
        <v>0</v>
      </c>
      <c r="Y1231" s="2">
        <f>VLOOKUP(A1231,'eslam-to-invoicing'!A:B,2,0)</f>
        <v>0</v>
      </c>
      <c r="Z1231" s="2" t="str">
        <f t="shared" si="50"/>
        <v>015</v>
      </c>
      <c r="AH1231" s="2" t="str">
        <f t="shared" si="51"/>
        <v>Radamis-Concrete15</v>
      </c>
    </row>
    <row r="1232" spans="1:34" x14ac:dyDescent="0.3">
      <c r="A1232" s="6" t="s">
        <v>93</v>
      </c>
      <c r="B1232" s="6">
        <v>16</v>
      </c>
      <c r="C1232" s="1">
        <v>45169</v>
      </c>
      <c r="D1232" s="1">
        <v>45163</v>
      </c>
      <c r="E1232" s="1">
        <v>45174</v>
      </c>
      <c r="F1232">
        <v>30</v>
      </c>
      <c r="G1232" s="1">
        <v>45204</v>
      </c>
      <c r="K1232" s="2">
        <f>SUMIF('collection only'!D:D,eslam.data!AH1232,'collection only'!E:E)</f>
        <v>0</v>
      </c>
      <c r="U1232" s="2">
        <v>0</v>
      </c>
      <c r="V1232" s="14">
        <f>SUMIF('consultant-gross'!D:D,eslam.data!AH1232,'consultant-gross'!F:F)</f>
        <v>0</v>
      </c>
      <c r="W1232" s="14">
        <f>SUMIF('consultant-gross'!D:D,eslam.data!AH1232,'consultant-gross'!G:G)</f>
        <v>0</v>
      </c>
      <c r="X1232" s="14">
        <f>SUMIF('consultant-net'!D:D,eslam.data!AH1232,'consultant-net'!F:F)</f>
        <v>0</v>
      </c>
      <c r="Y1232" s="2">
        <f>VLOOKUP(A1232,'eslam-to-invoicing'!A:B,2,0)</f>
        <v>0</v>
      </c>
      <c r="Z1232" s="2" t="str">
        <f t="shared" si="50"/>
        <v>016</v>
      </c>
      <c r="AH1232" s="2" t="str">
        <f t="shared" si="51"/>
        <v>Radamis-Concrete16</v>
      </c>
    </row>
    <row r="1233" spans="1:34" x14ac:dyDescent="0.3">
      <c r="A1233" s="6" t="s">
        <v>93</v>
      </c>
      <c r="B1233" s="6">
        <v>17</v>
      </c>
      <c r="C1233" s="1">
        <v>45199</v>
      </c>
      <c r="D1233" s="1">
        <v>45194</v>
      </c>
      <c r="E1233" s="1">
        <v>45204</v>
      </c>
      <c r="F1233">
        <v>30</v>
      </c>
      <c r="G1233" s="1">
        <v>45234</v>
      </c>
      <c r="K1233" s="2">
        <f>SUMIF('collection only'!D:D,eslam.data!AH1233,'collection only'!E:E)</f>
        <v>0</v>
      </c>
      <c r="U1233" s="2">
        <v>0</v>
      </c>
      <c r="V1233" s="14">
        <f>SUMIF('consultant-gross'!D:D,eslam.data!AH1233,'consultant-gross'!F:F)</f>
        <v>0</v>
      </c>
      <c r="W1233" s="14">
        <f>SUMIF('consultant-gross'!D:D,eslam.data!AH1233,'consultant-gross'!G:G)</f>
        <v>0</v>
      </c>
      <c r="X1233" s="14">
        <f>SUMIF('consultant-net'!D:D,eslam.data!AH1233,'consultant-net'!F:F)</f>
        <v>0</v>
      </c>
      <c r="Y1233" s="2">
        <f>VLOOKUP(A1233,'eslam-to-invoicing'!A:B,2,0)</f>
        <v>0</v>
      </c>
      <c r="Z1233" s="2" t="str">
        <f t="shared" si="50"/>
        <v>017</v>
      </c>
      <c r="AH1233" s="2" t="str">
        <f t="shared" si="51"/>
        <v>Radamis-Concrete17</v>
      </c>
    </row>
    <row r="1234" spans="1:34" x14ac:dyDescent="0.3">
      <c r="A1234" s="6" t="s">
        <v>93</v>
      </c>
      <c r="B1234" s="6">
        <v>18</v>
      </c>
      <c r="C1234" s="1">
        <v>45230</v>
      </c>
      <c r="D1234" s="1">
        <v>45224</v>
      </c>
      <c r="E1234" s="1">
        <v>45239</v>
      </c>
      <c r="F1234">
        <v>30</v>
      </c>
      <c r="G1234" s="1">
        <v>45269</v>
      </c>
      <c r="K1234" s="2">
        <f>SUMIF('collection only'!D:D,eslam.data!AH1234,'collection only'!E:E)</f>
        <v>0</v>
      </c>
      <c r="U1234" s="2">
        <v>0</v>
      </c>
      <c r="V1234" s="14">
        <f>SUMIF('consultant-gross'!D:D,eslam.data!AH1234,'consultant-gross'!F:F)</f>
        <v>0</v>
      </c>
      <c r="W1234" s="14">
        <f>SUMIF('consultant-gross'!D:D,eslam.data!AH1234,'consultant-gross'!G:G)</f>
        <v>0</v>
      </c>
      <c r="X1234" s="14">
        <f>SUMIF('consultant-net'!D:D,eslam.data!AH1234,'consultant-net'!F:F)</f>
        <v>0</v>
      </c>
      <c r="Y1234" s="2">
        <f>VLOOKUP(A1234,'eslam-to-invoicing'!A:B,2,0)</f>
        <v>0</v>
      </c>
      <c r="Z1234" s="2" t="str">
        <f t="shared" si="50"/>
        <v>018</v>
      </c>
      <c r="AH1234" s="2" t="str">
        <f t="shared" si="51"/>
        <v>Radamis-Concrete18</v>
      </c>
    </row>
    <row r="1235" spans="1:34" x14ac:dyDescent="0.3">
      <c r="A1235" s="6" t="s">
        <v>93</v>
      </c>
      <c r="B1235" s="6">
        <v>19</v>
      </c>
      <c r="C1235" s="1">
        <v>45260</v>
      </c>
      <c r="D1235" s="1">
        <v>45255</v>
      </c>
      <c r="E1235" s="1">
        <v>45265</v>
      </c>
      <c r="F1235">
        <v>30</v>
      </c>
      <c r="G1235" s="1">
        <v>45295</v>
      </c>
      <c r="K1235" s="2">
        <f>SUMIF('collection only'!D:D,eslam.data!AH1235,'collection only'!E:E)</f>
        <v>0</v>
      </c>
      <c r="U1235" s="2">
        <v>0</v>
      </c>
      <c r="V1235" s="14">
        <f>SUMIF('consultant-gross'!D:D,eslam.data!AH1235,'consultant-gross'!F:F)</f>
        <v>0</v>
      </c>
      <c r="W1235" s="14">
        <f>SUMIF('consultant-gross'!D:D,eslam.data!AH1235,'consultant-gross'!G:G)</f>
        <v>0</v>
      </c>
      <c r="X1235" s="14">
        <f>SUMIF('consultant-net'!D:D,eslam.data!AH1235,'consultant-net'!F:F)</f>
        <v>0</v>
      </c>
      <c r="Y1235" s="2">
        <f>VLOOKUP(A1235,'eslam-to-invoicing'!A:B,2,0)</f>
        <v>0</v>
      </c>
      <c r="Z1235" s="2" t="str">
        <f t="shared" si="50"/>
        <v>019</v>
      </c>
      <c r="AH1235" s="2" t="str">
        <f t="shared" si="51"/>
        <v>Radamis-Concrete19</v>
      </c>
    </row>
    <row r="1236" spans="1:34" x14ac:dyDescent="0.3">
      <c r="A1236" s="6" t="s">
        <v>93</v>
      </c>
      <c r="B1236" s="6">
        <v>20</v>
      </c>
      <c r="C1236" s="1">
        <v>45291</v>
      </c>
      <c r="D1236" s="1">
        <v>45285</v>
      </c>
      <c r="E1236" s="1">
        <v>45296</v>
      </c>
      <c r="F1236">
        <v>30</v>
      </c>
      <c r="G1236" s="1">
        <v>45326</v>
      </c>
      <c r="K1236" s="2">
        <f>SUMIF('collection only'!D:D,eslam.data!AH1236,'collection only'!E:E)</f>
        <v>0</v>
      </c>
      <c r="U1236" s="2">
        <v>0</v>
      </c>
      <c r="V1236" s="14">
        <f>SUMIF('consultant-gross'!D:D,eslam.data!AH1236,'consultant-gross'!F:F)</f>
        <v>0</v>
      </c>
      <c r="W1236" s="14">
        <f>SUMIF('consultant-gross'!D:D,eslam.data!AH1236,'consultant-gross'!G:G)</f>
        <v>0</v>
      </c>
      <c r="X1236" s="14">
        <f>SUMIF('consultant-net'!D:D,eslam.data!AH1236,'consultant-net'!F:F)</f>
        <v>0</v>
      </c>
      <c r="Y1236" s="2">
        <f>VLOOKUP(A1236,'eslam-to-invoicing'!A:B,2,0)</f>
        <v>0</v>
      </c>
      <c r="Z1236" s="2" t="str">
        <f t="shared" si="50"/>
        <v>020</v>
      </c>
      <c r="AH1236" s="2" t="str">
        <f t="shared" si="51"/>
        <v>Radamis-Concrete20</v>
      </c>
    </row>
    <row r="1237" spans="1:34" x14ac:dyDescent="0.3">
      <c r="A1237" s="6" t="s">
        <v>93</v>
      </c>
      <c r="B1237" s="6">
        <v>21</v>
      </c>
      <c r="C1237" s="1">
        <v>45322</v>
      </c>
      <c r="D1237" s="1">
        <v>45316</v>
      </c>
      <c r="E1237" s="1">
        <v>45327</v>
      </c>
      <c r="F1237">
        <v>30</v>
      </c>
      <c r="G1237" s="1">
        <v>45357</v>
      </c>
      <c r="K1237" s="2">
        <f>SUMIF('collection only'!D:D,eslam.data!AH1237,'collection only'!E:E)</f>
        <v>0</v>
      </c>
      <c r="U1237" s="2">
        <v>0</v>
      </c>
      <c r="V1237" s="14">
        <f>SUMIF('consultant-gross'!D:D,eslam.data!AH1237,'consultant-gross'!F:F)</f>
        <v>0</v>
      </c>
      <c r="W1237" s="14">
        <f>SUMIF('consultant-gross'!D:D,eslam.data!AH1237,'consultant-gross'!G:G)</f>
        <v>0</v>
      </c>
      <c r="X1237" s="14">
        <f>SUMIF('consultant-net'!D:D,eslam.data!AH1237,'consultant-net'!F:F)</f>
        <v>0</v>
      </c>
      <c r="Y1237" s="2">
        <f>VLOOKUP(A1237,'eslam-to-invoicing'!A:B,2,0)</f>
        <v>0</v>
      </c>
      <c r="Z1237" s="2" t="str">
        <f t="shared" si="50"/>
        <v>021</v>
      </c>
      <c r="AH1237" s="2" t="str">
        <f t="shared" si="51"/>
        <v>Radamis-Concrete21</v>
      </c>
    </row>
    <row r="1238" spans="1:34" x14ac:dyDescent="0.3">
      <c r="A1238" s="6" t="s">
        <v>93</v>
      </c>
      <c r="B1238" s="6">
        <v>22</v>
      </c>
      <c r="C1238" s="1">
        <v>45351</v>
      </c>
      <c r="D1238" s="1">
        <v>45347</v>
      </c>
      <c r="E1238" s="1">
        <v>45356</v>
      </c>
      <c r="F1238">
        <v>30</v>
      </c>
      <c r="G1238" s="1">
        <v>45386</v>
      </c>
      <c r="K1238" s="2">
        <f>SUMIF('collection only'!D:D,eslam.data!AH1238,'collection only'!E:E)</f>
        <v>0</v>
      </c>
      <c r="U1238" s="2">
        <v>0</v>
      </c>
      <c r="V1238" s="14">
        <f>SUMIF('consultant-gross'!D:D,eslam.data!AH1238,'consultant-gross'!F:F)</f>
        <v>0</v>
      </c>
      <c r="W1238" s="14">
        <f>SUMIF('consultant-gross'!D:D,eslam.data!AH1238,'consultant-gross'!G:G)</f>
        <v>0</v>
      </c>
      <c r="X1238" s="14">
        <f>SUMIF('consultant-net'!D:D,eslam.data!AH1238,'consultant-net'!F:F)</f>
        <v>0</v>
      </c>
      <c r="Y1238" s="2">
        <f>VLOOKUP(A1238,'eslam-to-invoicing'!A:B,2,0)</f>
        <v>0</v>
      </c>
      <c r="Z1238" s="2" t="str">
        <f t="shared" si="50"/>
        <v>022</v>
      </c>
      <c r="AH1238" s="2" t="str">
        <f t="shared" si="51"/>
        <v>Radamis-Concrete22</v>
      </c>
    </row>
    <row r="1239" spans="1:34" x14ac:dyDescent="0.3">
      <c r="A1239" s="6" t="s">
        <v>93</v>
      </c>
      <c r="B1239" s="6">
        <v>23</v>
      </c>
      <c r="C1239" s="1">
        <v>45382</v>
      </c>
      <c r="D1239" s="1">
        <v>45376</v>
      </c>
      <c r="E1239" s="1">
        <v>45387</v>
      </c>
      <c r="F1239">
        <v>30</v>
      </c>
      <c r="G1239" s="1">
        <v>45417</v>
      </c>
      <c r="K1239" s="2">
        <f>SUMIF('collection only'!D:D,eslam.data!AH1239,'collection only'!E:E)</f>
        <v>0</v>
      </c>
      <c r="U1239" s="2">
        <v>0</v>
      </c>
      <c r="V1239" s="14">
        <f>SUMIF('consultant-gross'!D:D,eslam.data!AH1239,'consultant-gross'!F:F)</f>
        <v>0</v>
      </c>
      <c r="W1239" s="14">
        <f>SUMIF('consultant-gross'!D:D,eslam.data!AH1239,'consultant-gross'!G:G)</f>
        <v>0</v>
      </c>
      <c r="X1239" s="14">
        <f>SUMIF('consultant-net'!D:D,eslam.data!AH1239,'consultant-net'!F:F)</f>
        <v>0</v>
      </c>
      <c r="Y1239" s="2">
        <f>VLOOKUP(A1239,'eslam-to-invoicing'!A:B,2,0)</f>
        <v>0</v>
      </c>
      <c r="Z1239" s="2" t="str">
        <f t="shared" si="50"/>
        <v>023</v>
      </c>
      <c r="AH1239" s="2" t="str">
        <f t="shared" si="51"/>
        <v>Radamis-Concrete23</v>
      </c>
    </row>
    <row r="1240" spans="1:34" x14ac:dyDescent="0.3">
      <c r="A1240" s="6" t="s">
        <v>93</v>
      </c>
      <c r="B1240" s="6">
        <v>24</v>
      </c>
      <c r="C1240" s="1">
        <v>45412</v>
      </c>
      <c r="D1240" s="1">
        <v>45407</v>
      </c>
      <c r="E1240" s="1">
        <v>45417</v>
      </c>
      <c r="F1240">
        <v>30</v>
      </c>
      <c r="G1240" s="1">
        <v>45447</v>
      </c>
      <c r="K1240" s="2">
        <f>SUMIF('collection only'!D:D,eslam.data!AH1240,'collection only'!E:E)</f>
        <v>0</v>
      </c>
      <c r="U1240" s="2">
        <v>0</v>
      </c>
      <c r="V1240" s="14">
        <f>SUMIF('consultant-gross'!D:D,eslam.data!AH1240,'consultant-gross'!F:F)</f>
        <v>0</v>
      </c>
      <c r="W1240" s="14">
        <f>SUMIF('consultant-gross'!D:D,eslam.data!AH1240,'consultant-gross'!G:G)</f>
        <v>0</v>
      </c>
      <c r="X1240" s="14">
        <f>SUMIF('consultant-net'!D:D,eslam.data!AH1240,'consultant-net'!F:F)</f>
        <v>0</v>
      </c>
      <c r="Y1240" s="2">
        <f>VLOOKUP(A1240,'eslam-to-invoicing'!A:B,2,0)</f>
        <v>0</v>
      </c>
      <c r="Z1240" s="2" t="str">
        <f t="shared" si="50"/>
        <v>024</v>
      </c>
      <c r="AH1240" s="2" t="str">
        <f t="shared" si="51"/>
        <v>Radamis-Concrete24</v>
      </c>
    </row>
    <row r="1241" spans="1:34" x14ac:dyDescent="0.3">
      <c r="A1241" s="6" t="s">
        <v>93</v>
      </c>
      <c r="B1241" s="6">
        <v>25</v>
      </c>
      <c r="C1241" s="1">
        <v>45443</v>
      </c>
      <c r="D1241" s="1">
        <v>45437</v>
      </c>
      <c r="E1241" s="1">
        <v>45448</v>
      </c>
      <c r="F1241">
        <v>30</v>
      </c>
      <c r="G1241" s="1">
        <v>45478</v>
      </c>
      <c r="K1241" s="2">
        <f>SUMIF('collection only'!D:D,eslam.data!AH1241,'collection only'!E:E)</f>
        <v>0</v>
      </c>
      <c r="U1241" s="2">
        <v>0</v>
      </c>
      <c r="V1241" s="14">
        <f>SUMIF('consultant-gross'!D:D,eslam.data!AH1241,'consultant-gross'!F:F)</f>
        <v>0</v>
      </c>
      <c r="W1241" s="14">
        <f>SUMIF('consultant-gross'!D:D,eslam.data!AH1241,'consultant-gross'!G:G)</f>
        <v>0</v>
      </c>
      <c r="X1241" s="14">
        <f>SUMIF('consultant-net'!D:D,eslam.data!AH1241,'consultant-net'!F:F)</f>
        <v>0</v>
      </c>
      <c r="Y1241" s="2">
        <f>VLOOKUP(A1241,'eslam-to-invoicing'!A:B,2,0)</f>
        <v>0</v>
      </c>
      <c r="Z1241" s="2" t="str">
        <f t="shared" si="50"/>
        <v>025</v>
      </c>
      <c r="AH1241" s="2" t="str">
        <f t="shared" si="51"/>
        <v>Radamis-Concrete25</v>
      </c>
    </row>
    <row r="1242" spans="1:34" x14ac:dyDescent="0.3">
      <c r="A1242" s="6" t="s">
        <v>93</v>
      </c>
      <c r="B1242" s="6">
        <v>26</v>
      </c>
      <c r="C1242" s="1">
        <v>45473</v>
      </c>
      <c r="D1242" s="1">
        <v>45468</v>
      </c>
      <c r="E1242" s="1">
        <v>45478</v>
      </c>
      <c r="F1242">
        <v>30</v>
      </c>
      <c r="G1242" s="1">
        <v>45508</v>
      </c>
      <c r="K1242" s="2">
        <f>SUMIF('collection only'!D:D,eslam.data!AH1242,'collection only'!E:E)</f>
        <v>0</v>
      </c>
      <c r="U1242" s="2">
        <v>0</v>
      </c>
      <c r="V1242" s="14">
        <f>SUMIF('consultant-gross'!D:D,eslam.data!AH1242,'consultant-gross'!F:F)</f>
        <v>0</v>
      </c>
      <c r="W1242" s="14">
        <f>SUMIF('consultant-gross'!D:D,eslam.data!AH1242,'consultant-gross'!G:G)</f>
        <v>0</v>
      </c>
      <c r="X1242" s="14">
        <f>SUMIF('consultant-net'!D:D,eslam.data!AH1242,'consultant-net'!F:F)</f>
        <v>0</v>
      </c>
      <c r="Y1242" s="2">
        <f>VLOOKUP(A1242,'eslam-to-invoicing'!A:B,2,0)</f>
        <v>0</v>
      </c>
      <c r="Z1242" s="2" t="str">
        <f t="shared" si="50"/>
        <v>026</v>
      </c>
      <c r="AH1242" s="2" t="str">
        <f t="shared" si="51"/>
        <v>Radamis-Concrete26</v>
      </c>
    </row>
    <row r="1243" spans="1:34" x14ac:dyDescent="0.3">
      <c r="A1243" s="6" t="s">
        <v>93</v>
      </c>
      <c r="B1243" s="6">
        <v>27</v>
      </c>
      <c r="C1243" s="1">
        <v>45504</v>
      </c>
      <c r="D1243" s="1">
        <v>45498</v>
      </c>
      <c r="E1243" s="1">
        <v>45509</v>
      </c>
      <c r="F1243">
        <v>30</v>
      </c>
      <c r="G1243" s="1">
        <v>45539</v>
      </c>
      <c r="K1243" s="2">
        <f>SUMIF('collection only'!D:D,eslam.data!AH1243,'collection only'!E:E)</f>
        <v>0</v>
      </c>
      <c r="U1243" s="2">
        <v>0</v>
      </c>
      <c r="V1243" s="14">
        <f>SUMIF('consultant-gross'!D:D,eslam.data!AH1243,'consultant-gross'!F:F)</f>
        <v>0</v>
      </c>
      <c r="W1243" s="14">
        <f>SUMIF('consultant-gross'!D:D,eslam.data!AH1243,'consultant-gross'!G:G)</f>
        <v>0</v>
      </c>
      <c r="X1243" s="14">
        <f>SUMIF('consultant-net'!D:D,eslam.data!AH1243,'consultant-net'!F:F)</f>
        <v>0</v>
      </c>
      <c r="Y1243" s="2">
        <f>VLOOKUP(A1243,'eslam-to-invoicing'!A:B,2,0)</f>
        <v>0</v>
      </c>
      <c r="Z1243" s="2" t="str">
        <f t="shared" si="50"/>
        <v>027</v>
      </c>
      <c r="AH1243" s="2" t="str">
        <f t="shared" si="51"/>
        <v>Radamis-Concrete27</v>
      </c>
    </row>
    <row r="1244" spans="1:34" x14ac:dyDescent="0.3">
      <c r="A1244" s="6" t="s">
        <v>93</v>
      </c>
      <c r="B1244" s="6">
        <v>28</v>
      </c>
      <c r="C1244" s="1">
        <v>45535</v>
      </c>
      <c r="D1244" s="1">
        <v>45529</v>
      </c>
      <c r="E1244" s="1">
        <v>45540</v>
      </c>
      <c r="F1244">
        <v>30</v>
      </c>
      <c r="G1244" s="1">
        <v>45570</v>
      </c>
      <c r="K1244" s="2">
        <f>SUMIF('collection only'!D:D,eslam.data!AH1244,'collection only'!E:E)</f>
        <v>0</v>
      </c>
      <c r="U1244" s="2">
        <v>0</v>
      </c>
      <c r="V1244" s="14">
        <f>SUMIF('consultant-gross'!D:D,eslam.data!AH1244,'consultant-gross'!F:F)</f>
        <v>0</v>
      </c>
      <c r="W1244" s="14">
        <f>SUMIF('consultant-gross'!D:D,eslam.data!AH1244,'consultant-gross'!G:G)</f>
        <v>0</v>
      </c>
      <c r="X1244" s="14">
        <f>SUMIF('consultant-net'!D:D,eslam.data!AH1244,'consultant-net'!F:F)</f>
        <v>0</v>
      </c>
      <c r="Y1244" s="2">
        <f>VLOOKUP(A1244,'eslam-to-invoicing'!A:B,2,0)</f>
        <v>0</v>
      </c>
      <c r="Z1244" s="2" t="str">
        <f t="shared" si="50"/>
        <v>028</v>
      </c>
      <c r="AH1244" s="2" t="str">
        <f t="shared" si="51"/>
        <v>Radamis-Concrete28</v>
      </c>
    </row>
    <row r="1245" spans="1:34" x14ac:dyDescent="0.3">
      <c r="A1245" s="6" t="s">
        <v>93</v>
      </c>
      <c r="B1245" s="6">
        <v>29</v>
      </c>
      <c r="C1245" s="1">
        <v>45565</v>
      </c>
      <c r="D1245" s="1">
        <v>45560</v>
      </c>
      <c r="E1245" s="1">
        <v>45570</v>
      </c>
      <c r="F1245">
        <v>30</v>
      </c>
      <c r="G1245" s="1">
        <v>45600</v>
      </c>
      <c r="K1245" s="2">
        <f>SUMIF('collection only'!D:D,eslam.data!AH1245,'collection only'!E:E)</f>
        <v>0</v>
      </c>
      <c r="U1245" s="2">
        <v>0</v>
      </c>
      <c r="V1245" s="14">
        <f>SUMIF('consultant-gross'!D:D,eslam.data!AH1245,'consultant-gross'!F:F)</f>
        <v>0</v>
      </c>
      <c r="W1245" s="14">
        <f>SUMIF('consultant-gross'!D:D,eslam.data!AH1245,'consultant-gross'!G:G)</f>
        <v>0</v>
      </c>
      <c r="X1245" s="14">
        <f>SUMIF('consultant-net'!D:D,eslam.data!AH1245,'consultant-net'!F:F)</f>
        <v>0</v>
      </c>
      <c r="Y1245" s="2">
        <f>VLOOKUP(A1245,'eslam-to-invoicing'!A:B,2,0)</f>
        <v>0</v>
      </c>
      <c r="Z1245" s="2" t="str">
        <f t="shared" si="50"/>
        <v>029</v>
      </c>
      <c r="AH1245" s="2" t="str">
        <f t="shared" si="51"/>
        <v>Radamis-Concrete29</v>
      </c>
    </row>
    <row r="1246" spans="1:34" x14ac:dyDescent="0.3">
      <c r="A1246" s="6" t="s">
        <v>93</v>
      </c>
      <c r="B1246" s="6">
        <v>30</v>
      </c>
      <c r="C1246" s="1">
        <v>45596</v>
      </c>
      <c r="D1246" s="1">
        <v>45590</v>
      </c>
      <c r="E1246" s="1">
        <v>45601</v>
      </c>
      <c r="F1246">
        <v>30</v>
      </c>
      <c r="G1246" s="1">
        <v>45631</v>
      </c>
      <c r="K1246" s="2">
        <f>SUMIF('collection only'!D:D,eslam.data!AH1246,'collection only'!E:E)</f>
        <v>0</v>
      </c>
      <c r="U1246" s="2">
        <v>0</v>
      </c>
      <c r="V1246" s="14">
        <f>SUMIF('consultant-gross'!D:D,eslam.data!AH1246,'consultant-gross'!F:F)</f>
        <v>0</v>
      </c>
      <c r="W1246" s="14">
        <f>SUMIF('consultant-gross'!D:D,eslam.data!AH1246,'consultant-gross'!G:G)</f>
        <v>0</v>
      </c>
      <c r="X1246" s="14">
        <f>SUMIF('consultant-net'!D:D,eslam.data!AH1246,'consultant-net'!F:F)</f>
        <v>0</v>
      </c>
      <c r="Y1246" s="2">
        <f>VLOOKUP(A1246,'eslam-to-invoicing'!A:B,2,0)</f>
        <v>0</v>
      </c>
      <c r="Z1246" s="2" t="str">
        <f t="shared" si="50"/>
        <v>030</v>
      </c>
      <c r="AH1246" s="2" t="str">
        <f t="shared" si="51"/>
        <v>Radamis-Concrete30</v>
      </c>
    </row>
    <row r="1247" spans="1:34" x14ac:dyDescent="0.3">
      <c r="A1247" s="6" t="s">
        <v>133</v>
      </c>
      <c r="B1247" s="6">
        <v>1</v>
      </c>
      <c r="C1247" s="1">
        <v>45230</v>
      </c>
      <c r="D1247" s="1">
        <v>45224</v>
      </c>
      <c r="E1247" s="1">
        <v>45239</v>
      </c>
      <c r="F1247">
        <v>30</v>
      </c>
      <c r="G1247" s="1">
        <v>45269</v>
      </c>
      <c r="K1247" s="2">
        <f>SUMIF('collection only'!D:D,eslam.data!AH1247,'collection only'!E:E)</f>
        <v>0</v>
      </c>
      <c r="U1247" s="2">
        <v>0</v>
      </c>
      <c r="V1247" s="14">
        <f>SUMIF('consultant-gross'!D:D,eslam.data!AH1247,'consultant-gross'!F:F)</f>
        <v>0</v>
      </c>
      <c r="W1247" s="14">
        <f>SUMIF('consultant-gross'!D:D,eslam.data!AH1247,'consultant-gross'!G:G)</f>
        <v>0</v>
      </c>
      <c r="X1247" s="14">
        <f>SUMIF('consultant-net'!D:D,eslam.data!AH1247,'consultant-net'!F:F)</f>
        <v>0</v>
      </c>
      <c r="Y1247" s="2">
        <f>VLOOKUP(A1247,'eslam-to-invoicing'!A:B,2,0)</f>
        <v>0</v>
      </c>
      <c r="Z1247" s="2" t="str">
        <f t="shared" si="50"/>
        <v>01</v>
      </c>
      <c r="AH1247" s="2" t="str">
        <f t="shared" si="51"/>
        <v>Radamis-H1 Main Builidng1</v>
      </c>
    </row>
    <row r="1248" spans="1:34" x14ac:dyDescent="0.3">
      <c r="A1248" s="6" t="s">
        <v>133</v>
      </c>
      <c r="B1248" s="6">
        <v>2</v>
      </c>
      <c r="C1248" s="1">
        <v>45260</v>
      </c>
      <c r="D1248" s="1">
        <v>45255</v>
      </c>
      <c r="E1248" s="1">
        <v>45265</v>
      </c>
      <c r="F1248">
        <v>30</v>
      </c>
      <c r="G1248" s="1">
        <v>45295</v>
      </c>
      <c r="K1248" s="2">
        <f>SUMIF('collection only'!D:D,eslam.data!AH1248,'collection only'!E:E)</f>
        <v>0</v>
      </c>
      <c r="U1248" s="2">
        <v>0</v>
      </c>
      <c r="V1248" s="14">
        <f>SUMIF('consultant-gross'!D:D,eslam.data!AH1248,'consultant-gross'!F:F)</f>
        <v>0</v>
      </c>
      <c r="W1248" s="14">
        <f>SUMIF('consultant-gross'!D:D,eslam.data!AH1248,'consultant-gross'!G:G)</f>
        <v>0</v>
      </c>
      <c r="X1248" s="14">
        <f>SUMIF('consultant-net'!D:D,eslam.data!AH1248,'consultant-net'!F:F)</f>
        <v>0</v>
      </c>
      <c r="Y1248" s="2">
        <f>VLOOKUP(A1248,'eslam-to-invoicing'!A:B,2,0)</f>
        <v>0</v>
      </c>
      <c r="Z1248" s="2" t="str">
        <f t="shared" si="50"/>
        <v>02</v>
      </c>
      <c r="AH1248" s="2" t="str">
        <f t="shared" si="51"/>
        <v>Radamis-H1 Main Builidng2</v>
      </c>
    </row>
    <row r="1249" spans="1:34" x14ac:dyDescent="0.3">
      <c r="A1249" s="6" t="s">
        <v>133</v>
      </c>
      <c r="B1249" s="6">
        <v>3</v>
      </c>
      <c r="C1249" s="1">
        <v>45291</v>
      </c>
      <c r="D1249" s="1">
        <v>45285</v>
      </c>
      <c r="E1249" s="1">
        <v>45296</v>
      </c>
      <c r="F1249">
        <v>30</v>
      </c>
      <c r="G1249" s="1">
        <v>45326</v>
      </c>
      <c r="K1249" s="2">
        <f>SUMIF('collection only'!D:D,eslam.data!AH1249,'collection only'!E:E)</f>
        <v>0</v>
      </c>
      <c r="U1249" s="2">
        <v>0</v>
      </c>
      <c r="V1249" s="14">
        <f>SUMIF('consultant-gross'!D:D,eslam.data!AH1249,'consultant-gross'!F:F)</f>
        <v>0</v>
      </c>
      <c r="W1249" s="14">
        <f>SUMIF('consultant-gross'!D:D,eslam.data!AH1249,'consultant-gross'!G:G)</f>
        <v>0</v>
      </c>
      <c r="X1249" s="14">
        <f>SUMIF('consultant-net'!D:D,eslam.data!AH1249,'consultant-net'!F:F)</f>
        <v>0</v>
      </c>
      <c r="Y1249" s="2">
        <f>VLOOKUP(A1249,'eslam-to-invoicing'!A:B,2,0)</f>
        <v>0</v>
      </c>
      <c r="Z1249" s="2" t="str">
        <f t="shared" si="50"/>
        <v>03</v>
      </c>
      <c r="AH1249" s="2" t="str">
        <f t="shared" si="51"/>
        <v>Radamis-H1 Main Builidng3</v>
      </c>
    </row>
    <row r="1250" spans="1:34" x14ac:dyDescent="0.3">
      <c r="A1250" s="6" t="s">
        <v>133</v>
      </c>
      <c r="B1250" s="6">
        <v>4</v>
      </c>
      <c r="C1250" s="1">
        <v>45322</v>
      </c>
      <c r="D1250" s="1">
        <v>45316</v>
      </c>
      <c r="E1250" s="1">
        <v>45327</v>
      </c>
      <c r="F1250">
        <v>30</v>
      </c>
      <c r="G1250" s="1">
        <v>45357</v>
      </c>
      <c r="K1250" s="2">
        <f>SUMIF('collection only'!D:D,eslam.data!AH1250,'collection only'!E:E)</f>
        <v>0</v>
      </c>
      <c r="U1250" s="2">
        <v>0</v>
      </c>
      <c r="V1250" s="14">
        <f>SUMIF('consultant-gross'!D:D,eslam.data!AH1250,'consultant-gross'!F:F)</f>
        <v>0</v>
      </c>
      <c r="W1250" s="14">
        <f>SUMIF('consultant-gross'!D:D,eslam.data!AH1250,'consultant-gross'!G:G)</f>
        <v>0</v>
      </c>
      <c r="X1250" s="14">
        <f>SUMIF('consultant-net'!D:D,eslam.data!AH1250,'consultant-net'!F:F)</f>
        <v>0</v>
      </c>
      <c r="Y1250" s="2">
        <f>VLOOKUP(A1250,'eslam-to-invoicing'!A:B,2,0)</f>
        <v>0</v>
      </c>
      <c r="Z1250" s="2" t="str">
        <f t="shared" si="50"/>
        <v>04</v>
      </c>
      <c r="AH1250" s="2" t="str">
        <f t="shared" si="51"/>
        <v>Radamis-H1 Main Builidng4</v>
      </c>
    </row>
    <row r="1251" spans="1:34" x14ac:dyDescent="0.3">
      <c r="A1251" s="6" t="s">
        <v>133</v>
      </c>
      <c r="B1251" s="6">
        <v>5</v>
      </c>
      <c r="C1251" s="1">
        <v>45351</v>
      </c>
      <c r="D1251" s="1">
        <v>45347</v>
      </c>
      <c r="E1251" s="1">
        <v>45356</v>
      </c>
      <c r="F1251">
        <v>30</v>
      </c>
      <c r="G1251" s="1">
        <v>45386</v>
      </c>
      <c r="K1251" s="2">
        <f>SUMIF('collection only'!D:D,eslam.data!AH1251,'collection only'!E:E)</f>
        <v>0</v>
      </c>
      <c r="U1251" s="2">
        <v>0</v>
      </c>
      <c r="V1251" s="14">
        <f>SUMIF('consultant-gross'!D:D,eslam.data!AH1251,'consultant-gross'!F:F)</f>
        <v>0</v>
      </c>
      <c r="W1251" s="14">
        <f>SUMIF('consultant-gross'!D:D,eslam.data!AH1251,'consultant-gross'!G:G)</f>
        <v>0</v>
      </c>
      <c r="X1251" s="14">
        <f>SUMIF('consultant-net'!D:D,eslam.data!AH1251,'consultant-net'!F:F)</f>
        <v>0</v>
      </c>
      <c r="Y1251" s="2">
        <f>VLOOKUP(A1251,'eslam-to-invoicing'!A:B,2,0)</f>
        <v>0</v>
      </c>
      <c r="Z1251" s="2" t="str">
        <f t="shared" si="50"/>
        <v>05</v>
      </c>
      <c r="AH1251" s="2" t="str">
        <f t="shared" si="51"/>
        <v>Radamis-H1 Main Builidng5</v>
      </c>
    </row>
    <row r="1252" spans="1:34" x14ac:dyDescent="0.3">
      <c r="A1252" s="6" t="s">
        <v>133</v>
      </c>
      <c r="B1252" s="6">
        <v>6</v>
      </c>
      <c r="C1252" s="1">
        <v>45382</v>
      </c>
      <c r="D1252" s="1">
        <v>45376</v>
      </c>
      <c r="E1252" s="1">
        <v>45387</v>
      </c>
      <c r="F1252">
        <v>30</v>
      </c>
      <c r="G1252" s="1">
        <v>45417</v>
      </c>
      <c r="K1252" s="2">
        <f>SUMIF('collection only'!D:D,eslam.data!AH1252,'collection only'!E:E)</f>
        <v>0</v>
      </c>
      <c r="U1252" s="2">
        <v>0</v>
      </c>
      <c r="V1252" s="14">
        <f>SUMIF('consultant-gross'!D:D,eslam.data!AH1252,'consultant-gross'!F:F)</f>
        <v>0</v>
      </c>
      <c r="W1252" s="14">
        <f>SUMIF('consultant-gross'!D:D,eslam.data!AH1252,'consultant-gross'!G:G)</f>
        <v>0</v>
      </c>
      <c r="X1252" s="14">
        <f>SUMIF('consultant-net'!D:D,eslam.data!AH1252,'consultant-net'!F:F)</f>
        <v>0</v>
      </c>
      <c r="Y1252" s="2">
        <f>VLOOKUP(A1252,'eslam-to-invoicing'!A:B,2,0)</f>
        <v>0</v>
      </c>
      <c r="Z1252" s="2" t="str">
        <f t="shared" si="50"/>
        <v>06</v>
      </c>
      <c r="AH1252" s="2" t="str">
        <f t="shared" si="51"/>
        <v>Radamis-H1 Main Builidng6</v>
      </c>
    </row>
    <row r="1253" spans="1:34" x14ac:dyDescent="0.3">
      <c r="A1253" s="6" t="s">
        <v>133</v>
      </c>
      <c r="B1253" s="6">
        <v>7</v>
      </c>
      <c r="C1253" s="1">
        <v>45412</v>
      </c>
      <c r="D1253" s="1">
        <v>45407</v>
      </c>
      <c r="E1253" s="1">
        <v>45417</v>
      </c>
      <c r="F1253">
        <v>30</v>
      </c>
      <c r="G1253" s="1">
        <v>45447</v>
      </c>
      <c r="K1253" s="2">
        <f>SUMIF('collection only'!D:D,eslam.data!AH1253,'collection only'!E:E)</f>
        <v>0</v>
      </c>
      <c r="U1253" s="2">
        <v>0</v>
      </c>
      <c r="V1253" s="14">
        <f>SUMIF('consultant-gross'!D:D,eslam.data!AH1253,'consultant-gross'!F:F)</f>
        <v>0</v>
      </c>
      <c r="W1253" s="14">
        <f>SUMIF('consultant-gross'!D:D,eslam.data!AH1253,'consultant-gross'!G:G)</f>
        <v>0</v>
      </c>
      <c r="X1253" s="14">
        <f>SUMIF('consultant-net'!D:D,eslam.data!AH1253,'consultant-net'!F:F)</f>
        <v>0</v>
      </c>
      <c r="Y1253" s="2">
        <f>VLOOKUP(A1253,'eslam-to-invoicing'!A:B,2,0)</f>
        <v>0</v>
      </c>
      <c r="Z1253" s="2" t="str">
        <f t="shared" si="50"/>
        <v>07</v>
      </c>
      <c r="AH1253" s="2" t="str">
        <f t="shared" si="51"/>
        <v>Radamis-H1 Main Builidng7</v>
      </c>
    </row>
    <row r="1254" spans="1:34" x14ac:dyDescent="0.3">
      <c r="A1254" s="6" t="s">
        <v>133</v>
      </c>
      <c r="B1254" s="6">
        <v>8</v>
      </c>
      <c r="C1254" s="1">
        <v>45443</v>
      </c>
      <c r="D1254" s="1">
        <v>45437</v>
      </c>
      <c r="E1254" s="1">
        <v>45448</v>
      </c>
      <c r="F1254">
        <v>30</v>
      </c>
      <c r="G1254" s="1">
        <v>45478</v>
      </c>
      <c r="K1254" s="2">
        <f>SUMIF('collection only'!D:D,eslam.data!AH1254,'collection only'!E:E)</f>
        <v>0</v>
      </c>
      <c r="U1254" s="2">
        <v>0</v>
      </c>
      <c r="V1254" s="14">
        <f>SUMIF('consultant-gross'!D:D,eslam.data!AH1254,'consultant-gross'!F:F)</f>
        <v>0</v>
      </c>
      <c r="W1254" s="14">
        <f>SUMIF('consultant-gross'!D:D,eslam.data!AH1254,'consultant-gross'!G:G)</f>
        <v>0</v>
      </c>
      <c r="X1254" s="14">
        <f>SUMIF('consultant-net'!D:D,eslam.data!AH1254,'consultant-net'!F:F)</f>
        <v>0</v>
      </c>
      <c r="Y1254" s="2">
        <f>VLOOKUP(A1254,'eslam-to-invoicing'!A:B,2,0)</f>
        <v>0</v>
      </c>
      <c r="Z1254" s="2" t="str">
        <f t="shared" si="50"/>
        <v>08</v>
      </c>
      <c r="AH1254" s="2" t="str">
        <f t="shared" si="51"/>
        <v>Radamis-H1 Main Builidng8</v>
      </c>
    </row>
    <row r="1255" spans="1:34" x14ac:dyDescent="0.3">
      <c r="A1255" s="6" t="s">
        <v>133</v>
      </c>
      <c r="B1255" s="6">
        <v>9</v>
      </c>
      <c r="C1255" s="1">
        <v>45473</v>
      </c>
      <c r="D1255" s="1">
        <v>45468</v>
      </c>
      <c r="E1255" s="1">
        <v>45478</v>
      </c>
      <c r="F1255">
        <v>30</v>
      </c>
      <c r="G1255" s="1">
        <v>45508</v>
      </c>
      <c r="K1255" s="2">
        <f>SUMIF('collection only'!D:D,eslam.data!AH1255,'collection only'!E:E)</f>
        <v>0</v>
      </c>
      <c r="U1255" s="2">
        <v>0</v>
      </c>
      <c r="V1255" s="14">
        <f>SUMIF('consultant-gross'!D:D,eslam.data!AH1255,'consultant-gross'!F:F)</f>
        <v>0</v>
      </c>
      <c r="W1255" s="14">
        <f>SUMIF('consultant-gross'!D:D,eslam.data!AH1255,'consultant-gross'!G:G)</f>
        <v>0</v>
      </c>
      <c r="X1255" s="14">
        <f>SUMIF('consultant-net'!D:D,eslam.data!AH1255,'consultant-net'!F:F)</f>
        <v>0</v>
      </c>
      <c r="Y1255" s="2">
        <f>VLOOKUP(A1255,'eslam-to-invoicing'!A:B,2,0)</f>
        <v>0</v>
      </c>
      <c r="Z1255" s="2" t="str">
        <f t="shared" si="50"/>
        <v>09</v>
      </c>
      <c r="AH1255" s="2" t="str">
        <f t="shared" si="51"/>
        <v>Radamis-H1 Main Builidng9</v>
      </c>
    </row>
    <row r="1256" spans="1:34" x14ac:dyDescent="0.3">
      <c r="A1256" s="6" t="s">
        <v>133</v>
      </c>
      <c r="B1256" s="6">
        <v>10</v>
      </c>
      <c r="C1256" s="1">
        <v>45504</v>
      </c>
      <c r="D1256" s="1">
        <v>45498</v>
      </c>
      <c r="E1256" s="1">
        <v>45509</v>
      </c>
      <c r="F1256">
        <v>30</v>
      </c>
      <c r="G1256" s="1">
        <v>45539</v>
      </c>
      <c r="K1256" s="2">
        <f>SUMIF('collection only'!D:D,eslam.data!AH1256,'collection only'!E:E)</f>
        <v>0</v>
      </c>
      <c r="U1256" s="2">
        <v>0</v>
      </c>
      <c r="V1256" s="14">
        <f>SUMIF('consultant-gross'!D:D,eslam.data!AH1256,'consultant-gross'!F:F)</f>
        <v>0</v>
      </c>
      <c r="W1256" s="14">
        <f>SUMIF('consultant-gross'!D:D,eslam.data!AH1256,'consultant-gross'!G:G)</f>
        <v>0</v>
      </c>
      <c r="X1256" s="14">
        <f>SUMIF('consultant-net'!D:D,eslam.data!AH1256,'consultant-net'!F:F)</f>
        <v>0</v>
      </c>
      <c r="Y1256" s="2">
        <f>VLOOKUP(A1256,'eslam-to-invoicing'!A:B,2,0)</f>
        <v>0</v>
      </c>
      <c r="Z1256" s="2" t="str">
        <f t="shared" si="50"/>
        <v>010</v>
      </c>
      <c r="AH1256" s="2" t="str">
        <f t="shared" si="51"/>
        <v>Radamis-H1 Main Builidng10</v>
      </c>
    </row>
    <row r="1257" spans="1:34" x14ac:dyDescent="0.3">
      <c r="A1257" s="6" t="s">
        <v>133</v>
      </c>
      <c r="B1257" s="6">
        <v>11</v>
      </c>
      <c r="C1257" s="1">
        <v>45535</v>
      </c>
      <c r="D1257" s="1">
        <v>45529</v>
      </c>
      <c r="E1257" s="1">
        <v>45540</v>
      </c>
      <c r="F1257">
        <v>30</v>
      </c>
      <c r="G1257" s="1">
        <v>45570</v>
      </c>
      <c r="K1257" s="2">
        <f>SUMIF('collection only'!D:D,eslam.data!AH1257,'collection only'!E:E)</f>
        <v>0</v>
      </c>
      <c r="U1257" s="2">
        <v>0</v>
      </c>
      <c r="V1257" s="14">
        <f>SUMIF('consultant-gross'!D:D,eslam.data!AH1257,'consultant-gross'!F:F)</f>
        <v>0</v>
      </c>
      <c r="W1257" s="14">
        <f>SUMIF('consultant-gross'!D:D,eslam.data!AH1257,'consultant-gross'!G:G)</f>
        <v>0</v>
      </c>
      <c r="X1257" s="14">
        <f>SUMIF('consultant-net'!D:D,eslam.data!AH1257,'consultant-net'!F:F)</f>
        <v>0</v>
      </c>
      <c r="Y1257" s="2">
        <f>VLOOKUP(A1257,'eslam-to-invoicing'!A:B,2,0)</f>
        <v>0</v>
      </c>
      <c r="Z1257" s="2" t="str">
        <f t="shared" si="50"/>
        <v>011</v>
      </c>
      <c r="AH1257" s="2" t="str">
        <f t="shared" si="51"/>
        <v>Radamis-H1 Main Builidng11</v>
      </c>
    </row>
    <row r="1258" spans="1:34" x14ac:dyDescent="0.3">
      <c r="A1258" s="6" t="s">
        <v>133</v>
      </c>
      <c r="B1258" s="6">
        <v>12</v>
      </c>
      <c r="C1258" s="1">
        <v>45565</v>
      </c>
      <c r="D1258" s="1">
        <v>45560</v>
      </c>
      <c r="E1258" s="1">
        <v>45570</v>
      </c>
      <c r="F1258">
        <v>30</v>
      </c>
      <c r="G1258" s="1">
        <v>45600</v>
      </c>
      <c r="K1258" s="2">
        <f>SUMIF('collection only'!D:D,eslam.data!AH1258,'collection only'!E:E)</f>
        <v>0</v>
      </c>
      <c r="U1258" s="2">
        <v>0</v>
      </c>
      <c r="V1258" s="14">
        <f>SUMIF('consultant-gross'!D:D,eslam.data!AH1258,'consultant-gross'!F:F)</f>
        <v>0</v>
      </c>
      <c r="W1258" s="14">
        <f>SUMIF('consultant-gross'!D:D,eslam.data!AH1258,'consultant-gross'!G:G)</f>
        <v>0</v>
      </c>
      <c r="X1258" s="14">
        <f>SUMIF('consultant-net'!D:D,eslam.data!AH1258,'consultant-net'!F:F)</f>
        <v>0</v>
      </c>
      <c r="Y1258" s="2">
        <f>VLOOKUP(A1258,'eslam-to-invoicing'!A:B,2,0)</f>
        <v>0</v>
      </c>
      <c r="Z1258" s="2" t="str">
        <f t="shared" si="50"/>
        <v>012</v>
      </c>
      <c r="AH1258" s="2" t="str">
        <f t="shared" si="51"/>
        <v>Radamis-H1 Main Builidng12</v>
      </c>
    </row>
    <row r="1259" spans="1:34" x14ac:dyDescent="0.3">
      <c r="A1259" s="6" t="s">
        <v>133</v>
      </c>
      <c r="B1259" s="6">
        <v>13</v>
      </c>
      <c r="C1259" s="1">
        <v>45596</v>
      </c>
      <c r="D1259" s="1">
        <v>45590</v>
      </c>
      <c r="E1259" s="1">
        <v>45601</v>
      </c>
      <c r="F1259">
        <v>30</v>
      </c>
      <c r="G1259" s="1">
        <v>45631</v>
      </c>
      <c r="K1259" s="2">
        <f>SUMIF('collection only'!D:D,eslam.data!AH1259,'collection only'!E:E)</f>
        <v>0</v>
      </c>
      <c r="U1259" s="2">
        <v>0</v>
      </c>
      <c r="V1259" s="14">
        <f>SUMIF('consultant-gross'!D:D,eslam.data!AH1259,'consultant-gross'!F:F)</f>
        <v>0</v>
      </c>
      <c r="W1259" s="14">
        <f>SUMIF('consultant-gross'!D:D,eslam.data!AH1259,'consultant-gross'!G:G)</f>
        <v>0</v>
      </c>
      <c r="X1259" s="14">
        <f>SUMIF('consultant-net'!D:D,eslam.data!AH1259,'consultant-net'!F:F)</f>
        <v>0</v>
      </c>
      <c r="Y1259" s="2">
        <f>VLOOKUP(A1259,'eslam-to-invoicing'!A:B,2,0)</f>
        <v>0</v>
      </c>
      <c r="Z1259" s="2" t="str">
        <f t="shared" si="50"/>
        <v>013</v>
      </c>
      <c r="AH1259" s="2" t="str">
        <f t="shared" si="51"/>
        <v>Radamis-H1 Main Builidng13</v>
      </c>
    </row>
    <row r="1260" spans="1:34" x14ac:dyDescent="0.3">
      <c r="A1260" s="6" t="s">
        <v>122</v>
      </c>
      <c r="B1260" s="6">
        <v>1</v>
      </c>
      <c r="C1260" s="1">
        <v>45107</v>
      </c>
      <c r="D1260" s="1">
        <v>45097</v>
      </c>
      <c r="E1260" s="1">
        <v>45101</v>
      </c>
      <c r="F1260">
        <v>30</v>
      </c>
      <c r="G1260" s="1">
        <v>45131</v>
      </c>
      <c r="K1260" s="2">
        <f>SUMIF('collection only'!D:D,eslam.data!AH1260,'collection only'!E:E)</f>
        <v>250000</v>
      </c>
      <c r="M1260" s="2">
        <v>250000</v>
      </c>
      <c r="U1260" s="2">
        <v>0</v>
      </c>
      <c r="V1260" s="14">
        <f>SUMIF('consultant-gross'!D:D,eslam.data!AH1260,'consultant-gross'!F:F)</f>
        <v>0</v>
      </c>
      <c r="W1260" s="14">
        <f>SUMIF('consultant-gross'!D:D,eslam.data!AH1260,'consultant-gross'!G:G)</f>
        <v>0</v>
      </c>
      <c r="X1260" s="14">
        <f>SUMIF('consultant-net'!D:D,eslam.data!AH1260,'consultant-net'!F:F)</f>
        <v>0</v>
      </c>
      <c r="Y1260" s="2">
        <f>VLOOKUP(A1260,'eslam-to-invoicing'!A:B,2,0)</f>
        <v>0</v>
      </c>
      <c r="Z1260" s="2" t="str">
        <f t="shared" si="50"/>
        <v>01</v>
      </c>
      <c r="AH1260" s="2" t="str">
        <f t="shared" si="51"/>
        <v>Radamis-Rooms Fitout1</v>
      </c>
    </row>
    <row r="1261" spans="1:34" x14ac:dyDescent="0.3">
      <c r="A1261" s="6" t="s">
        <v>122</v>
      </c>
      <c r="B1261" s="6">
        <v>2</v>
      </c>
      <c r="C1261" s="1">
        <v>45138</v>
      </c>
      <c r="D1261" s="1">
        <v>45127</v>
      </c>
      <c r="E1261" s="1">
        <v>45143</v>
      </c>
      <c r="F1261">
        <v>30</v>
      </c>
      <c r="G1261" s="1">
        <v>45173</v>
      </c>
      <c r="K1261" s="2">
        <f>SUMIF('collection only'!D:D,eslam.data!AH1261,'collection only'!E:E)</f>
        <v>500000</v>
      </c>
      <c r="M1261" s="2">
        <v>500000</v>
      </c>
      <c r="U1261" s="2">
        <v>0</v>
      </c>
      <c r="V1261" s="14">
        <f>SUMIF('consultant-gross'!D:D,eslam.data!AH1261,'consultant-gross'!F:F)</f>
        <v>0</v>
      </c>
      <c r="W1261" s="14">
        <f>SUMIF('consultant-gross'!D:D,eslam.data!AH1261,'consultant-gross'!G:G)</f>
        <v>0</v>
      </c>
      <c r="X1261" s="14">
        <f>SUMIF('consultant-net'!D:D,eslam.data!AH1261,'consultant-net'!F:F)</f>
        <v>0</v>
      </c>
      <c r="Y1261" s="2">
        <f>VLOOKUP(A1261,'eslam-to-invoicing'!A:B,2,0)</f>
        <v>0</v>
      </c>
      <c r="Z1261" s="2" t="str">
        <f t="shared" si="50"/>
        <v>02</v>
      </c>
      <c r="AH1261" s="2" t="str">
        <f t="shared" si="51"/>
        <v>Radamis-Rooms Fitout2</v>
      </c>
    </row>
    <row r="1262" spans="1:34" x14ac:dyDescent="0.3">
      <c r="A1262" s="6" t="s">
        <v>122</v>
      </c>
      <c r="B1262" s="6">
        <v>3</v>
      </c>
      <c r="C1262" s="1">
        <v>45169</v>
      </c>
      <c r="D1262" s="1">
        <v>45163</v>
      </c>
      <c r="E1262" s="1">
        <v>45174</v>
      </c>
      <c r="F1262">
        <v>30</v>
      </c>
      <c r="G1262" s="1">
        <v>45204</v>
      </c>
      <c r="K1262" s="2">
        <f>SUMIF('collection only'!D:D,eslam.data!AH1262,'collection only'!E:E)</f>
        <v>15000000</v>
      </c>
      <c r="M1262" s="2">
        <v>15000000</v>
      </c>
      <c r="U1262" s="2">
        <v>0</v>
      </c>
      <c r="V1262" s="14">
        <f>SUMIF('consultant-gross'!D:D,eslam.data!AH1262,'consultant-gross'!F:F)</f>
        <v>0</v>
      </c>
      <c r="W1262" s="14">
        <f>SUMIF('consultant-gross'!D:D,eslam.data!AH1262,'consultant-gross'!G:G)</f>
        <v>0</v>
      </c>
      <c r="X1262" s="14">
        <f>SUMIF('consultant-net'!D:D,eslam.data!AH1262,'consultant-net'!F:F)</f>
        <v>0</v>
      </c>
      <c r="Y1262" s="2">
        <f>VLOOKUP(A1262,'eslam-to-invoicing'!A:B,2,0)</f>
        <v>0</v>
      </c>
      <c r="Z1262" s="2" t="str">
        <f t="shared" si="50"/>
        <v>03</v>
      </c>
      <c r="AH1262" s="2" t="str">
        <f t="shared" si="51"/>
        <v>Radamis-Rooms Fitout3</v>
      </c>
    </row>
    <row r="1263" spans="1:34" x14ac:dyDescent="0.3">
      <c r="A1263" s="6" t="s">
        <v>122</v>
      </c>
      <c r="B1263" s="6">
        <v>4</v>
      </c>
      <c r="C1263" s="1">
        <v>45199</v>
      </c>
      <c r="D1263" s="1">
        <v>45194</v>
      </c>
      <c r="E1263" s="1">
        <v>45204</v>
      </c>
      <c r="F1263">
        <v>30</v>
      </c>
      <c r="G1263" s="1">
        <v>45234</v>
      </c>
      <c r="K1263" s="2">
        <f>SUMIF('collection only'!D:D,eslam.data!AH1263,'collection only'!E:E)</f>
        <v>4000000</v>
      </c>
      <c r="M1263" s="2">
        <v>4000000</v>
      </c>
      <c r="U1263" s="2">
        <v>0</v>
      </c>
      <c r="V1263" s="14">
        <f>SUMIF('consultant-gross'!D:D,eslam.data!AH1263,'consultant-gross'!F:F)</f>
        <v>0</v>
      </c>
      <c r="W1263" s="14">
        <f>SUMIF('consultant-gross'!D:D,eslam.data!AH1263,'consultant-gross'!G:G)</f>
        <v>0</v>
      </c>
      <c r="X1263" s="14">
        <f>SUMIF('consultant-net'!D:D,eslam.data!AH1263,'consultant-net'!F:F)</f>
        <v>0</v>
      </c>
      <c r="Y1263" s="2">
        <f>VLOOKUP(A1263,'eslam-to-invoicing'!A:B,2,0)</f>
        <v>0</v>
      </c>
      <c r="Z1263" s="2" t="str">
        <f t="shared" si="50"/>
        <v>04</v>
      </c>
      <c r="AH1263" s="2" t="str">
        <f t="shared" si="51"/>
        <v>Radamis-Rooms Fitout4</v>
      </c>
    </row>
    <row r="1264" spans="1:34" x14ac:dyDescent="0.3">
      <c r="A1264" s="6" t="s">
        <v>122</v>
      </c>
      <c r="B1264" s="6">
        <v>5</v>
      </c>
      <c r="C1264" s="1">
        <v>45230</v>
      </c>
      <c r="D1264" s="1">
        <v>45224</v>
      </c>
      <c r="E1264" s="1">
        <v>45239</v>
      </c>
      <c r="F1264">
        <v>30</v>
      </c>
      <c r="G1264" s="1">
        <v>45269</v>
      </c>
      <c r="K1264" s="2">
        <f>SUMIF('collection only'!D:D,eslam.data!AH1264,'collection only'!E:E)</f>
        <v>0</v>
      </c>
      <c r="U1264" s="2">
        <v>0</v>
      </c>
      <c r="V1264" s="14">
        <f>SUMIF('consultant-gross'!D:D,eslam.data!AH1264,'consultant-gross'!F:F)</f>
        <v>0</v>
      </c>
      <c r="W1264" s="14">
        <f>SUMIF('consultant-gross'!D:D,eslam.data!AH1264,'consultant-gross'!G:G)</f>
        <v>0</v>
      </c>
      <c r="X1264" s="14">
        <f>SUMIF('consultant-net'!D:D,eslam.data!AH1264,'consultant-net'!F:F)</f>
        <v>0</v>
      </c>
      <c r="Y1264" s="2">
        <f>VLOOKUP(A1264,'eslam-to-invoicing'!A:B,2,0)</f>
        <v>0</v>
      </c>
      <c r="Z1264" s="2" t="str">
        <f t="shared" si="50"/>
        <v>05</v>
      </c>
      <c r="AH1264" s="2" t="str">
        <f t="shared" si="51"/>
        <v>Radamis-Rooms Fitout5</v>
      </c>
    </row>
    <row r="1265" spans="1:34" x14ac:dyDescent="0.3">
      <c r="A1265" s="6" t="s">
        <v>122</v>
      </c>
      <c r="B1265" s="6">
        <v>6</v>
      </c>
      <c r="C1265" s="1">
        <v>45260</v>
      </c>
      <c r="D1265" s="1">
        <v>45255</v>
      </c>
      <c r="E1265" s="1">
        <v>45265</v>
      </c>
      <c r="F1265">
        <v>30</v>
      </c>
      <c r="G1265" s="1">
        <v>45295</v>
      </c>
      <c r="K1265" s="2">
        <f>SUMIF('collection only'!D:D,eslam.data!AH1265,'collection only'!E:E)</f>
        <v>0</v>
      </c>
      <c r="U1265" s="2">
        <v>0</v>
      </c>
      <c r="V1265" s="14">
        <f>SUMIF('consultant-gross'!D:D,eslam.data!AH1265,'consultant-gross'!F:F)</f>
        <v>0</v>
      </c>
      <c r="W1265" s="14">
        <f>SUMIF('consultant-gross'!D:D,eslam.data!AH1265,'consultant-gross'!G:G)</f>
        <v>0</v>
      </c>
      <c r="X1265" s="14">
        <f>SUMIF('consultant-net'!D:D,eslam.data!AH1265,'consultant-net'!F:F)</f>
        <v>0</v>
      </c>
      <c r="Y1265" s="2">
        <f>VLOOKUP(A1265,'eslam-to-invoicing'!A:B,2,0)</f>
        <v>0</v>
      </c>
      <c r="Z1265" s="2" t="str">
        <f t="shared" si="50"/>
        <v>06</v>
      </c>
      <c r="AH1265" s="2" t="str">
        <f t="shared" si="51"/>
        <v>Radamis-Rooms Fitout6</v>
      </c>
    </row>
    <row r="1266" spans="1:34" x14ac:dyDescent="0.3">
      <c r="A1266" s="6" t="s">
        <v>122</v>
      </c>
      <c r="B1266" s="6">
        <v>7</v>
      </c>
      <c r="C1266" s="1">
        <v>45291</v>
      </c>
      <c r="D1266" s="1">
        <v>45285</v>
      </c>
      <c r="E1266" s="1">
        <v>45296</v>
      </c>
      <c r="F1266">
        <v>30</v>
      </c>
      <c r="G1266" s="1">
        <v>45326</v>
      </c>
      <c r="K1266" s="2">
        <f>SUMIF('collection only'!D:D,eslam.data!AH1266,'collection only'!E:E)</f>
        <v>0</v>
      </c>
      <c r="U1266" s="2">
        <v>0</v>
      </c>
      <c r="V1266" s="14">
        <f>SUMIF('consultant-gross'!D:D,eslam.data!AH1266,'consultant-gross'!F:F)</f>
        <v>0</v>
      </c>
      <c r="W1266" s="14">
        <f>SUMIF('consultant-gross'!D:D,eslam.data!AH1266,'consultant-gross'!G:G)</f>
        <v>0</v>
      </c>
      <c r="X1266" s="14">
        <f>SUMIF('consultant-net'!D:D,eslam.data!AH1266,'consultant-net'!F:F)</f>
        <v>0</v>
      </c>
      <c r="Y1266" s="2">
        <f>VLOOKUP(A1266,'eslam-to-invoicing'!A:B,2,0)</f>
        <v>0</v>
      </c>
      <c r="Z1266" s="2" t="str">
        <f t="shared" si="50"/>
        <v>07</v>
      </c>
      <c r="AH1266" s="2" t="str">
        <f t="shared" si="51"/>
        <v>Radamis-Rooms Fitout7</v>
      </c>
    </row>
    <row r="1267" spans="1:34" x14ac:dyDescent="0.3">
      <c r="A1267" s="6" t="s">
        <v>122</v>
      </c>
      <c r="B1267" s="6">
        <v>8</v>
      </c>
      <c r="C1267" s="1">
        <v>45322</v>
      </c>
      <c r="D1267" s="1">
        <v>45316</v>
      </c>
      <c r="E1267" s="1">
        <v>45329</v>
      </c>
      <c r="F1267">
        <v>30</v>
      </c>
      <c r="G1267" s="1">
        <v>45359</v>
      </c>
      <c r="K1267" s="2">
        <f>SUMIF('collection only'!D:D,eslam.data!AH1267,'collection only'!E:E)</f>
        <v>0</v>
      </c>
      <c r="U1267" s="2">
        <v>0</v>
      </c>
      <c r="V1267" s="14">
        <f>SUMIF('consultant-gross'!D:D,eslam.data!AH1267,'consultant-gross'!F:F)</f>
        <v>0</v>
      </c>
      <c r="W1267" s="14">
        <f>SUMIF('consultant-gross'!D:D,eslam.data!AH1267,'consultant-gross'!G:G)</f>
        <v>0</v>
      </c>
      <c r="X1267" s="14">
        <f>SUMIF('consultant-net'!D:D,eslam.data!AH1267,'consultant-net'!F:F)</f>
        <v>0</v>
      </c>
      <c r="Y1267" s="2">
        <f>VLOOKUP(A1267,'eslam-to-invoicing'!A:B,2,0)</f>
        <v>0</v>
      </c>
      <c r="Z1267" s="2" t="str">
        <f t="shared" si="50"/>
        <v>08</v>
      </c>
      <c r="AH1267" s="2" t="str">
        <f t="shared" si="51"/>
        <v>Radamis-Rooms Fitout8</v>
      </c>
    </row>
    <row r="1268" spans="1:34" x14ac:dyDescent="0.3">
      <c r="A1268" s="6" t="s">
        <v>122</v>
      </c>
      <c r="B1268" s="6">
        <v>9</v>
      </c>
      <c r="C1268" s="1">
        <v>45351</v>
      </c>
      <c r="D1268" s="1">
        <v>45347</v>
      </c>
      <c r="E1268" s="1">
        <v>45356</v>
      </c>
      <c r="F1268">
        <v>30</v>
      </c>
      <c r="G1268" s="1">
        <v>45386</v>
      </c>
      <c r="K1268" s="2">
        <f>SUMIF('collection only'!D:D,eslam.data!AH1268,'collection only'!E:E)</f>
        <v>0</v>
      </c>
      <c r="U1268" s="2">
        <v>0</v>
      </c>
      <c r="V1268" s="14">
        <f>SUMIF('consultant-gross'!D:D,eslam.data!AH1268,'consultant-gross'!F:F)</f>
        <v>0</v>
      </c>
      <c r="W1268" s="14">
        <f>SUMIF('consultant-gross'!D:D,eslam.data!AH1268,'consultant-gross'!G:G)</f>
        <v>0</v>
      </c>
      <c r="X1268" s="14">
        <f>SUMIF('consultant-net'!D:D,eslam.data!AH1268,'consultant-net'!F:F)</f>
        <v>0</v>
      </c>
      <c r="Y1268" s="2">
        <f>VLOOKUP(A1268,'eslam-to-invoicing'!A:B,2,0)</f>
        <v>0</v>
      </c>
      <c r="Z1268" s="2" t="str">
        <f t="shared" si="50"/>
        <v>09</v>
      </c>
      <c r="AH1268" s="2" t="str">
        <f t="shared" si="51"/>
        <v>Radamis-Rooms Fitout9</v>
      </c>
    </row>
    <row r="1269" spans="1:34" x14ac:dyDescent="0.3">
      <c r="A1269" s="6" t="s">
        <v>122</v>
      </c>
      <c r="B1269" s="6">
        <v>10</v>
      </c>
      <c r="C1269" s="1">
        <v>45382</v>
      </c>
      <c r="D1269" s="1">
        <v>45376</v>
      </c>
      <c r="E1269" s="1">
        <v>45387</v>
      </c>
      <c r="F1269">
        <v>30</v>
      </c>
      <c r="G1269" s="1">
        <v>45417</v>
      </c>
      <c r="K1269" s="2">
        <f>SUMIF('collection only'!D:D,eslam.data!AH1269,'collection only'!E:E)</f>
        <v>0</v>
      </c>
      <c r="U1269" s="2">
        <v>0</v>
      </c>
      <c r="V1269" s="14">
        <f>SUMIF('consultant-gross'!D:D,eslam.data!AH1269,'consultant-gross'!F:F)</f>
        <v>0</v>
      </c>
      <c r="W1269" s="14">
        <f>SUMIF('consultant-gross'!D:D,eslam.data!AH1269,'consultant-gross'!G:G)</f>
        <v>0</v>
      </c>
      <c r="X1269" s="14">
        <f>SUMIF('consultant-net'!D:D,eslam.data!AH1269,'consultant-net'!F:F)</f>
        <v>0</v>
      </c>
      <c r="Y1269" s="2">
        <f>VLOOKUP(A1269,'eslam-to-invoicing'!A:B,2,0)</f>
        <v>0</v>
      </c>
      <c r="Z1269" s="2" t="str">
        <f t="shared" si="50"/>
        <v>010</v>
      </c>
      <c r="AH1269" s="2" t="str">
        <f t="shared" si="51"/>
        <v>Radamis-Rooms Fitout10</v>
      </c>
    </row>
    <row r="1270" spans="1:34" x14ac:dyDescent="0.3">
      <c r="A1270" s="6" t="s">
        <v>122</v>
      </c>
      <c r="B1270" s="6">
        <v>11</v>
      </c>
      <c r="C1270" s="1">
        <v>45412</v>
      </c>
      <c r="D1270" s="1">
        <v>45407</v>
      </c>
      <c r="E1270" s="1">
        <v>45417</v>
      </c>
      <c r="F1270">
        <v>30</v>
      </c>
      <c r="G1270" s="1">
        <v>45447</v>
      </c>
      <c r="K1270" s="2">
        <f>SUMIF('collection only'!D:D,eslam.data!AH1270,'collection only'!E:E)</f>
        <v>0</v>
      </c>
      <c r="U1270" s="2">
        <v>0</v>
      </c>
      <c r="V1270" s="14">
        <f>SUMIF('consultant-gross'!D:D,eslam.data!AH1270,'consultant-gross'!F:F)</f>
        <v>0</v>
      </c>
      <c r="W1270" s="14">
        <f>SUMIF('consultant-gross'!D:D,eslam.data!AH1270,'consultant-gross'!G:G)</f>
        <v>0</v>
      </c>
      <c r="X1270" s="14">
        <f>SUMIF('consultant-net'!D:D,eslam.data!AH1270,'consultant-net'!F:F)</f>
        <v>0</v>
      </c>
      <c r="Y1270" s="2">
        <f>VLOOKUP(A1270,'eslam-to-invoicing'!A:B,2,0)</f>
        <v>0</v>
      </c>
      <c r="Z1270" s="2" t="str">
        <f t="shared" si="50"/>
        <v>011</v>
      </c>
      <c r="AH1270" s="2" t="str">
        <f t="shared" si="51"/>
        <v>Radamis-Rooms Fitout11</v>
      </c>
    </row>
    <row r="1271" spans="1:34" x14ac:dyDescent="0.3">
      <c r="A1271" s="6" t="s">
        <v>122</v>
      </c>
      <c r="B1271" s="6">
        <v>12</v>
      </c>
      <c r="C1271" s="1">
        <v>45443</v>
      </c>
      <c r="D1271" s="1">
        <v>45437</v>
      </c>
      <c r="E1271" s="1">
        <v>45448</v>
      </c>
      <c r="F1271">
        <v>30</v>
      </c>
      <c r="G1271" s="1">
        <v>45478</v>
      </c>
      <c r="K1271" s="2">
        <f>SUMIF('collection only'!D:D,eslam.data!AH1271,'collection only'!E:E)</f>
        <v>0</v>
      </c>
      <c r="U1271" s="2">
        <v>0</v>
      </c>
      <c r="V1271" s="14">
        <f>SUMIF('consultant-gross'!D:D,eslam.data!AH1271,'consultant-gross'!F:F)</f>
        <v>0</v>
      </c>
      <c r="W1271" s="14">
        <f>SUMIF('consultant-gross'!D:D,eslam.data!AH1271,'consultant-gross'!G:G)</f>
        <v>0</v>
      </c>
      <c r="X1271" s="14">
        <f>SUMIF('consultant-net'!D:D,eslam.data!AH1271,'consultant-net'!F:F)</f>
        <v>0</v>
      </c>
      <c r="Y1271" s="2">
        <f>VLOOKUP(A1271,'eslam-to-invoicing'!A:B,2,0)</f>
        <v>0</v>
      </c>
      <c r="Z1271" s="2" t="str">
        <f t="shared" si="50"/>
        <v>012</v>
      </c>
      <c r="AH1271" s="2" t="str">
        <f t="shared" si="51"/>
        <v>Radamis-Rooms Fitout12</v>
      </c>
    </row>
    <row r="1272" spans="1:34" x14ac:dyDescent="0.3">
      <c r="A1272" s="6" t="s">
        <v>122</v>
      </c>
      <c r="B1272" s="6">
        <v>13</v>
      </c>
      <c r="C1272" s="1">
        <v>45473</v>
      </c>
      <c r="D1272" s="1">
        <v>45468</v>
      </c>
      <c r="E1272" s="1">
        <v>45478</v>
      </c>
      <c r="F1272">
        <v>30</v>
      </c>
      <c r="G1272" s="1">
        <v>45508</v>
      </c>
      <c r="K1272" s="2">
        <f>SUMIF('collection only'!D:D,eslam.data!AH1272,'collection only'!E:E)</f>
        <v>0</v>
      </c>
      <c r="U1272" s="2">
        <v>0</v>
      </c>
      <c r="V1272" s="14">
        <f>SUMIF('consultant-gross'!D:D,eslam.data!AH1272,'consultant-gross'!F:F)</f>
        <v>0</v>
      </c>
      <c r="W1272" s="14">
        <f>SUMIF('consultant-gross'!D:D,eslam.data!AH1272,'consultant-gross'!G:G)</f>
        <v>0</v>
      </c>
      <c r="X1272" s="14">
        <f>SUMIF('consultant-net'!D:D,eslam.data!AH1272,'consultant-net'!F:F)</f>
        <v>0</v>
      </c>
      <c r="Y1272" s="2">
        <f>VLOOKUP(A1272,'eslam-to-invoicing'!A:B,2,0)</f>
        <v>0</v>
      </c>
      <c r="Z1272" s="2" t="str">
        <f t="shared" si="50"/>
        <v>013</v>
      </c>
      <c r="AH1272" s="2" t="str">
        <f t="shared" si="51"/>
        <v>Radamis-Rooms Fitout13</v>
      </c>
    </row>
    <row r="1273" spans="1:34" x14ac:dyDescent="0.3">
      <c r="A1273" s="6" t="s">
        <v>122</v>
      </c>
      <c r="B1273" s="6">
        <v>14</v>
      </c>
      <c r="C1273" s="1">
        <v>45504</v>
      </c>
      <c r="D1273" s="1">
        <v>45498</v>
      </c>
      <c r="E1273" s="1">
        <v>45509</v>
      </c>
      <c r="F1273">
        <v>30</v>
      </c>
      <c r="G1273" s="1">
        <v>45539</v>
      </c>
      <c r="K1273" s="2">
        <f>SUMIF('collection only'!D:D,eslam.data!AH1273,'collection only'!E:E)</f>
        <v>0</v>
      </c>
      <c r="U1273" s="2">
        <v>0</v>
      </c>
      <c r="V1273" s="14">
        <f>SUMIF('consultant-gross'!D:D,eslam.data!AH1273,'consultant-gross'!F:F)</f>
        <v>0</v>
      </c>
      <c r="W1273" s="14">
        <f>SUMIF('consultant-gross'!D:D,eslam.data!AH1273,'consultant-gross'!G:G)</f>
        <v>0</v>
      </c>
      <c r="X1273" s="14">
        <f>SUMIF('consultant-net'!D:D,eslam.data!AH1273,'consultant-net'!F:F)</f>
        <v>0</v>
      </c>
      <c r="Y1273" s="2">
        <f>VLOOKUP(A1273,'eslam-to-invoicing'!A:B,2,0)</f>
        <v>0</v>
      </c>
      <c r="Z1273" s="2" t="str">
        <f t="shared" si="50"/>
        <v>014</v>
      </c>
      <c r="AH1273" s="2" t="str">
        <f t="shared" si="51"/>
        <v>Radamis-Rooms Fitout14</v>
      </c>
    </row>
    <row r="1274" spans="1:34" x14ac:dyDescent="0.3">
      <c r="A1274" s="6" t="s">
        <v>122</v>
      </c>
      <c r="B1274" s="6">
        <v>15</v>
      </c>
      <c r="C1274" s="1">
        <v>45535</v>
      </c>
      <c r="D1274" s="1">
        <v>45529</v>
      </c>
      <c r="E1274" s="1">
        <v>45540</v>
      </c>
      <c r="F1274">
        <v>30</v>
      </c>
      <c r="G1274" s="1">
        <v>45570</v>
      </c>
      <c r="K1274" s="2">
        <f>SUMIF('collection only'!D:D,eslam.data!AH1274,'collection only'!E:E)</f>
        <v>0</v>
      </c>
      <c r="U1274" s="2">
        <v>0</v>
      </c>
      <c r="V1274" s="14">
        <f>SUMIF('consultant-gross'!D:D,eslam.data!AH1274,'consultant-gross'!F:F)</f>
        <v>0</v>
      </c>
      <c r="W1274" s="14">
        <f>SUMIF('consultant-gross'!D:D,eslam.data!AH1274,'consultant-gross'!G:G)</f>
        <v>0</v>
      </c>
      <c r="X1274" s="14">
        <f>SUMIF('consultant-net'!D:D,eslam.data!AH1274,'consultant-net'!F:F)</f>
        <v>0</v>
      </c>
      <c r="Y1274" s="2">
        <f>VLOOKUP(A1274,'eslam-to-invoicing'!A:B,2,0)</f>
        <v>0</v>
      </c>
      <c r="Z1274" s="2" t="str">
        <f t="shared" si="50"/>
        <v>015</v>
      </c>
      <c r="AH1274" s="2" t="str">
        <f t="shared" si="51"/>
        <v>Radamis-Rooms Fitout15</v>
      </c>
    </row>
    <row r="1275" spans="1:34" x14ac:dyDescent="0.3">
      <c r="A1275" s="6" t="s">
        <v>122</v>
      </c>
      <c r="B1275" s="6">
        <v>16</v>
      </c>
      <c r="C1275" s="1">
        <v>45565</v>
      </c>
      <c r="D1275" s="1">
        <v>45560</v>
      </c>
      <c r="E1275" s="1">
        <v>45570</v>
      </c>
      <c r="F1275">
        <v>30</v>
      </c>
      <c r="G1275" s="1">
        <v>45600</v>
      </c>
      <c r="K1275" s="2">
        <f>SUMIF('collection only'!D:D,eslam.data!AH1275,'collection only'!E:E)</f>
        <v>0</v>
      </c>
      <c r="U1275" s="2">
        <v>0</v>
      </c>
      <c r="V1275" s="14">
        <f>SUMIF('consultant-gross'!D:D,eslam.data!AH1275,'consultant-gross'!F:F)</f>
        <v>0</v>
      </c>
      <c r="W1275" s="14">
        <f>SUMIF('consultant-gross'!D:D,eslam.data!AH1275,'consultant-gross'!G:G)</f>
        <v>0</v>
      </c>
      <c r="X1275" s="14">
        <f>SUMIF('consultant-net'!D:D,eslam.data!AH1275,'consultant-net'!F:F)</f>
        <v>0</v>
      </c>
      <c r="Y1275" s="2">
        <f>VLOOKUP(A1275,'eslam-to-invoicing'!A:B,2,0)</f>
        <v>0</v>
      </c>
      <c r="Z1275" s="2" t="str">
        <f t="shared" si="50"/>
        <v>016</v>
      </c>
      <c r="AH1275" s="2" t="str">
        <f t="shared" si="51"/>
        <v>Radamis-Rooms Fitout16</v>
      </c>
    </row>
    <row r="1276" spans="1:34" x14ac:dyDescent="0.3">
      <c r="A1276" s="6" t="s">
        <v>122</v>
      </c>
      <c r="B1276" s="6">
        <v>17</v>
      </c>
      <c r="C1276" s="1">
        <v>45596</v>
      </c>
      <c r="D1276" s="1">
        <v>45590</v>
      </c>
      <c r="E1276" s="1">
        <v>45601</v>
      </c>
      <c r="F1276">
        <v>30</v>
      </c>
      <c r="G1276" s="1">
        <v>45631</v>
      </c>
      <c r="K1276" s="2">
        <f>SUMIF('collection only'!D:D,eslam.data!AH1276,'collection only'!E:E)</f>
        <v>0</v>
      </c>
      <c r="U1276" s="2">
        <v>0</v>
      </c>
      <c r="V1276" s="14">
        <f>SUMIF('consultant-gross'!D:D,eslam.data!AH1276,'consultant-gross'!F:F)</f>
        <v>0</v>
      </c>
      <c r="W1276" s="14">
        <f>SUMIF('consultant-gross'!D:D,eslam.data!AH1276,'consultant-gross'!G:G)</f>
        <v>0</v>
      </c>
      <c r="X1276" s="14">
        <f>SUMIF('consultant-net'!D:D,eslam.data!AH1276,'consultant-net'!F:F)</f>
        <v>0</v>
      </c>
      <c r="Y1276" s="2">
        <f>VLOOKUP(A1276,'eslam-to-invoicing'!A:B,2,0)</f>
        <v>0</v>
      </c>
      <c r="Z1276" s="2" t="str">
        <f t="shared" si="50"/>
        <v>017</v>
      </c>
      <c r="AH1276" s="2" t="str">
        <f t="shared" si="51"/>
        <v>Radamis-Rooms Fitout17</v>
      </c>
    </row>
    <row r="1277" spans="1:34" x14ac:dyDescent="0.3">
      <c r="A1277" s="6" t="s">
        <v>98</v>
      </c>
      <c r="B1277" s="6">
        <v>1</v>
      </c>
      <c r="C1277" s="1">
        <v>44804</v>
      </c>
      <c r="D1277" s="1">
        <v>44804</v>
      </c>
      <c r="E1277" s="1">
        <v>44811</v>
      </c>
      <c r="F1277">
        <v>30</v>
      </c>
      <c r="G1277" s="1">
        <v>44841</v>
      </c>
      <c r="K1277" s="2">
        <f>SUMIF('collection only'!D:D,eslam.data!AH1277,'collection only'!E:E)</f>
        <v>0</v>
      </c>
      <c r="U1277" s="2">
        <v>0</v>
      </c>
      <c r="V1277" s="14">
        <f>SUMIF('consultant-gross'!D:D,eslam.data!AH1277,'consultant-gross'!F:F)</f>
        <v>0</v>
      </c>
      <c r="W1277" s="14">
        <f>SUMIF('consultant-gross'!D:D,eslam.data!AH1277,'consultant-gross'!G:G)</f>
        <v>0</v>
      </c>
      <c r="X1277" s="14">
        <f>SUMIF('consultant-net'!D:D,eslam.data!AH1277,'consultant-net'!F:F)</f>
        <v>0</v>
      </c>
      <c r="Y1277" s="2">
        <f>VLOOKUP(A1277,'eslam-to-invoicing'!A:B,2,0)</f>
        <v>0</v>
      </c>
      <c r="Z1277" s="2" t="str">
        <f t="shared" si="50"/>
        <v>01</v>
      </c>
      <c r="AH1277" s="2" t="str">
        <f t="shared" si="51"/>
        <v>Radamis-Villas Finishes1</v>
      </c>
    </row>
    <row r="1278" spans="1:34" x14ac:dyDescent="0.3">
      <c r="A1278" s="6" t="s">
        <v>98</v>
      </c>
      <c r="B1278" s="6">
        <v>2</v>
      </c>
      <c r="C1278" s="1">
        <v>44834</v>
      </c>
      <c r="D1278" s="1">
        <v>44834</v>
      </c>
      <c r="E1278" s="1">
        <v>44841</v>
      </c>
      <c r="F1278">
        <v>30</v>
      </c>
      <c r="G1278" s="1">
        <v>44871</v>
      </c>
      <c r="K1278" s="2">
        <f>SUMIF('collection only'!D:D,eslam.data!AH1278,'collection only'!E:E)</f>
        <v>0</v>
      </c>
      <c r="U1278" s="2">
        <v>0</v>
      </c>
      <c r="V1278" s="14">
        <f>SUMIF('consultant-gross'!D:D,eslam.data!AH1278,'consultant-gross'!F:F)</f>
        <v>0</v>
      </c>
      <c r="W1278" s="14">
        <f>SUMIF('consultant-gross'!D:D,eslam.data!AH1278,'consultant-gross'!G:G)</f>
        <v>0</v>
      </c>
      <c r="X1278" s="14">
        <f>SUMIF('consultant-net'!D:D,eslam.data!AH1278,'consultant-net'!F:F)</f>
        <v>0</v>
      </c>
      <c r="Y1278" s="2">
        <f>VLOOKUP(A1278,'eslam-to-invoicing'!A:B,2,0)</f>
        <v>0</v>
      </c>
      <c r="Z1278" s="2" t="str">
        <f t="shared" si="50"/>
        <v>02</v>
      </c>
      <c r="AH1278" s="2" t="str">
        <f t="shared" si="51"/>
        <v>Radamis-Villas Finishes2</v>
      </c>
    </row>
    <row r="1279" spans="1:34" x14ac:dyDescent="0.3">
      <c r="A1279" s="6" t="s">
        <v>98</v>
      </c>
      <c r="B1279" s="6">
        <v>3</v>
      </c>
      <c r="C1279" s="1">
        <v>44865</v>
      </c>
      <c r="D1279" s="1">
        <v>44865</v>
      </c>
      <c r="E1279" s="1">
        <v>44862</v>
      </c>
      <c r="F1279">
        <v>30</v>
      </c>
      <c r="G1279" s="1">
        <v>44892</v>
      </c>
      <c r="K1279" s="2">
        <f>SUMIF('collection only'!D:D,eslam.data!AH1279,'collection only'!E:E)</f>
        <v>0</v>
      </c>
      <c r="U1279" s="2">
        <v>0</v>
      </c>
      <c r="V1279" s="14">
        <f>SUMIF('consultant-gross'!D:D,eslam.data!AH1279,'consultant-gross'!F:F)</f>
        <v>0</v>
      </c>
      <c r="W1279" s="14">
        <f>SUMIF('consultant-gross'!D:D,eslam.data!AH1279,'consultant-gross'!G:G)</f>
        <v>0</v>
      </c>
      <c r="X1279" s="14">
        <f>SUMIF('consultant-net'!D:D,eslam.data!AH1279,'consultant-net'!F:F)</f>
        <v>0</v>
      </c>
      <c r="Y1279" s="2">
        <f>VLOOKUP(A1279,'eslam-to-invoicing'!A:B,2,0)</f>
        <v>0</v>
      </c>
      <c r="Z1279" s="2" t="str">
        <f t="shared" si="50"/>
        <v>03</v>
      </c>
      <c r="AH1279" s="2" t="str">
        <f t="shared" si="51"/>
        <v>Radamis-Villas Finishes3</v>
      </c>
    </row>
    <row r="1280" spans="1:34" x14ac:dyDescent="0.3">
      <c r="A1280" s="6" t="s">
        <v>98</v>
      </c>
      <c r="B1280" s="6">
        <v>4</v>
      </c>
      <c r="C1280" s="1">
        <v>44926</v>
      </c>
      <c r="D1280" s="1">
        <v>44920</v>
      </c>
      <c r="E1280" s="1">
        <v>44927</v>
      </c>
      <c r="F1280">
        <v>30</v>
      </c>
      <c r="G1280" s="1">
        <v>44957</v>
      </c>
      <c r="K1280" s="2">
        <f>SUMIF('collection only'!D:D,eslam.data!AH1280,'collection only'!E:E)</f>
        <v>0</v>
      </c>
      <c r="U1280" s="2">
        <v>0</v>
      </c>
      <c r="V1280" s="14">
        <f>SUMIF('consultant-gross'!D:D,eslam.data!AH1280,'consultant-gross'!F:F)</f>
        <v>0</v>
      </c>
      <c r="W1280" s="14">
        <f>SUMIF('consultant-gross'!D:D,eslam.data!AH1280,'consultant-gross'!G:G)</f>
        <v>0</v>
      </c>
      <c r="X1280" s="14">
        <f>SUMIF('consultant-net'!D:D,eslam.data!AH1280,'consultant-net'!F:F)</f>
        <v>0</v>
      </c>
      <c r="Y1280" s="2">
        <f>VLOOKUP(A1280,'eslam-to-invoicing'!A:B,2,0)</f>
        <v>0</v>
      </c>
      <c r="Z1280" s="2" t="str">
        <f t="shared" si="50"/>
        <v>04</v>
      </c>
      <c r="AH1280" s="2" t="str">
        <f t="shared" si="51"/>
        <v>Radamis-Villas Finishes4</v>
      </c>
    </row>
    <row r="1281" spans="1:34" x14ac:dyDescent="0.3">
      <c r="A1281" s="6" t="s">
        <v>98</v>
      </c>
      <c r="B1281" s="6">
        <v>5</v>
      </c>
      <c r="C1281" s="1">
        <v>44957</v>
      </c>
      <c r="D1281" s="1">
        <v>44956</v>
      </c>
      <c r="E1281" s="1">
        <v>44956</v>
      </c>
      <c r="F1281">
        <v>30</v>
      </c>
      <c r="G1281" s="1">
        <v>44986</v>
      </c>
      <c r="K1281" s="2">
        <f>SUMIF('collection only'!D:D,eslam.data!AH1281,'collection only'!E:E)</f>
        <v>0</v>
      </c>
      <c r="U1281" s="2">
        <v>0</v>
      </c>
      <c r="V1281" s="14">
        <f>SUMIF('consultant-gross'!D:D,eslam.data!AH1281,'consultant-gross'!F:F)</f>
        <v>0</v>
      </c>
      <c r="W1281" s="14">
        <f>SUMIF('consultant-gross'!D:D,eslam.data!AH1281,'consultant-gross'!G:G)</f>
        <v>0</v>
      </c>
      <c r="X1281" s="14">
        <f>SUMIF('consultant-net'!D:D,eslam.data!AH1281,'consultant-net'!F:F)</f>
        <v>0</v>
      </c>
      <c r="Y1281" s="2">
        <f>VLOOKUP(A1281,'eslam-to-invoicing'!A:B,2,0)</f>
        <v>0</v>
      </c>
      <c r="Z1281" s="2" t="str">
        <f t="shared" si="50"/>
        <v>05</v>
      </c>
      <c r="AH1281" s="2" t="str">
        <f t="shared" si="51"/>
        <v>Radamis-Villas Finishes5</v>
      </c>
    </row>
    <row r="1282" spans="1:34" x14ac:dyDescent="0.3">
      <c r="A1282" s="6" t="s">
        <v>98</v>
      </c>
      <c r="B1282" s="6">
        <v>6</v>
      </c>
      <c r="C1282" s="1">
        <v>44985</v>
      </c>
      <c r="D1282" s="1">
        <v>44982</v>
      </c>
      <c r="E1282" s="1">
        <v>44987</v>
      </c>
      <c r="F1282">
        <v>30</v>
      </c>
      <c r="G1282" s="1">
        <v>45017</v>
      </c>
      <c r="K1282" s="2">
        <f>SUMIF('collection only'!D:D,eslam.data!AH1282,'collection only'!E:E)</f>
        <v>0</v>
      </c>
      <c r="U1282" s="2">
        <v>0</v>
      </c>
      <c r="V1282" s="14">
        <f>SUMIF('consultant-gross'!D:D,eslam.data!AH1282,'consultant-gross'!F:F)</f>
        <v>0</v>
      </c>
      <c r="W1282" s="14">
        <f>SUMIF('consultant-gross'!D:D,eslam.data!AH1282,'consultant-gross'!G:G)</f>
        <v>0</v>
      </c>
      <c r="X1282" s="14">
        <f>SUMIF('consultant-net'!D:D,eslam.data!AH1282,'consultant-net'!F:F)</f>
        <v>0</v>
      </c>
      <c r="Y1282" s="2">
        <f>VLOOKUP(A1282,'eslam-to-invoicing'!A:B,2,0)</f>
        <v>0</v>
      </c>
      <c r="Z1282" s="2" t="str">
        <f t="shared" si="50"/>
        <v>06</v>
      </c>
      <c r="AH1282" s="2" t="str">
        <f t="shared" si="51"/>
        <v>Radamis-Villas Finishes6</v>
      </c>
    </row>
    <row r="1283" spans="1:34" x14ac:dyDescent="0.3">
      <c r="A1283" s="6" t="s">
        <v>98</v>
      </c>
      <c r="B1283" s="6">
        <v>7</v>
      </c>
      <c r="C1283" s="1">
        <v>45016</v>
      </c>
      <c r="D1283" s="1">
        <v>45010</v>
      </c>
      <c r="E1283" s="1">
        <v>45018</v>
      </c>
      <c r="F1283">
        <v>30</v>
      </c>
      <c r="G1283" s="1">
        <v>45048</v>
      </c>
      <c r="K1283" s="2">
        <f>SUMIF('collection only'!D:D,eslam.data!AH1283,'collection only'!E:E)</f>
        <v>0</v>
      </c>
      <c r="U1283" s="2">
        <v>0</v>
      </c>
      <c r="V1283" s="14">
        <f>SUMIF('consultant-gross'!D:D,eslam.data!AH1283,'consultant-gross'!F:F)</f>
        <v>0</v>
      </c>
      <c r="W1283" s="14">
        <f>SUMIF('consultant-gross'!D:D,eslam.data!AH1283,'consultant-gross'!G:G)</f>
        <v>0</v>
      </c>
      <c r="X1283" s="14">
        <f>SUMIF('consultant-net'!D:D,eslam.data!AH1283,'consultant-net'!F:F)</f>
        <v>0</v>
      </c>
      <c r="Y1283" s="2">
        <f>VLOOKUP(A1283,'eslam-to-invoicing'!A:B,2,0)</f>
        <v>0</v>
      </c>
      <c r="Z1283" s="2" t="str">
        <f t="shared" ref="Z1283:Z1346" si="52">Y1283&amp;B1283</f>
        <v>07</v>
      </c>
      <c r="AH1283" s="2" t="str">
        <f t="shared" ref="AH1283:AH1346" si="53">A1283&amp;B1283</f>
        <v>Radamis-Villas Finishes7</v>
      </c>
    </row>
    <row r="1284" spans="1:34" x14ac:dyDescent="0.3">
      <c r="A1284" s="6" t="s">
        <v>98</v>
      </c>
      <c r="B1284" s="6">
        <v>8</v>
      </c>
      <c r="C1284" s="1">
        <v>45046</v>
      </c>
      <c r="D1284" s="1">
        <v>45041</v>
      </c>
      <c r="E1284" s="1">
        <v>45050</v>
      </c>
      <c r="F1284">
        <v>30</v>
      </c>
      <c r="G1284" s="1">
        <v>45080</v>
      </c>
      <c r="K1284" s="2">
        <f>SUMIF('collection only'!D:D,eslam.data!AH1284,'collection only'!E:E)</f>
        <v>0</v>
      </c>
      <c r="U1284" s="2">
        <v>0</v>
      </c>
      <c r="V1284" s="14">
        <f>SUMIF('consultant-gross'!D:D,eslam.data!AH1284,'consultant-gross'!F:F)</f>
        <v>0</v>
      </c>
      <c r="W1284" s="14">
        <f>SUMIF('consultant-gross'!D:D,eslam.data!AH1284,'consultant-gross'!G:G)</f>
        <v>0</v>
      </c>
      <c r="X1284" s="14">
        <f>SUMIF('consultant-net'!D:D,eslam.data!AH1284,'consultant-net'!F:F)</f>
        <v>0</v>
      </c>
      <c r="Y1284" s="2">
        <f>VLOOKUP(A1284,'eslam-to-invoicing'!A:B,2,0)</f>
        <v>0</v>
      </c>
      <c r="Z1284" s="2" t="str">
        <f t="shared" si="52"/>
        <v>08</v>
      </c>
      <c r="AH1284" s="2" t="str">
        <f t="shared" si="53"/>
        <v>Radamis-Villas Finishes8</v>
      </c>
    </row>
    <row r="1285" spans="1:34" x14ac:dyDescent="0.3">
      <c r="A1285" s="6" t="s">
        <v>98</v>
      </c>
      <c r="B1285" s="6">
        <v>9</v>
      </c>
      <c r="C1285" s="1">
        <v>45077</v>
      </c>
      <c r="D1285" s="1">
        <v>45071</v>
      </c>
      <c r="E1285" s="1">
        <v>45077</v>
      </c>
      <c r="F1285">
        <v>30</v>
      </c>
      <c r="G1285" s="1">
        <v>45107</v>
      </c>
      <c r="K1285" s="2">
        <f>SUMIF('collection only'!D:D,eslam.data!AH1285,'collection only'!E:E)</f>
        <v>0</v>
      </c>
      <c r="U1285" s="2">
        <v>0</v>
      </c>
      <c r="V1285" s="14">
        <f>SUMIF('consultant-gross'!D:D,eslam.data!AH1285,'consultant-gross'!F:F)</f>
        <v>0</v>
      </c>
      <c r="W1285" s="14">
        <f>SUMIF('consultant-gross'!D:D,eslam.data!AH1285,'consultant-gross'!G:G)</f>
        <v>0</v>
      </c>
      <c r="X1285" s="14">
        <f>SUMIF('consultant-net'!D:D,eslam.data!AH1285,'consultant-net'!F:F)</f>
        <v>0</v>
      </c>
      <c r="Y1285" s="2">
        <f>VLOOKUP(A1285,'eslam-to-invoicing'!A:B,2,0)</f>
        <v>0</v>
      </c>
      <c r="Z1285" s="2" t="str">
        <f t="shared" si="52"/>
        <v>09</v>
      </c>
      <c r="AH1285" s="2" t="str">
        <f t="shared" si="53"/>
        <v>Radamis-Villas Finishes9</v>
      </c>
    </row>
    <row r="1286" spans="1:34" x14ac:dyDescent="0.3">
      <c r="A1286" s="6" t="s">
        <v>98</v>
      </c>
      <c r="B1286" s="6">
        <v>10</v>
      </c>
      <c r="C1286" s="1">
        <v>45107</v>
      </c>
      <c r="D1286" s="1">
        <v>45097</v>
      </c>
      <c r="E1286" s="1">
        <v>45101</v>
      </c>
      <c r="F1286">
        <v>30</v>
      </c>
      <c r="G1286" s="1">
        <v>45131</v>
      </c>
      <c r="K1286" s="2">
        <f>SUMIF('collection only'!D:D,eslam.data!AH1286,'collection only'!E:E)</f>
        <v>0</v>
      </c>
      <c r="U1286" s="2">
        <v>0</v>
      </c>
      <c r="V1286" s="14">
        <f>SUMIF('consultant-gross'!D:D,eslam.data!AH1286,'consultant-gross'!F:F)</f>
        <v>0</v>
      </c>
      <c r="W1286" s="14">
        <f>SUMIF('consultant-gross'!D:D,eslam.data!AH1286,'consultant-gross'!G:G)</f>
        <v>0</v>
      </c>
      <c r="X1286" s="14">
        <f>SUMIF('consultant-net'!D:D,eslam.data!AH1286,'consultant-net'!F:F)</f>
        <v>0</v>
      </c>
      <c r="Y1286" s="2">
        <f>VLOOKUP(A1286,'eslam-to-invoicing'!A:B,2,0)</f>
        <v>0</v>
      </c>
      <c r="Z1286" s="2" t="str">
        <f t="shared" si="52"/>
        <v>010</v>
      </c>
      <c r="AH1286" s="2" t="str">
        <f t="shared" si="53"/>
        <v>Radamis-Villas Finishes10</v>
      </c>
    </row>
    <row r="1287" spans="1:34" x14ac:dyDescent="0.3">
      <c r="A1287" s="6" t="s">
        <v>98</v>
      </c>
      <c r="B1287" s="6">
        <v>11</v>
      </c>
      <c r="C1287" s="1">
        <v>45138</v>
      </c>
      <c r="D1287" s="1">
        <v>45132</v>
      </c>
      <c r="E1287" s="1">
        <v>45143</v>
      </c>
      <c r="F1287">
        <v>30</v>
      </c>
      <c r="G1287" s="1">
        <v>45173</v>
      </c>
      <c r="K1287" s="2">
        <f>SUMIF('collection only'!D:D,eslam.data!AH1287,'collection only'!E:E)</f>
        <v>0</v>
      </c>
      <c r="U1287" s="2">
        <v>0</v>
      </c>
      <c r="V1287" s="14">
        <f>SUMIF('consultant-gross'!D:D,eslam.data!AH1287,'consultant-gross'!F:F)</f>
        <v>0</v>
      </c>
      <c r="W1287" s="14">
        <f>SUMIF('consultant-gross'!D:D,eslam.data!AH1287,'consultant-gross'!G:G)</f>
        <v>0</v>
      </c>
      <c r="X1287" s="14">
        <f>SUMIF('consultant-net'!D:D,eslam.data!AH1287,'consultant-net'!F:F)</f>
        <v>0</v>
      </c>
      <c r="Y1287" s="2">
        <f>VLOOKUP(A1287,'eslam-to-invoicing'!A:B,2,0)</f>
        <v>0</v>
      </c>
      <c r="Z1287" s="2" t="str">
        <f t="shared" si="52"/>
        <v>011</v>
      </c>
      <c r="AH1287" s="2" t="str">
        <f t="shared" si="53"/>
        <v>Radamis-Villas Finishes11</v>
      </c>
    </row>
    <row r="1288" spans="1:34" x14ac:dyDescent="0.3">
      <c r="A1288" s="6" t="s">
        <v>98</v>
      </c>
      <c r="B1288" s="6">
        <v>12</v>
      </c>
      <c r="C1288" s="1">
        <v>45169</v>
      </c>
      <c r="D1288" s="1">
        <v>45163</v>
      </c>
      <c r="E1288" s="1">
        <v>45174</v>
      </c>
      <c r="F1288">
        <v>30</v>
      </c>
      <c r="G1288" s="1">
        <v>45204</v>
      </c>
      <c r="K1288" s="2">
        <f>SUMIF('collection only'!D:D,eslam.data!AH1288,'collection only'!E:E)</f>
        <v>0</v>
      </c>
      <c r="U1288" s="2">
        <v>0</v>
      </c>
      <c r="V1288" s="14">
        <f>SUMIF('consultant-gross'!D:D,eslam.data!AH1288,'consultant-gross'!F:F)</f>
        <v>0</v>
      </c>
      <c r="W1288" s="14">
        <f>SUMIF('consultant-gross'!D:D,eslam.data!AH1288,'consultant-gross'!G:G)</f>
        <v>0</v>
      </c>
      <c r="X1288" s="14">
        <f>SUMIF('consultant-net'!D:D,eslam.data!AH1288,'consultant-net'!F:F)</f>
        <v>0</v>
      </c>
      <c r="Y1288" s="2">
        <f>VLOOKUP(A1288,'eslam-to-invoicing'!A:B,2,0)</f>
        <v>0</v>
      </c>
      <c r="Z1288" s="2" t="str">
        <f t="shared" si="52"/>
        <v>012</v>
      </c>
      <c r="AH1288" s="2" t="str">
        <f t="shared" si="53"/>
        <v>Radamis-Villas Finishes12</v>
      </c>
    </row>
    <row r="1289" spans="1:34" x14ac:dyDescent="0.3">
      <c r="A1289" s="6" t="s">
        <v>98</v>
      </c>
      <c r="B1289" s="6">
        <v>13</v>
      </c>
      <c r="C1289" s="1">
        <v>45199</v>
      </c>
      <c r="D1289" s="1">
        <v>45194</v>
      </c>
      <c r="E1289" s="1">
        <v>45204</v>
      </c>
      <c r="F1289">
        <v>30</v>
      </c>
      <c r="G1289" s="1">
        <v>45234</v>
      </c>
      <c r="K1289" s="2">
        <f>SUMIF('collection only'!D:D,eslam.data!AH1289,'collection only'!E:E)</f>
        <v>0</v>
      </c>
      <c r="U1289" s="2">
        <v>0</v>
      </c>
      <c r="V1289" s="14">
        <f>SUMIF('consultant-gross'!D:D,eslam.data!AH1289,'consultant-gross'!F:F)</f>
        <v>0</v>
      </c>
      <c r="W1289" s="14">
        <f>SUMIF('consultant-gross'!D:D,eslam.data!AH1289,'consultant-gross'!G:G)</f>
        <v>0</v>
      </c>
      <c r="X1289" s="14">
        <f>SUMIF('consultant-net'!D:D,eslam.data!AH1289,'consultant-net'!F:F)</f>
        <v>0</v>
      </c>
      <c r="Y1289" s="2">
        <f>VLOOKUP(A1289,'eslam-to-invoicing'!A:B,2,0)</f>
        <v>0</v>
      </c>
      <c r="Z1289" s="2" t="str">
        <f t="shared" si="52"/>
        <v>013</v>
      </c>
      <c r="AH1289" s="2" t="str">
        <f t="shared" si="53"/>
        <v>Radamis-Villas Finishes13</v>
      </c>
    </row>
    <row r="1290" spans="1:34" x14ac:dyDescent="0.3">
      <c r="A1290" s="6" t="s">
        <v>98</v>
      </c>
      <c r="B1290" s="6">
        <v>14</v>
      </c>
      <c r="C1290" s="1">
        <v>45230</v>
      </c>
      <c r="D1290" s="1">
        <v>45224</v>
      </c>
      <c r="E1290" s="1">
        <v>45239</v>
      </c>
      <c r="F1290">
        <v>30</v>
      </c>
      <c r="G1290" s="1">
        <v>45269</v>
      </c>
      <c r="K1290" s="2">
        <f>SUMIF('collection only'!D:D,eslam.data!AH1290,'collection only'!E:E)</f>
        <v>0</v>
      </c>
      <c r="U1290" s="2">
        <v>0</v>
      </c>
      <c r="V1290" s="14">
        <f>SUMIF('consultant-gross'!D:D,eslam.data!AH1290,'consultant-gross'!F:F)</f>
        <v>0</v>
      </c>
      <c r="W1290" s="14">
        <f>SUMIF('consultant-gross'!D:D,eslam.data!AH1290,'consultant-gross'!G:G)</f>
        <v>0</v>
      </c>
      <c r="X1290" s="14">
        <f>SUMIF('consultant-net'!D:D,eslam.data!AH1290,'consultant-net'!F:F)</f>
        <v>0</v>
      </c>
      <c r="Y1290" s="2">
        <f>VLOOKUP(A1290,'eslam-to-invoicing'!A:B,2,0)</f>
        <v>0</v>
      </c>
      <c r="Z1290" s="2" t="str">
        <f t="shared" si="52"/>
        <v>014</v>
      </c>
      <c r="AH1290" s="2" t="str">
        <f t="shared" si="53"/>
        <v>Radamis-Villas Finishes14</v>
      </c>
    </row>
    <row r="1291" spans="1:34" x14ac:dyDescent="0.3">
      <c r="A1291" s="6" t="s">
        <v>98</v>
      </c>
      <c r="B1291" s="6">
        <v>15</v>
      </c>
      <c r="C1291" s="1">
        <v>45260</v>
      </c>
      <c r="D1291" s="1">
        <v>45255</v>
      </c>
      <c r="E1291" s="1">
        <v>45265</v>
      </c>
      <c r="F1291">
        <v>30</v>
      </c>
      <c r="G1291" s="1">
        <v>45295</v>
      </c>
      <c r="K1291" s="2">
        <f>SUMIF('collection only'!D:D,eslam.data!AH1291,'collection only'!E:E)</f>
        <v>0</v>
      </c>
      <c r="U1291" s="2">
        <v>0</v>
      </c>
      <c r="V1291" s="14">
        <f>SUMIF('consultant-gross'!D:D,eslam.data!AH1291,'consultant-gross'!F:F)</f>
        <v>0</v>
      </c>
      <c r="W1291" s="14">
        <f>SUMIF('consultant-gross'!D:D,eslam.data!AH1291,'consultant-gross'!G:G)</f>
        <v>0</v>
      </c>
      <c r="X1291" s="14">
        <f>SUMIF('consultant-net'!D:D,eslam.data!AH1291,'consultant-net'!F:F)</f>
        <v>0</v>
      </c>
      <c r="Y1291" s="2">
        <f>VLOOKUP(A1291,'eslam-to-invoicing'!A:B,2,0)</f>
        <v>0</v>
      </c>
      <c r="Z1291" s="2" t="str">
        <f t="shared" si="52"/>
        <v>015</v>
      </c>
      <c r="AH1291" s="2" t="str">
        <f t="shared" si="53"/>
        <v>Radamis-Villas Finishes15</v>
      </c>
    </row>
    <row r="1292" spans="1:34" x14ac:dyDescent="0.3">
      <c r="A1292" s="6" t="s">
        <v>98</v>
      </c>
      <c r="B1292" s="6">
        <v>16</v>
      </c>
      <c r="C1292" s="1">
        <v>45291</v>
      </c>
      <c r="D1292" s="1">
        <v>45285</v>
      </c>
      <c r="E1292" s="1">
        <v>45296</v>
      </c>
      <c r="F1292">
        <v>30</v>
      </c>
      <c r="G1292" s="1">
        <v>45326</v>
      </c>
      <c r="K1292" s="2">
        <f>SUMIF('collection only'!D:D,eslam.data!AH1292,'collection only'!E:E)</f>
        <v>0</v>
      </c>
      <c r="U1292" s="2">
        <v>0</v>
      </c>
      <c r="V1292" s="14">
        <f>SUMIF('consultant-gross'!D:D,eslam.data!AH1292,'consultant-gross'!F:F)</f>
        <v>0</v>
      </c>
      <c r="W1292" s="14">
        <f>SUMIF('consultant-gross'!D:D,eslam.data!AH1292,'consultant-gross'!G:G)</f>
        <v>0</v>
      </c>
      <c r="X1292" s="14">
        <f>SUMIF('consultant-net'!D:D,eslam.data!AH1292,'consultant-net'!F:F)</f>
        <v>0</v>
      </c>
      <c r="Y1292" s="2">
        <f>VLOOKUP(A1292,'eslam-to-invoicing'!A:B,2,0)</f>
        <v>0</v>
      </c>
      <c r="Z1292" s="2" t="str">
        <f t="shared" si="52"/>
        <v>016</v>
      </c>
      <c r="AH1292" s="2" t="str">
        <f t="shared" si="53"/>
        <v>Radamis-Villas Finishes16</v>
      </c>
    </row>
    <row r="1293" spans="1:34" x14ac:dyDescent="0.3">
      <c r="A1293" s="6" t="s">
        <v>98</v>
      </c>
      <c r="B1293" s="6">
        <v>17</v>
      </c>
      <c r="C1293" s="1">
        <v>45322</v>
      </c>
      <c r="D1293" s="1">
        <v>45316</v>
      </c>
      <c r="E1293" s="1">
        <v>45327</v>
      </c>
      <c r="F1293">
        <v>30</v>
      </c>
      <c r="G1293" s="1">
        <v>45357</v>
      </c>
      <c r="K1293" s="2">
        <f>SUMIF('collection only'!D:D,eslam.data!AH1293,'collection only'!E:E)</f>
        <v>0</v>
      </c>
      <c r="U1293" s="2">
        <v>0</v>
      </c>
      <c r="V1293" s="14">
        <f>SUMIF('consultant-gross'!D:D,eslam.data!AH1293,'consultant-gross'!F:F)</f>
        <v>0</v>
      </c>
      <c r="W1293" s="14">
        <f>SUMIF('consultant-gross'!D:D,eslam.data!AH1293,'consultant-gross'!G:G)</f>
        <v>0</v>
      </c>
      <c r="X1293" s="14">
        <f>SUMIF('consultant-net'!D:D,eslam.data!AH1293,'consultant-net'!F:F)</f>
        <v>0</v>
      </c>
      <c r="Y1293" s="2">
        <f>VLOOKUP(A1293,'eslam-to-invoicing'!A:B,2,0)</f>
        <v>0</v>
      </c>
      <c r="Z1293" s="2" t="str">
        <f t="shared" si="52"/>
        <v>017</v>
      </c>
      <c r="AH1293" s="2" t="str">
        <f t="shared" si="53"/>
        <v>Radamis-Villas Finishes17</v>
      </c>
    </row>
    <row r="1294" spans="1:34" x14ac:dyDescent="0.3">
      <c r="A1294" s="6" t="s">
        <v>98</v>
      </c>
      <c r="B1294" s="6">
        <v>18</v>
      </c>
      <c r="C1294" s="1">
        <v>45351</v>
      </c>
      <c r="D1294" s="1">
        <v>45347</v>
      </c>
      <c r="E1294" s="1">
        <v>45356</v>
      </c>
      <c r="F1294">
        <v>30</v>
      </c>
      <c r="G1294" s="1">
        <v>45386</v>
      </c>
      <c r="K1294" s="2">
        <f>SUMIF('collection only'!D:D,eslam.data!AH1294,'collection only'!E:E)</f>
        <v>0</v>
      </c>
      <c r="U1294" s="2">
        <v>0</v>
      </c>
      <c r="V1294" s="14">
        <f>SUMIF('consultant-gross'!D:D,eslam.data!AH1294,'consultant-gross'!F:F)</f>
        <v>0</v>
      </c>
      <c r="W1294" s="14">
        <f>SUMIF('consultant-gross'!D:D,eslam.data!AH1294,'consultant-gross'!G:G)</f>
        <v>0</v>
      </c>
      <c r="X1294" s="14">
        <f>SUMIF('consultant-net'!D:D,eslam.data!AH1294,'consultant-net'!F:F)</f>
        <v>0</v>
      </c>
      <c r="Y1294" s="2">
        <f>VLOOKUP(A1294,'eslam-to-invoicing'!A:B,2,0)</f>
        <v>0</v>
      </c>
      <c r="Z1294" s="2" t="str">
        <f t="shared" si="52"/>
        <v>018</v>
      </c>
      <c r="AH1294" s="2" t="str">
        <f t="shared" si="53"/>
        <v>Radamis-Villas Finishes18</v>
      </c>
    </row>
    <row r="1295" spans="1:34" x14ac:dyDescent="0.3">
      <c r="A1295" s="6" t="s">
        <v>98</v>
      </c>
      <c r="B1295" s="6">
        <v>19</v>
      </c>
      <c r="C1295" s="1">
        <v>45382</v>
      </c>
      <c r="D1295" s="1">
        <v>45376</v>
      </c>
      <c r="E1295" s="1">
        <v>45387</v>
      </c>
      <c r="F1295">
        <v>30</v>
      </c>
      <c r="G1295" s="1">
        <v>45417</v>
      </c>
      <c r="K1295" s="2">
        <f>SUMIF('collection only'!D:D,eslam.data!AH1295,'collection only'!E:E)</f>
        <v>0</v>
      </c>
      <c r="U1295" s="2">
        <v>0</v>
      </c>
      <c r="V1295" s="14">
        <f>SUMIF('consultant-gross'!D:D,eslam.data!AH1295,'consultant-gross'!F:F)</f>
        <v>0</v>
      </c>
      <c r="W1295" s="14">
        <f>SUMIF('consultant-gross'!D:D,eslam.data!AH1295,'consultant-gross'!G:G)</f>
        <v>0</v>
      </c>
      <c r="X1295" s="14">
        <f>SUMIF('consultant-net'!D:D,eslam.data!AH1295,'consultant-net'!F:F)</f>
        <v>0</v>
      </c>
      <c r="Y1295" s="2">
        <f>VLOOKUP(A1295,'eslam-to-invoicing'!A:B,2,0)</f>
        <v>0</v>
      </c>
      <c r="Z1295" s="2" t="str">
        <f t="shared" si="52"/>
        <v>019</v>
      </c>
      <c r="AH1295" s="2" t="str">
        <f t="shared" si="53"/>
        <v>Radamis-Villas Finishes19</v>
      </c>
    </row>
    <row r="1296" spans="1:34" x14ac:dyDescent="0.3">
      <c r="A1296" s="6" t="s">
        <v>98</v>
      </c>
      <c r="B1296" s="6">
        <v>20</v>
      </c>
      <c r="C1296" s="1">
        <v>45412</v>
      </c>
      <c r="D1296" s="1">
        <v>45407</v>
      </c>
      <c r="E1296" s="1">
        <v>45417</v>
      </c>
      <c r="F1296">
        <v>30</v>
      </c>
      <c r="G1296" s="1">
        <v>45447</v>
      </c>
      <c r="K1296" s="2">
        <f>SUMIF('collection only'!D:D,eslam.data!AH1296,'collection only'!E:E)</f>
        <v>0</v>
      </c>
      <c r="U1296" s="2">
        <v>0</v>
      </c>
      <c r="V1296" s="14">
        <f>SUMIF('consultant-gross'!D:D,eslam.data!AH1296,'consultant-gross'!F:F)</f>
        <v>0</v>
      </c>
      <c r="W1296" s="14">
        <f>SUMIF('consultant-gross'!D:D,eslam.data!AH1296,'consultant-gross'!G:G)</f>
        <v>0</v>
      </c>
      <c r="X1296" s="14">
        <f>SUMIF('consultant-net'!D:D,eslam.data!AH1296,'consultant-net'!F:F)</f>
        <v>0</v>
      </c>
      <c r="Y1296" s="2">
        <f>VLOOKUP(A1296,'eslam-to-invoicing'!A:B,2,0)</f>
        <v>0</v>
      </c>
      <c r="Z1296" s="2" t="str">
        <f t="shared" si="52"/>
        <v>020</v>
      </c>
      <c r="AH1296" s="2" t="str">
        <f t="shared" si="53"/>
        <v>Radamis-Villas Finishes20</v>
      </c>
    </row>
    <row r="1297" spans="1:34" x14ac:dyDescent="0.3">
      <c r="A1297" s="6" t="s">
        <v>98</v>
      </c>
      <c r="B1297" s="6">
        <v>21</v>
      </c>
      <c r="C1297" s="1">
        <v>45443</v>
      </c>
      <c r="D1297" s="1">
        <v>45437</v>
      </c>
      <c r="E1297" s="1">
        <v>45448</v>
      </c>
      <c r="F1297">
        <v>30</v>
      </c>
      <c r="G1297" s="1">
        <v>45478</v>
      </c>
      <c r="K1297" s="2">
        <f>SUMIF('collection only'!D:D,eslam.data!AH1297,'collection only'!E:E)</f>
        <v>0</v>
      </c>
      <c r="U1297" s="2">
        <v>0</v>
      </c>
      <c r="V1297" s="14">
        <f>SUMIF('consultant-gross'!D:D,eslam.data!AH1297,'consultant-gross'!F:F)</f>
        <v>0</v>
      </c>
      <c r="W1297" s="14">
        <f>SUMIF('consultant-gross'!D:D,eslam.data!AH1297,'consultant-gross'!G:G)</f>
        <v>0</v>
      </c>
      <c r="X1297" s="14">
        <f>SUMIF('consultant-net'!D:D,eslam.data!AH1297,'consultant-net'!F:F)</f>
        <v>0</v>
      </c>
      <c r="Y1297" s="2">
        <f>VLOOKUP(A1297,'eslam-to-invoicing'!A:B,2,0)</f>
        <v>0</v>
      </c>
      <c r="Z1297" s="2" t="str">
        <f t="shared" si="52"/>
        <v>021</v>
      </c>
      <c r="AH1297" s="2" t="str">
        <f t="shared" si="53"/>
        <v>Radamis-Villas Finishes21</v>
      </c>
    </row>
    <row r="1298" spans="1:34" x14ac:dyDescent="0.3">
      <c r="A1298" s="6" t="s">
        <v>98</v>
      </c>
      <c r="B1298" s="6">
        <v>22</v>
      </c>
      <c r="C1298" s="1">
        <v>45473</v>
      </c>
      <c r="D1298" s="1">
        <v>45468</v>
      </c>
      <c r="E1298" s="1">
        <v>45478</v>
      </c>
      <c r="F1298">
        <v>30</v>
      </c>
      <c r="G1298" s="1">
        <v>45508</v>
      </c>
      <c r="K1298" s="2">
        <f>SUMIF('collection only'!D:D,eslam.data!AH1298,'collection only'!E:E)</f>
        <v>0</v>
      </c>
      <c r="U1298" s="2">
        <v>0</v>
      </c>
      <c r="V1298" s="14">
        <f>SUMIF('consultant-gross'!D:D,eslam.data!AH1298,'consultant-gross'!F:F)</f>
        <v>0</v>
      </c>
      <c r="W1298" s="14">
        <f>SUMIF('consultant-gross'!D:D,eslam.data!AH1298,'consultant-gross'!G:G)</f>
        <v>0</v>
      </c>
      <c r="X1298" s="14">
        <f>SUMIF('consultant-net'!D:D,eslam.data!AH1298,'consultant-net'!F:F)</f>
        <v>0</v>
      </c>
      <c r="Y1298" s="2">
        <f>VLOOKUP(A1298,'eslam-to-invoicing'!A:B,2,0)</f>
        <v>0</v>
      </c>
      <c r="Z1298" s="2" t="str">
        <f t="shared" si="52"/>
        <v>022</v>
      </c>
      <c r="AH1298" s="2" t="str">
        <f t="shared" si="53"/>
        <v>Radamis-Villas Finishes22</v>
      </c>
    </row>
    <row r="1299" spans="1:34" x14ac:dyDescent="0.3">
      <c r="A1299" s="6" t="s">
        <v>98</v>
      </c>
      <c r="B1299" s="6">
        <v>23</v>
      </c>
      <c r="C1299" s="1">
        <v>45504</v>
      </c>
      <c r="D1299" s="1">
        <v>45498</v>
      </c>
      <c r="E1299" s="1">
        <v>45509</v>
      </c>
      <c r="F1299">
        <v>30</v>
      </c>
      <c r="G1299" s="1">
        <v>45539</v>
      </c>
      <c r="K1299" s="2">
        <f>SUMIF('collection only'!D:D,eslam.data!AH1299,'collection only'!E:E)</f>
        <v>0</v>
      </c>
      <c r="U1299" s="2">
        <v>0</v>
      </c>
      <c r="V1299" s="14">
        <f>SUMIF('consultant-gross'!D:D,eslam.data!AH1299,'consultant-gross'!F:F)</f>
        <v>0</v>
      </c>
      <c r="W1299" s="14">
        <f>SUMIF('consultant-gross'!D:D,eslam.data!AH1299,'consultant-gross'!G:G)</f>
        <v>0</v>
      </c>
      <c r="X1299" s="14">
        <f>SUMIF('consultant-net'!D:D,eslam.data!AH1299,'consultant-net'!F:F)</f>
        <v>0</v>
      </c>
      <c r="Y1299" s="2">
        <f>VLOOKUP(A1299,'eslam-to-invoicing'!A:B,2,0)</f>
        <v>0</v>
      </c>
      <c r="Z1299" s="2" t="str">
        <f t="shared" si="52"/>
        <v>023</v>
      </c>
      <c r="AH1299" s="2" t="str">
        <f t="shared" si="53"/>
        <v>Radamis-Villas Finishes23</v>
      </c>
    </row>
    <row r="1300" spans="1:34" x14ac:dyDescent="0.3">
      <c r="A1300" s="6" t="s">
        <v>98</v>
      </c>
      <c r="B1300" s="6">
        <v>24</v>
      </c>
      <c r="C1300" s="1">
        <v>45535</v>
      </c>
      <c r="D1300" s="1">
        <v>45529</v>
      </c>
      <c r="E1300" s="1">
        <v>45540</v>
      </c>
      <c r="F1300">
        <v>30</v>
      </c>
      <c r="G1300" s="1">
        <v>45570</v>
      </c>
      <c r="K1300" s="2">
        <f>SUMIF('collection only'!D:D,eslam.data!AH1300,'collection only'!E:E)</f>
        <v>0</v>
      </c>
      <c r="U1300" s="2">
        <v>0</v>
      </c>
      <c r="V1300" s="14">
        <f>SUMIF('consultant-gross'!D:D,eslam.data!AH1300,'consultant-gross'!F:F)</f>
        <v>0</v>
      </c>
      <c r="W1300" s="14">
        <f>SUMIF('consultant-gross'!D:D,eslam.data!AH1300,'consultant-gross'!G:G)</f>
        <v>0</v>
      </c>
      <c r="X1300" s="14">
        <f>SUMIF('consultant-net'!D:D,eslam.data!AH1300,'consultant-net'!F:F)</f>
        <v>0</v>
      </c>
      <c r="Y1300" s="2">
        <f>VLOOKUP(A1300,'eslam-to-invoicing'!A:B,2,0)</f>
        <v>0</v>
      </c>
      <c r="Z1300" s="2" t="str">
        <f t="shared" si="52"/>
        <v>024</v>
      </c>
      <c r="AH1300" s="2" t="str">
        <f t="shared" si="53"/>
        <v>Radamis-Villas Finishes24</v>
      </c>
    </row>
    <row r="1301" spans="1:34" x14ac:dyDescent="0.3">
      <c r="A1301" s="6" t="s">
        <v>98</v>
      </c>
      <c r="B1301" s="6">
        <v>25</v>
      </c>
      <c r="C1301" s="1">
        <v>45565</v>
      </c>
      <c r="D1301" s="1">
        <v>45560</v>
      </c>
      <c r="E1301" s="1">
        <v>45570</v>
      </c>
      <c r="F1301">
        <v>30</v>
      </c>
      <c r="G1301" s="1">
        <v>45600</v>
      </c>
      <c r="K1301" s="2">
        <f>SUMIF('collection only'!D:D,eslam.data!AH1301,'collection only'!E:E)</f>
        <v>0</v>
      </c>
      <c r="U1301" s="2">
        <v>0</v>
      </c>
      <c r="V1301" s="14">
        <f>SUMIF('consultant-gross'!D:D,eslam.data!AH1301,'consultant-gross'!F:F)</f>
        <v>0</v>
      </c>
      <c r="W1301" s="14">
        <f>SUMIF('consultant-gross'!D:D,eslam.data!AH1301,'consultant-gross'!G:G)</f>
        <v>0</v>
      </c>
      <c r="X1301" s="14">
        <f>SUMIF('consultant-net'!D:D,eslam.data!AH1301,'consultant-net'!F:F)</f>
        <v>0</v>
      </c>
      <c r="Y1301" s="2">
        <f>VLOOKUP(A1301,'eslam-to-invoicing'!A:B,2,0)</f>
        <v>0</v>
      </c>
      <c r="Z1301" s="2" t="str">
        <f t="shared" si="52"/>
        <v>025</v>
      </c>
      <c r="AH1301" s="2" t="str">
        <f t="shared" si="53"/>
        <v>Radamis-Villas Finishes25</v>
      </c>
    </row>
    <row r="1302" spans="1:34" x14ac:dyDescent="0.3">
      <c r="A1302" s="6" t="s">
        <v>98</v>
      </c>
      <c r="B1302" s="6">
        <v>26</v>
      </c>
      <c r="C1302" s="1">
        <v>45596</v>
      </c>
      <c r="D1302" s="1">
        <v>45590</v>
      </c>
      <c r="E1302" s="1">
        <v>45601</v>
      </c>
      <c r="F1302">
        <v>30</v>
      </c>
      <c r="G1302" s="1">
        <v>45631</v>
      </c>
      <c r="K1302" s="2">
        <f>SUMIF('collection only'!D:D,eslam.data!AH1302,'collection only'!E:E)</f>
        <v>0</v>
      </c>
      <c r="U1302" s="2">
        <v>0</v>
      </c>
      <c r="V1302" s="14">
        <f>SUMIF('consultant-gross'!D:D,eslam.data!AH1302,'consultant-gross'!F:F)</f>
        <v>0</v>
      </c>
      <c r="W1302" s="14">
        <f>SUMIF('consultant-gross'!D:D,eslam.data!AH1302,'consultant-gross'!G:G)</f>
        <v>0</v>
      </c>
      <c r="X1302" s="14">
        <f>SUMIF('consultant-net'!D:D,eslam.data!AH1302,'consultant-net'!F:F)</f>
        <v>0</v>
      </c>
      <c r="Y1302" s="2">
        <f>VLOOKUP(A1302,'eslam-to-invoicing'!A:B,2,0)</f>
        <v>0</v>
      </c>
      <c r="Z1302" s="2" t="str">
        <f t="shared" si="52"/>
        <v>026</v>
      </c>
      <c r="AH1302" s="2" t="str">
        <f t="shared" si="53"/>
        <v>Radamis-Villas Finishes26</v>
      </c>
    </row>
    <row r="1303" spans="1:34" x14ac:dyDescent="0.3">
      <c r="A1303" s="6" t="s">
        <v>147</v>
      </c>
      <c r="B1303" s="6">
        <v>1</v>
      </c>
      <c r="C1303" s="1">
        <v>45412</v>
      </c>
      <c r="D1303" s="1">
        <v>45412</v>
      </c>
      <c r="E1303" s="1">
        <v>45435</v>
      </c>
      <c r="F1303">
        <v>70</v>
      </c>
      <c r="G1303" s="1">
        <v>45505</v>
      </c>
      <c r="H1303" s="1">
        <v>45435</v>
      </c>
      <c r="I1303" s="2">
        <v>3172518.714883721</v>
      </c>
      <c r="J1303" s="2">
        <v>3648396.5221162778</v>
      </c>
      <c r="K1303" s="2">
        <f>SUMIF('collection only'!D:D,eslam.data!AH1303,'collection only'!E:E)</f>
        <v>5218717</v>
      </c>
      <c r="L1303" s="2">
        <v>3172518.714883721</v>
      </c>
      <c r="U1303" s="2">
        <v>0</v>
      </c>
      <c r="V1303" s="14">
        <f>SUMIF('consultant-gross'!D:D,eslam.data!AH1303,'consultant-gross'!F:F)</f>
        <v>3172518.7148837205</v>
      </c>
      <c r="W1303" s="14">
        <f>SUMIF('consultant-gross'!D:D,eslam.data!AH1303,'consultant-gross'!G:G)</f>
        <v>3172518.7148837205</v>
      </c>
      <c r="X1303" s="14">
        <f>SUMIF('consultant-net'!D:D,eslam.data!AH1303,'consultant-net'!F:F)</f>
        <v>3648396.5221162783</v>
      </c>
      <c r="Y1303" s="2" t="str">
        <f>VLOOKUP(A1303,'eslam-to-invoicing'!A:B,2,0)</f>
        <v>Red Sea Museum-Bab El-Bunt</v>
      </c>
      <c r="Z1303" s="2" t="str">
        <f t="shared" si="52"/>
        <v>Red Sea Museum-Bab El-Bunt1</v>
      </c>
      <c r="AH1303" s="2" t="str">
        <f t="shared" si="53"/>
        <v>Red Sea Museum1</v>
      </c>
    </row>
    <row r="1304" spans="1:34" x14ac:dyDescent="0.3">
      <c r="A1304" s="6" t="s">
        <v>147</v>
      </c>
      <c r="B1304" s="6">
        <v>2</v>
      </c>
      <c r="C1304" s="1">
        <v>45443</v>
      </c>
      <c r="D1304" s="1">
        <v>45443</v>
      </c>
      <c r="E1304" s="1">
        <v>45435</v>
      </c>
      <c r="F1304">
        <v>70</v>
      </c>
      <c r="G1304" s="1">
        <v>45505</v>
      </c>
      <c r="H1304" s="1">
        <v>45525</v>
      </c>
      <c r="I1304" s="2">
        <v>2298644.285116279</v>
      </c>
      <c r="J1304" s="2">
        <v>2114752.9300000002</v>
      </c>
      <c r="K1304" s="2">
        <f>SUMIF('collection only'!D:D,eslam.data!AH1304,'collection only'!E:E)</f>
        <v>4414752.93</v>
      </c>
      <c r="L1304" s="2">
        <v>5471163</v>
      </c>
      <c r="S1304" s="2">
        <v>114932</v>
      </c>
      <c r="T1304" s="2">
        <v>114932</v>
      </c>
      <c r="U1304" s="2">
        <v>0</v>
      </c>
      <c r="V1304" s="14">
        <f>SUMIF('consultant-gross'!D:D,eslam.data!AH1304,'consultant-gross'!F:F)</f>
        <v>2298644.2851162795</v>
      </c>
      <c r="W1304" s="14">
        <f>SUMIF('consultant-gross'!D:D,eslam.data!AH1304,'consultant-gross'!G:G)</f>
        <v>5471163</v>
      </c>
      <c r="X1304" s="14">
        <f>SUMIF('consultant-net'!D:D,eslam.data!AH1304,'consultant-net'!F:F)</f>
        <v>2114752.9300000002</v>
      </c>
      <c r="Y1304" s="2" t="str">
        <f>VLOOKUP(A1304,'eslam-to-invoicing'!A:B,2,0)</f>
        <v>Red Sea Museum-Bab El-Bunt</v>
      </c>
      <c r="Z1304" s="2" t="str">
        <f t="shared" si="52"/>
        <v>Red Sea Museum-Bab El-Bunt2</v>
      </c>
      <c r="AH1304" s="2" t="str">
        <f t="shared" si="53"/>
        <v>Red Sea Museum2</v>
      </c>
    </row>
    <row r="1305" spans="1:34" x14ac:dyDescent="0.3">
      <c r="A1305" s="6" t="s">
        <v>147</v>
      </c>
      <c r="B1305" s="6">
        <v>3</v>
      </c>
      <c r="C1305" s="1">
        <v>45535</v>
      </c>
      <c r="D1305" s="1">
        <v>45537</v>
      </c>
      <c r="E1305" s="1">
        <v>45537</v>
      </c>
      <c r="F1305">
        <v>70</v>
      </c>
      <c r="G1305" s="1">
        <v>45607</v>
      </c>
      <c r="H1305" s="1">
        <v>45537</v>
      </c>
      <c r="I1305" s="2">
        <v>1331566</v>
      </c>
      <c r="J1305" s="2">
        <v>1225041</v>
      </c>
      <c r="K1305" s="2">
        <f>SUMIF('collection only'!D:D,eslam.data!AH1305,'collection only'!E:E)</f>
        <v>4443406</v>
      </c>
      <c r="L1305" s="2">
        <v>6802729</v>
      </c>
      <c r="U1305" s="2">
        <v>0</v>
      </c>
      <c r="V1305" s="14">
        <f>SUMIF('consultant-gross'!D:D,eslam.data!AH1305,'consultant-gross'!F:F)</f>
        <v>1331566</v>
      </c>
      <c r="W1305" s="14">
        <f>SUMIF('consultant-gross'!D:D,eslam.data!AH1305,'consultant-gross'!G:G)</f>
        <v>6802729</v>
      </c>
      <c r="X1305" s="14">
        <f>SUMIF('consultant-net'!D:D,eslam.data!AH1305,'consultant-net'!F:F)</f>
        <v>1225041</v>
      </c>
      <c r="Y1305" s="2" t="str">
        <f>VLOOKUP(A1305,'eslam-to-invoicing'!A:B,2,0)</f>
        <v>Red Sea Museum-Bab El-Bunt</v>
      </c>
      <c r="Z1305" s="2" t="str">
        <f t="shared" si="52"/>
        <v>Red Sea Museum-Bab El-Bunt3</v>
      </c>
      <c r="AH1305" s="2" t="str">
        <f t="shared" si="53"/>
        <v>Red Sea Museum3</v>
      </c>
    </row>
    <row r="1306" spans="1:34" x14ac:dyDescent="0.3">
      <c r="A1306" s="6" t="s">
        <v>65</v>
      </c>
      <c r="B1306" s="6">
        <v>1</v>
      </c>
      <c r="C1306" s="1">
        <v>44255</v>
      </c>
      <c r="D1306" s="1">
        <v>44247</v>
      </c>
      <c r="E1306" s="1">
        <v>44247</v>
      </c>
      <c r="F1306">
        <v>60</v>
      </c>
      <c r="G1306" s="1">
        <v>44307</v>
      </c>
      <c r="K1306" s="2">
        <f>SUMIF('collection only'!D:D,eslam.data!AH1306,'collection only'!E:E)</f>
        <v>45719198.399999999</v>
      </c>
      <c r="U1306" s="2">
        <v>0</v>
      </c>
      <c r="V1306" s="14">
        <f>SUMIF('consultant-gross'!D:D,eslam.data!AH1306,'consultant-gross'!F:F)</f>
        <v>0</v>
      </c>
      <c r="W1306" s="14">
        <f>SUMIF('consultant-gross'!D:D,eslam.data!AH1306,'consultant-gross'!G:G)</f>
        <v>0</v>
      </c>
      <c r="X1306" s="14">
        <f>SUMIF('consultant-net'!D:D,eslam.data!AH1306,'consultant-net'!F:F)</f>
        <v>0</v>
      </c>
      <c r="Y1306" s="2" t="str">
        <f>VLOOKUP(A1306,'eslam-to-invoicing'!A:B,2,0)</f>
        <v>RING ROAD MARYOTIA EXPANSION</v>
      </c>
      <c r="Z1306" s="2" t="str">
        <f t="shared" si="52"/>
        <v>RING ROAD MARYOTIA EXPANSION1</v>
      </c>
      <c r="AH1306" s="2" t="str">
        <f t="shared" si="53"/>
        <v>Ring Road - El Marg1</v>
      </c>
    </row>
    <row r="1307" spans="1:34" x14ac:dyDescent="0.3">
      <c r="A1307" s="6" t="s">
        <v>65</v>
      </c>
      <c r="B1307" s="6">
        <v>2</v>
      </c>
      <c r="C1307" s="1">
        <v>44286</v>
      </c>
      <c r="D1307" s="1">
        <v>44301</v>
      </c>
      <c r="E1307" s="1">
        <v>44301</v>
      </c>
      <c r="F1307">
        <v>60</v>
      </c>
      <c r="G1307" s="1">
        <v>44361</v>
      </c>
      <c r="K1307" s="2">
        <f>SUMIF('collection only'!D:D,eslam.data!AH1307,'collection only'!E:E)</f>
        <v>9576635.3000000007</v>
      </c>
      <c r="U1307" s="2">
        <v>0</v>
      </c>
      <c r="V1307" s="14">
        <f>SUMIF('consultant-gross'!D:D,eslam.data!AH1307,'consultant-gross'!F:F)</f>
        <v>0</v>
      </c>
      <c r="W1307" s="14">
        <f>SUMIF('consultant-gross'!D:D,eslam.data!AH1307,'consultant-gross'!G:G)</f>
        <v>0</v>
      </c>
      <c r="X1307" s="14">
        <f>SUMIF('consultant-net'!D:D,eslam.data!AH1307,'consultant-net'!F:F)</f>
        <v>0</v>
      </c>
      <c r="Y1307" s="2" t="str">
        <f>VLOOKUP(A1307,'eslam-to-invoicing'!A:B,2,0)</f>
        <v>RING ROAD MARYOTIA EXPANSION</v>
      </c>
      <c r="Z1307" s="2" t="str">
        <f t="shared" si="52"/>
        <v>RING ROAD MARYOTIA EXPANSION2</v>
      </c>
      <c r="AH1307" s="2" t="str">
        <f t="shared" si="53"/>
        <v>Ring Road - El Marg2</v>
      </c>
    </row>
    <row r="1308" spans="1:34" x14ac:dyDescent="0.3">
      <c r="A1308" s="6" t="s">
        <v>65</v>
      </c>
      <c r="B1308" s="6">
        <v>3</v>
      </c>
      <c r="C1308" s="1">
        <v>44316</v>
      </c>
      <c r="D1308" s="1">
        <v>44331</v>
      </c>
      <c r="E1308" s="1">
        <v>44331</v>
      </c>
      <c r="F1308">
        <v>60</v>
      </c>
      <c r="G1308" s="1">
        <v>44391</v>
      </c>
      <c r="K1308" s="2">
        <f>SUMIF('collection only'!D:D,eslam.data!AH1308,'collection only'!E:E)</f>
        <v>13773926.1</v>
      </c>
      <c r="U1308" s="2">
        <v>0</v>
      </c>
      <c r="V1308" s="14">
        <f>SUMIF('consultant-gross'!D:D,eslam.data!AH1308,'consultant-gross'!F:F)</f>
        <v>0</v>
      </c>
      <c r="W1308" s="14">
        <f>SUMIF('consultant-gross'!D:D,eslam.data!AH1308,'consultant-gross'!G:G)</f>
        <v>0</v>
      </c>
      <c r="X1308" s="14">
        <f>SUMIF('consultant-net'!D:D,eslam.data!AH1308,'consultant-net'!F:F)</f>
        <v>0</v>
      </c>
      <c r="Y1308" s="2" t="str">
        <f>VLOOKUP(A1308,'eslam-to-invoicing'!A:B,2,0)</f>
        <v>RING ROAD MARYOTIA EXPANSION</v>
      </c>
      <c r="Z1308" s="2" t="str">
        <f t="shared" si="52"/>
        <v>RING ROAD MARYOTIA EXPANSION3</v>
      </c>
      <c r="AH1308" s="2" t="str">
        <f t="shared" si="53"/>
        <v>Ring Road - El Marg3</v>
      </c>
    </row>
    <row r="1309" spans="1:34" x14ac:dyDescent="0.3">
      <c r="A1309" s="6" t="s">
        <v>65</v>
      </c>
      <c r="B1309" s="6">
        <v>4</v>
      </c>
      <c r="C1309" s="1">
        <v>44347</v>
      </c>
      <c r="D1309" s="1">
        <v>44355</v>
      </c>
      <c r="E1309" s="1">
        <v>44355</v>
      </c>
      <c r="F1309">
        <v>60</v>
      </c>
      <c r="G1309" s="1">
        <v>44415</v>
      </c>
      <c r="K1309" s="2">
        <f>SUMIF('collection only'!D:D,eslam.data!AH1309,'collection only'!E:E)</f>
        <v>4525661.3</v>
      </c>
      <c r="U1309" s="2">
        <v>0</v>
      </c>
      <c r="V1309" s="14">
        <f>SUMIF('consultant-gross'!D:D,eslam.data!AH1309,'consultant-gross'!F:F)</f>
        <v>0</v>
      </c>
      <c r="W1309" s="14">
        <f>SUMIF('consultant-gross'!D:D,eslam.data!AH1309,'consultant-gross'!G:G)</f>
        <v>0</v>
      </c>
      <c r="X1309" s="14">
        <f>SUMIF('consultant-net'!D:D,eslam.data!AH1309,'consultant-net'!F:F)</f>
        <v>0</v>
      </c>
      <c r="Y1309" s="2" t="str">
        <f>VLOOKUP(A1309,'eslam-to-invoicing'!A:B,2,0)</f>
        <v>RING ROAD MARYOTIA EXPANSION</v>
      </c>
      <c r="Z1309" s="2" t="str">
        <f t="shared" si="52"/>
        <v>RING ROAD MARYOTIA EXPANSION4</v>
      </c>
      <c r="AH1309" s="2" t="str">
        <f t="shared" si="53"/>
        <v>Ring Road - El Marg4</v>
      </c>
    </row>
    <row r="1310" spans="1:34" x14ac:dyDescent="0.3">
      <c r="A1310" s="6" t="s">
        <v>65</v>
      </c>
      <c r="B1310" s="6">
        <v>5</v>
      </c>
      <c r="C1310" s="1">
        <v>44377</v>
      </c>
      <c r="D1310" s="1">
        <v>44377</v>
      </c>
      <c r="E1310" s="1">
        <v>44377</v>
      </c>
      <c r="F1310">
        <v>60</v>
      </c>
      <c r="G1310" s="1">
        <v>44437</v>
      </c>
      <c r="K1310" s="2">
        <f>SUMIF('collection only'!D:D,eslam.data!AH1310,'collection only'!E:E)</f>
        <v>2097964.2999999998</v>
      </c>
      <c r="U1310" s="2">
        <v>0</v>
      </c>
      <c r="V1310" s="14">
        <f>SUMIF('consultant-gross'!D:D,eslam.data!AH1310,'consultant-gross'!F:F)</f>
        <v>0</v>
      </c>
      <c r="W1310" s="14">
        <f>SUMIF('consultant-gross'!D:D,eslam.data!AH1310,'consultant-gross'!G:G)</f>
        <v>0</v>
      </c>
      <c r="X1310" s="14">
        <f>SUMIF('consultant-net'!D:D,eslam.data!AH1310,'consultant-net'!F:F)</f>
        <v>0</v>
      </c>
      <c r="Y1310" s="2" t="str">
        <f>VLOOKUP(A1310,'eslam-to-invoicing'!A:B,2,0)</f>
        <v>RING ROAD MARYOTIA EXPANSION</v>
      </c>
      <c r="Z1310" s="2" t="str">
        <f t="shared" si="52"/>
        <v>RING ROAD MARYOTIA EXPANSION5</v>
      </c>
      <c r="AH1310" s="2" t="str">
        <f t="shared" si="53"/>
        <v>Ring Road - El Marg5</v>
      </c>
    </row>
    <row r="1311" spans="1:34" x14ac:dyDescent="0.3">
      <c r="A1311" s="6" t="s">
        <v>65</v>
      </c>
      <c r="B1311" s="6">
        <v>6</v>
      </c>
      <c r="C1311" s="1">
        <v>44408</v>
      </c>
      <c r="D1311" s="1">
        <v>44408</v>
      </c>
      <c r="E1311" s="1">
        <v>44408</v>
      </c>
      <c r="F1311">
        <v>60</v>
      </c>
      <c r="G1311" s="1">
        <v>44468</v>
      </c>
      <c r="K1311" s="2">
        <f>SUMIF('collection only'!D:D,eslam.data!AH1311,'collection only'!E:E)</f>
        <v>1156719</v>
      </c>
      <c r="U1311" s="2">
        <v>0</v>
      </c>
      <c r="V1311" s="14">
        <f>SUMIF('consultant-gross'!D:D,eslam.data!AH1311,'consultant-gross'!F:F)</f>
        <v>0</v>
      </c>
      <c r="W1311" s="14">
        <f>SUMIF('consultant-gross'!D:D,eslam.data!AH1311,'consultant-gross'!G:G)</f>
        <v>0</v>
      </c>
      <c r="X1311" s="14">
        <f>SUMIF('consultant-net'!D:D,eslam.data!AH1311,'consultant-net'!F:F)</f>
        <v>0</v>
      </c>
      <c r="Y1311" s="2" t="str">
        <f>VLOOKUP(A1311,'eslam-to-invoicing'!A:B,2,0)</f>
        <v>RING ROAD MARYOTIA EXPANSION</v>
      </c>
      <c r="Z1311" s="2" t="str">
        <f t="shared" si="52"/>
        <v>RING ROAD MARYOTIA EXPANSION6</v>
      </c>
      <c r="AH1311" s="2" t="str">
        <f t="shared" si="53"/>
        <v>Ring Road - El Marg6</v>
      </c>
    </row>
    <row r="1312" spans="1:34" x14ac:dyDescent="0.3">
      <c r="A1312" s="6" t="s">
        <v>65</v>
      </c>
      <c r="B1312" s="6">
        <v>7</v>
      </c>
      <c r="C1312" s="1">
        <v>44439</v>
      </c>
      <c r="D1312" s="1">
        <v>44439</v>
      </c>
      <c r="E1312" s="1">
        <v>44444</v>
      </c>
      <c r="F1312">
        <v>60</v>
      </c>
      <c r="G1312" s="1">
        <v>44504</v>
      </c>
      <c r="J1312" s="2">
        <v>25237352</v>
      </c>
      <c r="K1312" s="2">
        <f>SUMIF('collection only'!D:D,eslam.data!AH1312,'collection only'!E:E)</f>
        <v>2151897.2999999998</v>
      </c>
      <c r="U1312" s="2">
        <v>0</v>
      </c>
      <c r="V1312" s="14">
        <f>SUMIF('consultant-gross'!D:D,eslam.data!AH1312,'consultant-gross'!F:F)</f>
        <v>0</v>
      </c>
      <c r="W1312" s="14">
        <f>SUMIF('consultant-gross'!D:D,eslam.data!AH1312,'consultant-gross'!G:G)</f>
        <v>0</v>
      </c>
      <c r="X1312" s="14">
        <f>SUMIF('consultant-net'!D:D,eslam.data!AH1312,'consultant-net'!F:F)</f>
        <v>25237352</v>
      </c>
      <c r="Y1312" s="2" t="str">
        <f>VLOOKUP(A1312,'eslam-to-invoicing'!A:B,2,0)</f>
        <v>RING ROAD MARYOTIA EXPANSION</v>
      </c>
      <c r="Z1312" s="2" t="str">
        <f t="shared" si="52"/>
        <v>RING ROAD MARYOTIA EXPANSION7</v>
      </c>
      <c r="AH1312" s="2" t="str">
        <f t="shared" si="53"/>
        <v>Ring Road - El Marg7</v>
      </c>
    </row>
    <row r="1313" spans="1:34" x14ac:dyDescent="0.3">
      <c r="A1313" s="6" t="s">
        <v>65</v>
      </c>
      <c r="B1313" s="6">
        <v>8</v>
      </c>
      <c r="C1313" s="1">
        <v>44469</v>
      </c>
      <c r="D1313" s="1">
        <v>44469</v>
      </c>
      <c r="E1313" s="1">
        <v>44474</v>
      </c>
      <c r="F1313">
        <v>60</v>
      </c>
      <c r="G1313" s="1">
        <v>44534</v>
      </c>
      <c r="H1313" s="1">
        <v>44493</v>
      </c>
      <c r="I1313" s="2">
        <v>4446069.400000006</v>
      </c>
      <c r="J1313" s="2">
        <v>3601316.2140000048</v>
      </c>
      <c r="K1313" s="2">
        <f>SUMIF('collection only'!D:D,eslam.data!AH1313,'collection only'!E:E)</f>
        <v>3742254.85</v>
      </c>
      <c r="L1313" s="2">
        <v>142263915.035</v>
      </c>
      <c r="U1313" s="2">
        <v>0</v>
      </c>
      <c r="V1313" s="14">
        <f>SUMIF('consultant-gross'!D:D,eslam.data!AH1313,'consultant-gross'!F:F)</f>
        <v>0</v>
      </c>
      <c r="W1313" s="14">
        <f>SUMIF('consultant-gross'!D:D,eslam.data!AH1313,'consultant-gross'!G:G)</f>
        <v>0</v>
      </c>
      <c r="X1313" s="14">
        <f>SUMIF('consultant-net'!D:D,eslam.data!AH1313,'consultant-net'!F:F)</f>
        <v>0</v>
      </c>
      <c r="Y1313" s="2" t="str">
        <f>VLOOKUP(A1313,'eslam-to-invoicing'!A:B,2,0)</f>
        <v>RING ROAD MARYOTIA EXPANSION</v>
      </c>
      <c r="Z1313" s="2" t="str">
        <f t="shared" si="52"/>
        <v>RING ROAD MARYOTIA EXPANSION8</v>
      </c>
      <c r="AH1313" s="2" t="str">
        <f t="shared" si="53"/>
        <v>Ring Road - El Marg8</v>
      </c>
    </row>
    <row r="1314" spans="1:34" x14ac:dyDescent="0.3">
      <c r="A1314" s="6" t="s">
        <v>65</v>
      </c>
      <c r="B1314" s="6">
        <v>9</v>
      </c>
      <c r="C1314" s="1">
        <v>44500</v>
      </c>
      <c r="D1314" s="1">
        <v>44500</v>
      </c>
      <c r="E1314" s="1">
        <v>44506</v>
      </c>
      <c r="F1314">
        <v>60</v>
      </c>
      <c r="G1314" s="1">
        <v>44566</v>
      </c>
      <c r="H1314" s="1">
        <v>44524</v>
      </c>
      <c r="I1314" s="2">
        <v>4763028.2350000143</v>
      </c>
      <c r="J1314" s="2">
        <v>3858052.8703500121</v>
      </c>
      <c r="K1314" s="2">
        <f>SUMIF('collection only'!D:D,eslam.data!AH1314,'collection only'!E:E)</f>
        <v>4020500.85</v>
      </c>
      <c r="L1314" s="2">
        <v>147026943.27000001</v>
      </c>
      <c r="U1314" s="2">
        <v>0</v>
      </c>
      <c r="V1314" s="14">
        <f>SUMIF('consultant-gross'!D:D,eslam.data!AH1314,'consultant-gross'!F:F)</f>
        <v>0</v>
      </c>
      <c r="W1314" s="14">
        <f>SUMIF('consultant-gross'!D:D,eslam.data!AH1314,'consultant-gross'!G:G)</f>
        <v>0</v>
      </c>
      <c r="X1314" s="14">
        <f>SUMIF('consultant-net'!D:D,eslam.data!AH1314,'consultant-net'!F:F)</f>
        <v>0</v>
      </c>
      <c r="Y1314" s="2" t="str">
        <f>VLOOKUP(A1314,'eslam-to-invoicing'!A:B,2,0)</f>
        <v>RING ROAD MARYOTIA EXPANSION</v>
      </c>
      <c r="Z1314" s="2" t="str">
        <f t="shared" si="52"/>
        <v>RING ROAD MARYOTIA EXPANSION9</v>
      </c>
      <c r="AH1314" s="2" t="str">
        <f t="shared" si="53"/>
        <v>Ring Road - El Marg9</v>
      </c>
    </row>
    <row r="1315" spans="1:34" x14ac:dyDescent="0.3">
      <c r="A1315" s="6" t="s">
        <v>65</v>
      </c>
      <c r="B1315" s="6">
        <v>10</v>
      </c>
      <c r="C1315" s="1">
        <v>44530</v>
      </c>
      <c r="D1315" s="1">
        <v>44530</v>
      </c>
      <c r="E1315" s="1">
        <v>44538</v>
      </c>
      <c r="F1315">
        <v>60</v>
      </c>
      <c r="G1315" s="1">
        <v>44598</v>
      </c>
      <c r="H1315" s="1">
        <v>44586</v>
      </c>
      <c r="I1315" s="2">
        <v>3312818.459999979</v>
      </c>
      <c r="J1315" s="2">
        <v>2683382.9525999832</v>
      </c>
      <c r="K1315" s="2">
        <f>SUMIF('collection only'!D:D,eslam.data!AH1315,'collection only'!E:E)</f>
        <v>2795847.4</v>
      </c>
      <c r="L1315" s="2">
        <v>150339761.72999999</v>
      </c>
      <c r="U1315" s="2">
        <v>0</v>
      </c>
      <c r="V1315" s="14">
        <f>SUMIF('consultant-gross'!D:D,eslam.data!AH1315,'consultant-gross'!F:F)</f>
        <v>0</v>
      </c>
      <c r="W1315" s="14">
        <f>SUMIF('consultant-gross'!D:D,eslam.data!AH1315,'consultant-gross'!G:G)</f>
        <v>0</v>
      </c>
      <c r="X1315" s="14">
        <f>SUMIF('consultant-net'!D:D,eslam.data!AH1315,'consultant-net'!F:F)</f>
        <v>0</v>
      </c>
      <c r="Y1315" s="2" t="str">
        <f>VLOOKUP(A1315,'eslam-to-invoicing'!A:B,2,0)</f>
        <v>RING ROAD MARYOTIA EXPANSION</v>
      </c>
      <c r="Z1315" s="2" t="str">
        <f t="shared" si="52"/>
        <v>RING ROAD MARYOTIA EXPANSION10</v>
      </c>
      <c r="AH1315" s="2" t="str">
        <f t="shared" si="53"/>
        <v>Ring Road - El Marg10</v>
      </c>
    </row>
    <row r="1316" spans="1:34" x14ac:dyDescent="0.3">
      <c r="A1316" s="6" t="s">
        <v>65</v>
      </c>
      <c r="B1316" s="6">
        <v>11</v>
      </c>
      <c r="C1316" s="1">
        <v>44592</v>
      </c>
      <c r="D1316" s="1">
        <v>44592</v>
      </c>
      <c r="E1316" s="1">
        <v>44594</v>
      </c>
      <c r="F1316">
        <v>60</v>
      </c>
      <c r="G1316" s="1">
        <v>44654</v>
      </c>
      <c r="K1316" s="2">
        <f>SUMIF('collection only'!D:D,eslam.data!AH1316,'collection only'!E:E)</f>
        <v>1E-4</v>
      </c>
      <c r="U1316" s="2">
        <v>0</v>
      </c>
      <c r="V1316" s="14">
        <f>SUMIF('consultant-gross'!D:D,eslam.data!AH1316,'consultant-gross'!F:F)</f>
        <v>0</v>
      </c>
      <c r="W1316" s="14">
        <f>SUMIF('consultant-gross'!D:D,eslam.data!AH1316,'consultant-gross'!G:G)</f>
        <v>0</v>
      </c>
      <c r="X1316" s="14">
        <f>SUMIF('consultant-net'!D:D,eslam.data!AH1316,'consultant-net'!F:F)</f>
        <v>0</v>
      </c>
      <c r="Y1316" s="2" t="str">
        <f>VLOOKUP(A1316,'eslam-to-invoicing'!A:B,2,0)</f>
        <v>RING ROAD MARYOTIA EXPANSION</v>
      </c>
      <c r="Z1316" s="2" t="str">
        <f t="shared" si="52"/>
        <v>RING ROAD MARYOTIA EXPANSION11</v>
      </c>
      <c r="AH1316" s="2" t="str">
        <f t="shared" si="53"/>
        <v>Ring Road - El Marg11</v>
      </c>
    </row>
    <row r="1317" spans="1:34" x14ac:dyDescent="0.3">
      <c r="A1317" s="6" t="s">
        <v>65</v>
      </c>
      <c r="B1317" s="6">
        <v>12</v>
      </c>
      <c r="C1317" s="1">
        <v>44620</v>
      </c>
      <c r="D1317" s="1">
        <v>44620</v>
      </c>
      <c r="E1317" s="1">
        <v>44622</v>
      </c>
      <c r="F1317">
        <v>60</v>
      </c>
      <c r="G1317" s="1">
        <v>44682</v>
      </c>
      <c r="K1317" s="2">
        <f>SUMIF('collection only'!D:D,eslam.data!AH1317,'collection only'!E:E)</f>
        <v>1E-4</v>
      </c>
      <c r="U1317" s="2">
        <v>0</v>
      </c>
      <c r="V1317" s="14">
        <f>SUMIF('consultant-gross'!D:D,eslam.data!AH1317,'consultant-gross'!F:F)</f>
        <v>0</v>
      </c>
      <c r="W1317" s="14">
        <f>SUMIF('consultant-gross'!D:D,eslam.data!AH1317,'consultant-gross'!G:G)</f>
        <v>0</v>
      </c>
      <c r="X1317" s="14">
        <f>SUMIF('consultant-net'!D:D,eslam.data!AH1317,'consultant-net'!F:F)</f>
        <v>0</v>
      </c>
      <c r="Y1317" s="2" t="str">
        <f>VLOOKUP(A1317,'eslam-to-invoicing'!A:B,2,0)</f>
        <v>RING ROAD MARYOTIA EXPANSION</v>
      </c>
      <c r="Z1317" s="2" t="str">
        <f t="shared" si="52"/>
        <v>RING ROAD MARYOTIA EXPANSION12</v>
      </c>
      <c r="AH1317" s="2" t="str">
        <f t="shared" si="53"/>
        <v>Ring Road - El Marg12</v>
      </c>
    </row>
    <row r="1318" spans="1:34" x14ac:dyDescent="0.3">
      <c r="A1318" s="6" t="s">
        <v>65</v>
      </c>
      <c r="B1318" s="6">
        <v>13</v>
      </c>
      <c r="C1318" s="1">
        <v>44712</v>
      </c>
      <c r="D1318" s="1">
        <v>44711</v>
      </c>
      <c r="E1318" s="1">
        <v>44714</v>
      </c>
      <c r="F1318">
        <v>60</v>
      </c>
      <c r="G1318" s="1">
        <v>44774</v>
      </c>
      <c r="K1318" s="2">
        <f>SUMIF('collection only'!D:D,eslam.data!AH1318,'collection only'!E:E)</f>
        <v>1E-4</v>
      </c>
      <c r="U1318" s="2">
        <v>0</v>
      </c>
      <c r="V1318" s="14">
        <f>SUMIF('consultant-gross'!D:D,eslam.data!AH1318,'consultant-gross'!F:F)</f>
        <v>0</v>
      </c>
      <c r="W1318" s="14">
        <f>SUMIF('consultant-gross'!D:D,eslam.data!AH1318,'consultant-gross'!G:G)</f>
        <v>0</v>
      </c>
      <c r="X1318" s="14">
        <f>SUMIF('consultant-net'!D:D,eslam.data!AH1318,'consultant-net'!F:F)</f>
        <v>0</v>
      </c>
      <c r="Y1318" s="2" t="str">
        <f>VLOOKUP(A1318,'eslam-to-invoicing'!A:B,2,0)</f>
        <v>RING ROAD MARYOTIA EXPANSION</v>
      </c>
      <c r="Z1318" s="2" t="str">
        <f t="shared" si="52"/>
        <v>RING ROAD MARYOTIA EXPANSION13</v>
      </c>
      <c r="AH1318" s="2" t="str">
        <f t="shared" si="53"/>
        <v>Ring Road - El Marg13</v>
      </c>
    </row>
    <row r="1319" spans="1:34" x14ac:dyDescent="0.3">
      <c r="A1319" s="6" t="s">
        <v>63</v>
      </c>
      <c r="B1319" s="6">
        <v>1</v>
      </c>
      <c r="C1319" s="1">
        <v>44074</v>
      </c>
      <c r="D1319" s="1">
        <v>44074</v>
      </c>
      <c r="E1319" s="1">
        <v>44074</v>
      </c>
      <c r="F1319">
        <v>60</v>
      </c>
      <c r="G1319" s="1">
        <v>44134</v>
      </c>
      <c r="K1319" s="2">
        <f>SUMIF('collection only'!D:D,eslam.data!AH1319,'collection only'!E:E)</f>
        <v>26333646.739130437</v>
      </c>
      <c r="U1319" s="2">
        <v>0</v>
      </c>
      <c r="V1319" s="14">
        <f>SUMIF('consultant-gross'!D:D,eslam.data!AH1319,'consultant-gross'!F:F)</f>
        <v>0</v>
      </c>
      <c r="W1319" s="14">
        <f>SUMIF('consultant-gross'!D:D,eslam.data!AH1319,'consultant-gross'!G:G)</f>
        <v>0</v>
      </c>
      <c r="X1319" s="14">
        <f>SUMIF('consultant-net'!D:D,eslam.data!AH1319,'consultant-net'!F:F)</f>
        <v>0</v>
      </c>
      <c r="Y1319" s="2" t="str">
        <f>VLOOKUP(A1319,'eslam-to-invoicing'!A:B,2,0)</f>
        <v>RING ROAD MARYOTIA EXPANSION</v>
      </c>
      <c r="Z1319" s="2" t="str">
        <f t="shared" si="52"/>
        <v>RING ROAD MARYOTIA EXPANSION1</v>
      </c>
      <c r="AH1319" s="2" t="str">
        <f t="shared" si="53"/>
        <v>Ring Road - Mounib1</v>
      </c>
    </row>
    <row r="1320" spans="1:34" x14ac:dyDescent="0.3">
      <c r="A1320" s="6" t="s">
        <v>63</v>
      </c>
      <c r="B1320" s="6">
        <v>2</v>
      </c>
      <c r="C1320" s="1">
        <v>44135</v>
      </c>
      <c r="D1320" s="1">
        <v>44135</v>
      </c>
      <c r="E1320" s="1">
        <v>44135</v>
      </c>
      <c r="F1320">
        <v>60</v>
      </c>
      <c r="G1320" s="1">
        <v>44195</v>
      </c>
      <c r="K1320" s="2">
        <f>SUMIF('collection only'!D:D,eslam.data!AH1320,'collection only'!E:E)</f>
        <v>7157243.5999999996</v>
      </c>
      <c r="U1320" s="2">
        <v>0</v>
      </c>
      <c r="V1320" s="14">
        <f>SUMIF('consultant-gross'!D:D,eslam.data!AH1320,'consultant-gross'!F:F)</f>
        <v>0</v>
      </c>
      <c r="W1320" s="14">
        <f>SUMIF('consultant-gross'!D:D,eslam.data!AH1320,'consultant-gross'!G:G)</f>
        <v>0</v>
      </c>
      <c r="X1320" s="14">
        <f>SUMIF('consultant-net'!D:D,eslam.data!AH1320,'consultant-net'!F:F)</f>
        <v>0</v>
      </c>
      <c r="Y1320" s="2" t="str">
        <f>VLOOKUP(A1320,'eslam-to-invoicing'!A:B,2,0)</f>
        <v>RING ROAD MARYOTIA EXPANSION</v>
      </c>
      <c r="Z1320" s="2" t="str">
        <f t="shared" si="52"/>
        <v>RING ROAD MARYOTIA EXPANSION2</v>
      </c>
      <c r="AH1320" s="2" t="str">
        <f t="shared" si="53"/>
        <v>Ring Road - Mounib2</v>
      </c>
    </row>
    <row r="1321" spans="1:34" x14ac:dyDescent="0.3">
      <c r="A1321" s="6" t="s">
        <v>63</v>
      </c>
      <c r="B1321" s="6">
        <v>3</v>
      </c>
      <c r="C1321" s="1">
        <v>44196</v>
      </c>
      <c r="D1321" s="1">
        <v>44196</v>
      </c>
      <c r="E1321" s="1">
        <v>44196</v>
      </c>
      <c r="F1321">
        <v>60</v>
      </c>
      <c r="G1321" s="1">
        <v>44256</v>
      </c>
      <c r="K1321" s="2">
        <f>SUMIF('collection only'!D:D,eslam.data!AH1321,'collection only'!E:E)</f>
        <v>10759736.15</v>
      </c>
      <c r="U1321" s="2">
        <v>0</v>
      </c>
      <c r="V1321" s="14">
        <f>SUMIF('consultant-gross'!D:D,eslam.data!AH1321,'consultant-gross'!F:F)</f>
        <v>0</v>
      </c>
      <c r="W1321" s="14">
        <f>SUMIF('consultant-gross'!D:D,eslam.data!AH1321,'consultant-gross'!G:G)</f>
        <v>0</v>
      </c>
      <c r="X1321" s="14">
        <f>SUMIF('consultant-net'!D:D,eslam.data!AH1321,'consultant-net'!F:F)</f>
        <v>0</v>
      </c>
      <c r="Y1321" s="2" t="str">
        <f>VLOOKUP(A1321,'eslam-to-invoicing'!A:B,2,0)</f>
        <v>RING ROAD MARYOTIA EXPANSION</v>
      </c>
      <c r="Z1321" s="2" t="str">
        <f t="shared" si="52"/>
        <v>RING ROAD MARYOTIA EXPANSION3</v>
      </c>
      <c r="AH1321" s="2" t="str">
        <f t="shared" si="53"/>
        <v>Ring Road - Mounib3</v>
      </c>
    </row>
    <row r="1322" spans="1:34" x14ac:dyDescent="0.3">
      <c r="A1322" s="6" t="s">
        <v>63</v>
      </c>
      <c r="B1322" s="6">
        <v>4</v>
      </c>
      <c r="C1322" s="1">
        <v>44227</v>
      </c>
      <c r="D1322" s="1">
        <v>44227</v>
      </c>
      <c r="E1322" s="1">
        <v>44235</v>
      </c>
      <c r="F1322">
        <v>60</v>
      </c>
      <c r="G1322" s="1">
        <v>44295</v>
      </c>
      <c r="K1322" s="2">
        <f>SUMIF('collection only'!D:D,eslam.data!AH1322,'collection only'!E:E)</f>
        <v>4521989.75</v>
      </c>
      <c r="U1322" s="2">
        <v>0</v>
      </c>
      <c r="V1322" s="14">
        <f>SUMIF('consultant-gross'!D:D,eslam.data!AH1322,'consultant-gross'!F:F)</f>
        <v>0</v>
      </c>
      <c r="W1322" s="14">
        <f>SUMIF('consultant-gross'!D:D,eslam.data!AH1322,'consultant-gross'!G:G)</f>
        <v>0</v>
      </c>
      <c r="X1322" s="14">
        <f>SUMIF('consultant-net'!D:D,eslam.data!AH1322,'consultant-net'!F:F)</f>
        <v>0</v>
      </c>
      <c r="Y1322" s="2" t="str">
        <f>VLOOKUP(A1322,'eslam-to-invoicing'!A:B,2,0)</f>
        <v>RING ROAD MARYOTIA EXPANSION</v>
      </c>
      <c r="Z1322" s="2" t="str">
        <f t="shared" si="52"/>
        <v>RING ROAD MARYOTIA EXPANSION4</v>
      </c>
      <c r="AH1322" s="2" t="str">
        <f t="shared" si="53"/>
        <v>Ring Road - Mounib4</v>
      </c>
    </row>
    <row r="1323" spans="1:34" x14ac:dyDescent="0.3">
      <c r="A1323" s="6" t="s">
        <v>63</v>
      </c>
      <c r="B1323" s="6">
        <v>5</v>
      </c>
      <c r="C1323" s="1">
        <v>44255</v>
      </c>
      <c r="D1323" s="1">
        <v>44255</v>
      </c>
      <c r="E1323" s="1">
        <v>44272</v>
      </c>
      <c r="F1323">
        <v>60</v>
      </c>
      <c r="G1323" s="1">
        <v>44332</v>
      </c>
      <c r="K1323" s="2">
        <f>SUMIF('collection only'!D:D,eslam.data!AH1323,'collection only'!E:E)</f>
        <v>6026340.3499999996</v>
      </c>
      <c r="U1323" s="2">
        <v>0</v>
      </c>
      <c r="V1323" s="14">
        <f>SUMIF('consultant-gross'!D:D,eslam.data!AH1323,'consultant-gross'!F:F)</f>
        <v>0</v>
      </c>
      <c r="W1323" s="14">
        <f>SUMIF('consultant-gross'!D:D,eslam.data!AH1323,'consultant-gross'!G:G)</f>
        <v>0</v>
      </c>
      <c r="X1323" s="14">
        <f>SUMIF('consultant-net'!D:D,eslam.data!AH1323,'consultant-net'!F:F)</f>
        <v>0</v>
      </c>
      <c r="Y1323" s="2" t="str">
        <f>VLOOKUP(A1323,'eslam-to-invoicing'!A:B,2,0)</f>
        <v>RING ROAD MARYOTIA EXPANSION</v>
      </c>
      <c r="Z1323" s="2" t="str">
        <f t="shared" si="52"/>
        <v>RING ROAD MARYOTIA EXPANSION5</v>
      </c>
      <c r="AH1323" s="2" t="str">
        <f t="shared" si="53"/>
        <v>Ring Road - Mounib5</v>
      </c>
    </row>
    <row r="1324" spans="1:34" x14ac:dyDescent="0.3">
      <c r="A1324" s="6" t="s">
        <v>63</v>
      </c>
      <c r="B1324" s="6">
        <v>6</v>
      </c>
      <c r="C1324" s="1">
        <v>44286</v>
      </c>
      <c r="D1324" s="1">
        <v>44286</v>
      </c>
      <c r="E1324" s="1">
        <v>44301</v>
      </c>
      <c r="F1324">
        <v>60</v>
      </c>
      <c r="G1324" s="1">
        <v>44361</v>
      </c>
      <c r="K1324" s="2">
        <f>SUMIF('collection only'!D:D,eslam.data!AH1324,'collection only'!E:E)</f>
        <v>4751540.0143990107</v>
      </c>
      <c r="U1324" s="2">
        <v>0</v>
      </c>
      <c r="V1324" s="14">
        <f>SUMIF('consultant-gross'!D:D,eslam.data!AH1324,'consultant-gross'!F:F)</f>
        <v>0</v>
      </c>
      <c r="W1324" s="14">
        <f>SUMIF('consultant-gross'!D:D,eslam.data!AH1324,'consultant-gross'!G:G)</f>
        <v>0</v>
      </c>
      <c r="X1324" s="14">
        <f>SUMIF('consultant-net'!D:D,eslam.data!AH1324,'consultant-net'!F:F)</f>
        <v>0</v>
      </c>
      <c r="Y1324" s="2" t="str">
        <f>VLOOKUP(A1324,'eslam-to-invoicing'!A:B,2,0)</f>
        <v>RING ROAD MARYOTIA EXPANSION</v>
      </c>
      <c r="Z1324" s="2" t="str">
        <f t="shared" si="52"/>
        <v>RING ROAD MARYOTIA EXPANSION6</v>
      </c>
      <c r="AH1324" s="2" t="str">
        <f t="shared" si="53"/>
        <v>Ring Road - Mounib6</v>
      </c>
    </row>
    <row r="1325" spans="1:34" x14ac:dyDescent="0.3">
      <c r="A1325" s="6" t="s">
        <v>63</v>
      </c>
      <c r="B1325" s="6">
        <v>7</v>
      </c>
      <c r="C1325" s="1">
        <v>44316</v>
      </c>
      <c r="D1325" s="1">
        <v>44316</v>
      </c>
      <c r="E1325" s="1">
        <v>44331</v>
      </c>
      <c r="F1325">
        <v>60</v>
      </c>
      <c r="G1325" s="1">
        <v>44391</v>
      </c>
      <c r="K1325" s="2">
        <f>SUMIF('collection only'!D:D,eslam.data!AH1325,'collection only'!E:E)</f>
        <v>3640291.7356009893</v>
      </c>
      <c r="U1325" s="2">
        <v>0</v>
      </c>
      <c r="V1325" s="14">
        <f>SUMIF('consultant-gross'!D:D,eslam.data!AH1325,'consultant-gross'!F:F)</f>
        <v>0</v>
      </c>
      <c r="W1325" s="14">
        <f>SUMIF('consultant-gross'!D:D,eslam.data!AH1325,'consultant-gross'!G:G)</f>
        <v>0</v>
      </c>
      <c r="X1325" s="14">
        <f>SUMIF('consultant-net'!D:D,eslam.data!AH1325,'consultant-net'!F:F)</f>
        <v>0</v>
      </c>
      <c r="Y1325" s="2" t="str">
        <f>VLOOKUP(A1325,'eslam-to-invoicing'!A:B,2,0)</f>
        <v>RING ROAD MARYOTIA EXPANSION</v>
      </c>
      <c r="Z1325" s="2" t="str">
        <f t="shared" si="52"/>
        <v>RING ROAD MARYOTIA EXPANSION7</v>
      </c>
      <c r="AH1325" s="2" t="str">
        <f t="shared" si="53"/>
        <v>Ring Road - Mounib7</v>
      </c>
    </row>
    <row r="1326" spans="1:34" x14ac:dyDescent="0.3">
      <c r="A1326" s="6" t="s">
        <v>63</v>
      </c>
      <c r="B1326" s="6">
        <v>8</v>
      </c>
      <c r="C1326" s="1">
        <v>44347</v>
      </c>
      <c r="D1326" s="1">
        <v>44347</v>
      </c>
      <c r="E1326" s="1">
        <v>44355</v>
      </c>
      <c r="F1326">
        <v>60</v>
      </c>
      <c r="G1326" s="1">
        <v>44415</v>
      </c>
      <c r="K1326" s="2">
        <f>SUMIF('collection only'!D:D,eslam.data!AH1326,'collection only'!E:E)</f>
        <v>2701161.75</v>
      </c>
      <c r="U1326" s="2">
        <v>0</v>
      </c>
      <c r="V1326" s="14">
        <f>SUMIF('consultant-gross'!D:D,eslam.data!AH1326,'consultant-gross'!F:F)</f>
        <v>0</v>
      </c>
      <c r="W1326" s="14">
        <f>SUMIF('consultant-gross'!D:D,eslam.data!AH1326,'consultant-gross'!G:G)</f>
        <v>0</v>
      </c>
      <c r="X1326" s="14">
        <f>SUMIF('consultant-net'!D:D,eslam.data!AH1326,'consultant-net'!F:F)</f>
        <v>0</v>
      </c>
      <c r="Y1326" s="2" t="str">
        <f>VLOOKUP(A1326,'eslam-to-invoicing'!A:B,2,0)</f>
        <v>RING ROAD MARYOTIA EXPANSION</v>
      </c>
      <c r="Z1326" s="2" t="str">
        <f t="shared" si="52"/>
        <v>RING ROAD MARYOTIA EXPANSION8</v>
      </c>
      <c r="AH1326" s="2" t="str">
        <f t="shared" si="53"/>
        <v>Ring Road - Mounib8</v>
      </c>
    </row>
    <row r="1327" spans="1:34" x14ac:dyDescent="0.3">
      <c r="A1327" s="6" t="s">
        <v>63</v>
      </c>
      <c r="B1327" s="6">
        <v>9</v>
      </c>
      <c r="C1327" s="1">
        <v>44377</v>
      </c>
      <c r="D1327" s="1">
        <v>44377</v>
      </c>
      <c r="E1327" s="1">
        <v>44377</v>
      </c>
      <c r="F1327">
        <v>60</v>
      </c>
      <c r="G1327" s="1">
        <v>44437</v>
      </c>
      <c r="I1327" s="2">
        <v>4536613.5882352944</v>
      </c>
      <c r="J1327" s="2">
        <v>3856121.55</v>
      </c>
      <c r="K1327" s="2">
        <f>SUMIF('collection only'!D:D,eslam.data!AH1327,'collection only'!E:E)</f>
        <v>3856121.55</v>
      </c>
      <c r="L1327" s="2">
        <v>98438363.943000004</v>
      </c>
      <c r="U1327" s="2">
        <v>0</v>
      </c>
      <c r="V1327" s="14">
        <f>SUMIF('consultant-gross'!D:D,eslam.data!AH1327,'consultant-gross'!F:F)</f>
        <v>4536613.5882352944</v>
      </c>
      <c r="W1327" s="14">
        <f>SUMIF('consultant-gross'!D:D,eslam.data!AH1327,'consultant-gross'!G:G)</f>
        <v>98438363.943000004</v>
      </c>
      <c r="X1327" s="14">
        <f>SUMIF('consultant-net'!D:D,eslam.data!AH1327,'consultant-net'!F:F)</f>
        <v>3856121.55</v>
      </c>
      <c r="Y1327" s="2" t="str">
        <f>VLOOKUP(A1327,'eslam-to-invoicing'!A:B,2,0)</f>
        <v>RING ROAD MARYOTIA EXPANSION</v>
      </c>
      <c r="Z1327" s="2" t="str">
        <f t="shared" si="52"/>
        <v>RING ROAD MARYOTIA EXPANSION9</v>
      </c>
      <c r="AH1327" s="2" t="str">
        <f t="shared" si="53"/>
        <v>Ring Road - Mounib9</v>
      </c>
    </row>
    <row r="1328" spans="1:34" x14ac:dyDescent="0.3">
      <c r="A1328" s="6" t="s">
        <v>63</v>
      </c>
      <c r="B1328" s="6">
        <v>10</v>
      </c>
      <c r="C1328" s="1">
        <v>44408</v>
      </c>
      <c r="D1328" s="1">
        <v>44408</v>
      </c>
      <c r="E1328" s="1">
        <v>44408</v>
      </c>
      <c r="F1328">
        <v>60</v>
      </c>
      <c r="G1328" s="1">
        <v>44468</v>
      </c>
      <c r="I1328" s="2">
        <v>18316815</v>
      </c>
      <c r="J1328" s="2">
        <v>12662306</v>
      </c>
      <c r="K1328" s="2">
        <f>SUMIF('collection only'!D:D,eslam.data!AH1328,'collection only'!E:E)</f>
        <v>10942755.35</v>
      </c>
      <c r="L1328" s="2">
        <v>116755178.943</v>
      </c>
      <c r="U1328" s="2">
        <v>0</v>
      </c>
      <c r="V1328" s="14">
        <f>SUMIF('consultant-gross'!D:D,eslam.data!AH1328,'consultant-gross'!F:F)</f>
        <v>18316815</v>
      </c>
      <c r="W1328" s="14">
        <f>SUMIF('consultant-gross'!D:D,eslam.data!AH1328,'consultant-gross'!G:G)</f>
        <v>116755178.943</v>
      </c>
      <c r="X1328" s="14">
        <f>SUMIF('consultant-net'!D:D,eslam.data!AH1328,'consultant-net'!F:F)</f>
        <v>12662306</v>
      </c>
      <c r="Y1328" s="2" t="str">
        <f>VLOOKUP(A1328,'eslam-to-invoicing'!A:B,2,0)</f>
        <v>RING ROAD MARYOTIA EXPANSION</v>
      </c>
      <c r="Z1328" s="2" t="str">
        <f t="shared" si="52"/>
        <v>RING ROAD MARYOTIA EXPANSION10</v>
      </c>
      <c r="AH1328" s="2" t="str">
        <f t="shared" si="53"/>
        <v>Ring Road - Mounib10</v>
      </c>
    </row>
    <row r="1329" spans="1:34" x14ac:dyDescent="0.3">
      <c r="A1329" s="6" t="s">
        <v>63</v>
      </c>
      <c r="B1329" s="6">
        <v>11</v>
      </c>
      <c r="C1329" s="1">
        <v>44439</v>
      </c>
      <c r="D1329" s="1">
        <v>44439</v>
      </c>
      <c r="E1329" s="1">
        <v>44444</v>
      </c>
      <c r="F1329">
        <v>60</v>
      </c>
      <c r="G1329" s="1">
        <v>44504</v>
      </c>
      <c r="H1329" s="1">
        <v>44446</v>
      </c>
      <c r="I1329" s="2">
        <v>30549611.057</v>
      </c>
      <c r="J1329" s="2">
        <v>19857247.18705</v>
      </c>
      <c r="K1329" s="2">
        <f>SUMIF('collection only'!D:D,eslam.data!AH1329,'collection only'!E:E)</f>
        <v>3708396</v>
      </c>
      <c r="L1329" s="2">
        <v>147304790</v>
      </c>
      <c r="U1329" s="2">
        <v>0</v>
      </c>
      <c r="V1329" s="14">
        <f>SUMIF('consultant-gross'!D:D,eslam.data!AH1329,'consultant-gross'!F:F)</f>
        <v>30549611.056999996</v>
      </c>
      <c r="W1329" s="14">
        <f>SUMIF('consultant-gross'!D:D,eslam.data!AH1329,'consultant-gross'!G:G)</f>
        <v>147304790</v>
      </c>
      <c r="X1329" s="14">
        <f>SUMIF('consultant-net'!D:D,eslam.data!AH1329,'consultant-net'!F:F)</f>
        <v>19857247.18705</v>
      </c>
      <c r="Y1329" s="2" t="str">
        <f>VLOOKUP(A1329,'eslam-to-invoicing'!A:B,2,0)</f>
        <v>RING ROAD MARYOTIA EXPANSION</v>
      </c>
      <c r="Z1329" s="2" t="str">
        <f t="shared" si="52"/>
        <v>RING ROAD MARYOTIA EXPANSION11</v>
      </c>
      <c r="AH1329" s="2" t="str">
        <f t="shared" si="53"/>
        <v>Ring Road - Mounib11</v>
      </c>
    </row>
    <row r="1330" spans="1:34" x14ac:dyDescent="0.3">
      <c r="A1330" s="6" t="s">
        <v>63</v>
      </c>
      <c r="B1330" s="6">
        <v>12</v>
      </c>
      <c r="C1330" s="1">
        <v>44469</v>
      </c>
      <c r="D1330" s="1">
        <v>44469</v>
      </c>
      <c r="E1330" s="1">
        <v>44475</v>
      </c>
      <c r="F1330">
        <v>60</v>
      </c>
      <c r="G1330" s="1">
        <v>44535</v>
      </c>
      <c r="H1330" s="1">
        <v>44485</v>
      </c>
      <c r="I1330" s="2">
        <v>20117126</v>
      </c>
      <c r="J1330" s="2">
        <v>14886673.24</v>
      </c>
      <c r="K1330" s="2">
        <f>SUMIF('collection only'!D:D,eslam.data!AH1330,'collection only'!E:E)</f>
        <v>14886673.24</v>
      </c>
      <c r="L1330" s="2">
        <v>167421916</v>
      </c>
      <c r="U1330" s="2">
        <v>0</v>
      </c>
      <c r="V1330" s="14">
        <f>SUMIF('consultant-gross'!D:D,eslam.data!AH1330,'consultant-gross'!F:F)</f>
        <v>20117126</v>
      </c>
      <c r="W1330" s="14">
        <f>SUMIF('consultant-gross'!D:D,eslam.data!AH1330,'consultant-gross'!G:G)</f>
        <v>167421916</v>
      </c>
      <c r="X1330" s="14">
        <f>SUMIF('consultant-net'!D:D,eslam.data!AH1330,'consultant-net'!F:F)</f>
        <v>14886673.24</v>
      </c>
      <c r="Y1330" s="2" t="str">
        <f>VLOOKUP(A1330,'eslam-to-invoicing'!A:B,2,0)</f>
        <v>RING ROAD MARYOTIA EXPANSION</v>
      </c>
      <c r="Z1330" s="2" t="str">
        <f t="shared" si="52"/>
        <v>RING ROAD MARYOTIA EXPANSION12</v>
      </c>
      <c r="AH1330" s="2" t="str">
        <f t="shared" si="53"/>
        <v>Ring Road - Mounib12</v>
      </c>
    </row>
    <row r="1331" spans="1:34" x14ac:dyDescent="0.3">
      <c r="A1331" s="6" t="s">
        <v>63</v>
      </c>
      <c r="B1331" s="6">
        <v>13</v>
      </c>
      <c r="C1331" s="1">
        <v>44500</v>
      </c>
      <c r="D1331" s="1">
        <v>44500</v>
      </c>
      <c r="E1331" s="1">
        <v>44508</v>
      </c>
      <c r="F1331">
        <v>60</v>
      </c>
      <c r="G1331" s="1">
        <v>44568</v>
      </c>
      <c r="H1331" s="1">
        <v>44513</v>
      </c>
      <c r="I1331" s="2">
        <v>56505929</v>
      </c>
      <c r="J1331" s="2">
        <v>41814387.460000001</v>
      </c>
      <c r="K1331" s="2">
        <f>SUMIF('collection only'!D:D,eslam.data!AH1331,'collection only'!E:E)</f>
        <v>32998633.209999997</v>
      </c>
      <c r="L1331" s="2">
        <v>223927845</v>
      </c>
      <c r="U1331" s="2">
        <v>0</v>
      </c>
      <c r="V1331" s="14">
        <f>SUMIF('consultant-gross'!D:D,eslam.data!AH1331,'consultant-gross'!F:F)</f>
        <v>56505929</v>
      </c>
      <c r="W1331" s="14">
        <f>SUMIF('consultant-gross'!D:D,eslam.data!AH1331,'consultant-gross'!G:G)</f>
        <v>223927845</v>
      </c>
      <c r="X1331" s="14">
        <f>SUMIF('consultant-net'!D:D,eslam.data!AH1331,'consultant-net'!F:F)</f>
        <v>41814387.460000001</v>
      </c>
      <c r="Y1331" s="2" t="str">
        <f>VLOOKUP(A1331,'eslam-to-invoicing'!A:B,2,0)</f>
        <v>RING ROAD MARYOTIA EXPANSION</v>
      </c>
      <c r="Z1331" s="2" t="str">
        <f t="shared" si="52"/>
        <v>RING ROAD MARYOTIA EXPANSION13</v>
      </c>
      <c r="AH1331" s="2" t="str">
        <f t="shared" si="53"/>
        <v>Ring Road - Mounib13</v>
      </c>
    </row>
    <row r="1332" spans="1:34" x14ac:dyDescent="0.3">
      <c r="A1332" s="6" t="s">
        <v>63</v>
      </c>
      <c r="B1332" s="6">
        <v>14</v>
      </c>
      <c r="C1332" s="1">
        <v>44530</v>
      </c>
      <c r="D1332" s="1">
        <v>44530</v>
      </c>
      <c r="E1332" s="1">
        <v>44539</v>
      </c>
      <c r="F1332">
        <v>60</v>
      </c>
      <c r="G1332" s="1">
        <v>44599</v>
      </c>
      <c r="H1332" s="1">
        <v>44924</v>
      </c>
      <c r="I1332" s="2">
        <v>46948185.399999984</v>
      </c>
      <c r="J1332" s="2">
        <v>0</v>
      </c>
      <c r="K1332" s="2">
        <f>SUMIF('collection only'!D:D,eslam.data!AH1332,'collection only'!E:E)</f>
        <v>14957307.9</v>
      </c>
      <c r="L1332" s="2">
        <v>270876030.39999998</v>
      </c>
      <c r="U1332" s="2">
        <v>0</v>
      </c>
      <c r="V1332" s="14">
        <f>SUMIF('consultant-gross'!D:D,eslam.data!AH1332,'consultant-gross'!F:F)</f>
        <v>46948185.399999976</v>
      </c>
      <c r="W1332" s="14">
        <f>SUMIF('consultant-gross'!D:D,eslam.data!AH1332,'consultant-gross'!G:G)</f>
        <v>270876030.39999998</v>
      </c>
      <c r="X1332" s="14">
        <f>SUMIF('consultant-net'!D:D,eslam.data!AH1332,'consultant-net'!F:F)</f>
        <v>0</v>
      </c>
      <c r="Y1332" s="2" t="str">
        <f>VLOOKUP(A1332,'eslam-to-invoicing'!A:B,2,0)</f>
        <v>RING ROAD MARYOTIA EXPANSION</v>
      </c>
      <c r="Z1332" s="2" t="str">
        <f t="shared" si="52"/>
        <v>RING ROAD MARYOTIA EXPANSION14</v>
      </c>
      <c r="AH1332" s="2" t="str">
        <f t="shared" si="53"/>
        <v>Ring Road - Mounib14</v>
      </c>
    </row>
    <row r="1333" spans="1:34" x14ac:dyDescent="0.3">
      <c r="A1333" s="6" t="s">
        <v>63</v>
      </c>
      <c r="B1333" s="6">
        <v>15</v>
      </c>
      <c r="C1333" s="1">
        <v>44561</v>
      </c>
      <c r="D1333" s="1">
        <v>44561</v>
      </c>
      <c r="E1333" s="1">
        <v>44570</v>
      </c>
      <c r="F1333">
        <v>60</v>
      </c>
      <c r="G1333" s="1">
        <v>44630</v>
      </c>
      <c r="H1333" s="1">
        <v>44581</v>
      </c>
      <c r="I1333" s="2">
        <v>30552404.425000008</v>
      </c>
      <c r="J1333" s="2">
        <v>0</v>
      </c>
      <c r="K1333" s="2">
        <f>SUMIF('collection only'!D:D,eslam.data!AH1333,'collection only'!E:E)</f>
        <v>10950094.1</v>
      </c>
      <c r="L1333" s="2">
        <v>301428434.82499999</v>
      </c>
      <c r="U1333" s="2">
        <v>0</v>
      </c>
      <c r="V1333" s="14">
        <f>SUMIF('consultant-gross'!D:D,eslam.data!AH1333,'consultant-gross'!F:F)</f>
        <v>30552404.425000012</v>
      </c>
      <c r="W1333" s="14">
        <f>SUMIF('consultant-gross'!D:D,eslam.data!AH1333,'consultant-gross'!G:G)</f>
        <v>301428434.82499999</v>
      </c>
      <c r="X1333" s="14">
        <f>SUMIF('consultant-net'!D:D,eslam.data!AH1333,'consultant-net'!F:F)</f>
        <v>0</v>
      </c>
      <c r="Y1333" s="2" t="str">
        <f>VLOOKUP(A1333,'eslam-to-invoicing'!A:B,2,0)</f>
        <v>RING ROAD MARYOTIA EXPANSION</v>
      </c>
      <c r="Z1333" s="2" t="str">
        <f t="shared" si="52"/>
        <v>RING ROAD MARYOTIA EXPANSION15</v>
      </c>
      <c r="AH1333" s="2" t="str">
        <f t="shared" si="53"/>
        <v>Ring Road - Mounib15</v>
      </c>
    </row>
    <row r="1334" spans="1:34" x14ac:dyDescent="0.3">
      <c r="A1334" s="6" t="s">
        <v>63</v>
      </c>
      <c r="B1334" s="6">
        <v>16</v>
      </c>
      <c r="C1334" s="1">
        <v>44742</v>
      </c>
      <c r="D1334" s="1">
        <v>44752</v>
      </c>
      <c r="E1334" s="1">
        <v>44769</v>
      </c>
      <c r="F1334">
        <v>60</v>
      </c>
      <c r="G1334" s="1">
        <v>44829</v>
      </c>
      <c r="H1334" s="1">
        <v>44769</v>
      </c>
      <c r="I1334" s="2">
        <v>161507041.625</v>
      </c>
      <c r="J1334" s="2">
        <v>0</v>
      </c>
      <c r="K1334" s="2">
        <f>SUMIF('collection only'!D:D,eslam.data!AH1334,'collection only'!E:E)</f>
        <v>131490711.85000001</v>
      </c>
      <c r="L1334" s="2">
        <v>462935476.44999999</v>
      </c>
      <c r="U1334" s="2">
        <v>0</v>
      </c>
      <c r="V1334" s="14">
        <f>SUMIF('consultant-gross'!D:D,eslam.data!AH1334,'consultant-gross'!F:F)</f>
        <v>161507041.625</v>
      </c>
      <c r="W1334" s="14">
        <f>SUMIF('consultant-gross'!D:D,eslam.data!AH1334,'consultant-gross'!G:G)</f>
        <v>462935476.44999999</v>
      </c>
      <c r="X1334" s="14">
        <f>SUMIF('consultant-net'!D:D,eslam.data!AH1334,'consultant-net'!F:F)</f>
        <v>0</v>
      </c>
      <c r="Y1334" s="2" t="str">
        <f>VLOOKUP(A1334,'eslam-to-invoicing'!A:B,2,0)</f>
        <v>RING ROAD MARYOTIA EXPANSION</v>
      </c>
      <c r="Z1334" s="2" t="str">
        <f t="shared" si="52"/>
        <v>RING ROAD MARYOTIA EXPANSION16</v>
      </c>
      <c r="AH1334" s="2" t="str">
        <f t="shared" si="53"/>
        <v>Ring Road - Mounib16</v>
      </c>
    </row>
    <row r="1335" spans="1:34" x14ac:dyDescent="0.3">
      <c r="A1335" s="6" t="s">
        <v>63</v>
      </c>
      <c r="B1335" s="6">
        <v>17</v>
      </c>
      <c r="C1335" s="1">
        <v>44773</v>
      </c>
      <c r="D1335" s="1">
        <v>44773</v>
      </c>
      <c r="E1335" s="1">
        <v>44783</v>
      </c>
      <c r="F1335">
        <v>60</v>
      </c>
      <c r="G1335" s="1">
        <v>44843</v>
      </c>
      <c r="H1335" s="1">
        <v>44783</v>
      </c>
      <c r="I1335" s="2">
        <v>6933306.5500000119</v>
      </c>
      <c r="J1335" s="2">
        <v>5130646.8470000084</v>
      </c>
      <c r="K1335" s="2">
        <f>SUMIF('collection only'!D:D,eslam.data!AH1335,'collection only'!E:E)</f>
        <v>1170803.2</v>
      </c>
      <c r="L1335" s="2">
        <v>469868783</v>
      </c>
      <c r="U1335" s="2">
        <v>0</v>
      </c>
      <c r="V1335" s="14">
        <f>SUMIF('consultant-gross'!D:D,eslam.data!AH1335,'consultant-gross'!F:F)</f>
        <v>6933306.5500000119</v>
      </c>
      <c r="W1335" s="14">
        <f>SUMIF('consultant-gross'!D:D,eslam.data!AH1335,'consultant-gross'!G:G)</f>
        <v>469868783</v>
      </c>
      <c r="X1335" s="14">
        <f>SUMIF('consultant-net'!D:D,eslam.data!AH1335,'consultant-net'!F:F)</f>
        <v>5130646.8470000084</v>
      </c>
      <c r="Y1335" s="2" t="str">
        <f>VLOOKUP(A1335,'eslam-to-invoicing'!A:B,2,0)</f>
        <v>RING ROAD MARYOTIA EXPANSION</v>
      </c>
      <c r="Z1335" s="2" t="str">
        <f t="shared" si="52"/>
        <v>RING ROAD MARYOTIA EXPANSION17</v>
      </c>
      <c r="AH1335" s="2" t="str">
        <f t="shared" si="53"/>
        <v>Ring Road - Mounib17</v>
      </c>
    </row>
    <row r="1336" spans="1:34" x14ac:dyDescent="0.3">
      <c r="A1336" s="6" t="s">
        <v>63</v>
      </c>
      <c r="B1336" s="6">
        <v>18</v>
      </c>
      <c r="C1336" s="1">
        <v>44804</v>
      </c>
      <c r="D1336" s="1">
        <v>44804</v>
      </c>
      <c r="E1336" s="1">
        <v>44816</v>
      </c>
      <c r="F1336">
        <v>60</v>
      </c>
      <c r="G1336" s="1">
        <v>44876</v>
      </c>
      <c r="H1336" s="1">
        <v>44816</v>
      </c>
      <c r="I1336" s="2">
        <v>4715315.1449999809</v>
      </c>
      <c r="J1336" s="2">
        <v>3489333.2072999859</v>
      </c>
      <c r="K1336" s="2">
        <f>SUMIF('collection only'!D:D,eslam.data!AH1336,'collection only'!E:E)</f>
        <v>2897048.5</v>
      </c>
      <c r="L1336" s="2">
        <v>474584098.14499998</v>
      </c>
      <c r="U1336" s="2">
        <v>0</v>
      </c>
      <c r="V1336" s="14">
        <f>SUMIF('consultant-gross'!D:D,eslam.data!AH1336,'consultant-gross'!F:F)</f>
        <v>4715315.1449999809</v>
      </c>
      <c r="W1336" s="14">
        <f>SUMIF('consultant-gross'!D:D,eslam.data!AH1336,'consultant-gross'!G:G)</f>
        <v>474584098.14499998</v>
      </c>
      <c r="X1336" s="14">
        <f>SUMIF('consultant-net'!D:D,eslam.data!AH1336,'consultant-net'!F:F)</f>
        <v>3489333.2072999859</v>
      </c>
      <c r="Y1336" s="2" t="str">
        <f>VLOOKUP(A1336,'eslam-to-invoicing'!A:B,2,0)</f>
        <v>RING ROAD MARYOTIA EXPANSION</v>
      </c>
      <c r="Z1336" s="2" t="str">
        <f t="shared" si="52"/>
        <v>RING ROAD MARYOTIA EXPANSION18</v>
      </c>
      <c r="AH1336" s="2" t="str">
        <f t="shared" si="53"/>
        <v>Ring Road - Mounib18</v>
      </c>
    </row>
    <row r="1337" spans="1:34" x14ac:dyDescent="0.3">
      <c r="A1337" s="6" t="s">
        <v>63</v>
      </c>
      <c r="B1337" s="6">
        <v>19</v>
      </c>
      <c r="C1337" s="1">
        <v>44834</v>
      </c>
      <c r="D1337" s="1">
        <v>44834</v>
      </c>
      <c r="E1337" s="1">
        <v>44851</v>
      </c>
      <c r="F1337">
        <v>60</v>
      </c>
      <c r="G1337" s="1">
        <v>44911</v>
      </c>
      <c r="K1337" s="2">
        <f>SUMIF('collection only'!D:D,eslam.data!AH1337,'collection only'!E:E)</f>
        <v>1351162.1</v>
      </c>
      <c r="U1337" s="2">
        <v>0</v>
      </c>
      <c r="V1337" s="14">
        <f>SUMIF('consultant-gross'!D:D,eslam.data!AH1337,'consultant-gross'!F:F)</f>
        <v>0</v>
      </c>
      <c r="W1337" s="14">
        <f>SUMIF('consultant-gross'!D:D,eslam.data!AH1337,'consultant-gross'!G:G)</f>
        <v>0</v>
      </c>
      <c r="X1337" s="14">
        <f>SUMIF('consultant-net'!D:D,eslam.data!AH1337,'consultant-net'!F:F)</f>
        <v>0</v>
      </c>
      <c r="Y1337" s="2" t="str">
        <f>VLOOKUP(A1337,'eslam-to-invoicing'!A:B,2,0)</f>
        <v>RING ROAD MARYOTIA EXPANSION</v>
      </c>
      <c r="Z1337" s="2" t="str">
        <f t="shared" si="52"/>
        <v>RING ROAD MARYOTIA EXPANSION19</v>
      </c>
      <c r="AH1337" s="2" t="str">
        <f t="shared" si="53"/>
        <v>Ring Road - Mounib19</v>
      </c>
    </row>
    <row r="1338" spans="1:34" x14ac:dyDescent="0.3">
      <c r="A1338" s="6" t="s">
        <v>118</v>
      </c>
      <c r="B1338" s="6">
        <v>1</v>
      </c>
      <c r="C1338" s="1">
        <v>45016</v>
      </c>
      <c r="D1338" s="1">
        <v>45028</v>
      </c>
      <c r="E1338" s="1">
        <v>45028</v>
      </c>
      <c r="F1338">
        <v>15</v>
      </c>
      <c r="G1338" s="1">
        <v>45043</v>
      </c>
      <c r="H1338" s="1">
        <v>45028</v>
      </c>
      <c r="I1338" s="2">
        <v>2250265.4</v>
      </c>
      <c r="J1338" s="2">
        <v>1730229.07</v>
      </c>
      <c r="K1338" s="2">
        <f>SUMIF('collection only'!D:D,eslam.data!AH1338,'collection only'!E:E)</f>
        <v>1730229.07</v>
      </c>
      <c r="L1338" s="2">
        <v>2250265.4</v>
      </c>
      <c r="U1338" s="2">
        <v>0</v>
      </c>
      <c r="V1338" s="14">
        <f>SUMIF('consultant-gross'!D:D,eslam.data!AH1338,'consultant-gross'!F:F)</f>
        <v>0</v>
      </c>
      <c r="W1338" s="14">
        <f>SUMIF('consultant-gross'!D:D,eslam.data!AH1338,'consultant-gross'!G:G)</f>
        <v>0</v>
      </c>
      <c r="X1338" s="14">
        <f>SUMIF('consultant-net'!D:D,eslam.data!AH1338,'consultant-net'!F:F)</f>
        <v>0</v>
      </c>
      <c r="Y1338" s="2">
        <f>VLOOKUP(A1338,'eslam-to-invoicing'!A:B,2,0)</f>
        <v>0</v>
      </c>
      <c r="Z1338" s="2" t="str">
        <f t="shared" si="52"/>
        <v>01</v>
      </c>
      <c r="AH1338" s="2" t="str">
        <f t="shared" si="53"/>
        <v>RO  Apply -Mech- SSC1</v>
      </c>
    </row>
    <row r="1339" spans="1:34" x14ac:dyDescent="0.3">
      <c r="A1339" s="6" t="s">
        <v>118</v>
      </c>
      <c r="B1339" s="6">
        <v>2</v>
      </c>
      <c r="C1339" s="1">
        <v>45138</v>
      </c>
      <c r="D1339" s="1">
        <v>45125</v>
      </c>
      <c r="E1339" s="1">
        <v>45125</v>
      </c>
      <c r="F1339">
        <v>15</v>
      </c>
      <c r="G1339" s="1">
        <v>45140</v>
      </c>
      <c r="K1339" s="2">
        <f>SUMIF('collection only'!D:D,eslam.data!AH1339,'collection only'!E:E)</f>
        <v>1.0000000000000001E-5</v>
      </c>
      <c r="U1339" s="2">
        <v>0</v>
      </c>
      <c r="V1339" s="14">
        <f>SUMIF('consultant-gross'!D:D,eslam.data!AH1339,'consultant-gross'!F:F)</f>
        <v>0</v>
      </c>
      <c r="W1339" s="14">
        <f>SUMIF('consultant-gross'!D:D,eslam.data!AH1339,'consultant-gross'!G:G)</f>
        <v>0</v>
      </c>
      <c r="X1339" s="14">
        <f>SUMIF('consultant-net'!D:D,eslam.data!AH1339,'consultant-net'!F:F)</f>
        <v>0</v>
      </c>
      <c r="Y1339" s="2">
        <f>VLOOKUP(A1339,'eslam-to-invoicing'!A:B,2,0)</f>
        <v>0</v>
      </c>
      <c r="Z1339" s="2" t="str">
        <f t="shared" si="52"/>
        <v>02</v>
      </c>
      <c r="AH1339" s="2" t="str">
        <f t="shared" si="53"/>
        <v>RO  Apply -Mech- SSC2</v>
      </c>
    </row>
    <row r="1340" spans="1:34" x14ac:dyDescent="0.3">
      <c r="A1340" s="6" t="s">
        <v>118</v>
      </c>
      <c r="B1340" s="6">
        <v>4</v>
      </c>
      <c r="C1340" s="1">
        <v>45260</v>
      </c>
      <c r="D1340" s="1">
        <v>45242</v>
      </c>
      <c r="E1340" s="1">
        <v>45242</v>
      </c>
      <c r="F1340">
        <v>15</v>
      </c>
      <c r="G1340" s="1">
        <v>45257</v>
      </c>
      <c r="H1340" s="1">
        <v>45285</v>
      </c>
      <c r="I1340" s="2">
        <v>4449602.38</v>
      </c>
      <c r="J1340" s="2">
        <v>1195633.3799999999</v>
      </c>
      <c r="K1340" s="2">
        <f>SUMIF('collection only'!D:D,eslam.data!AH1340,'collection only'!E:E)</f>
        <v>1E-3</v>
      </c>
      <c r="L1340" s="2">
        <v>8242992.0499999998</v>
      </c>
      <c r="U1340" s="2">
        <v>0</v>
      </c>
      <c r="V1340" s="14">
        <f>SUMIF('consultant-gross'!D:D,eslam.data!AH1340,'consultant-gross'!F:F)</f>
        <v>0</v>
      </c>
      <c r="W1340" s="14">
        <f>SUMIF('consultant-gross'!D:D,eslam.data!AH1340,'consultant-gross'!G:G)</f>
        <v>0</v>
      </c>
      <c r="X1340" s="14">
        <f>SUMIF('consultant-net'!D:D,eslam.data!AH1340,'consultant-net'!F:F)</f>
        <v>0</v>
      </c>
      <c r="Y1340" s="2">
        <f>VLOOKUP(A1340,'eslam-to-invoicing'!A:B,2,0)</f>
        <v>0</v>
      </c>
      <c r="Z1340" s="2" t="str">
        <f t="shared" si="52"/>
        <v>04</v>
      </c>
      <c r="AH1340" s="2" t="str">
        <f t="shared" si="53"/>
        <v>RO  Apply -Mech- SSC4</v>
      </c>
    </row>
    <row r="1341" spans="1:34" x14ac:dyDescent="0.3">
      <c r="A1341" s="6" t="s">
        <v>143</v>
      </c>
      <c r="B1341" s="6">
        <v>1</v>
      </c>
      <c r="C1341" s="1">
        <v>45322</v>
      </c>
      <c r="D1341" s="1">
        <v>45322</v>
      </c>
      <c r="E1341" s="1">
        <v>45350</v>
      </c>
      <c r="F1341">
        <v>15</v>
      </c>
      <c r="G1341" s="1">
        <v>45365</v>
      </c>
      <c r="H1341" s="1">
        <v>45350</v>
      </c>
      <c r="I1341" s="2">
        <v>6000000</v>
      </c>
      <c r="J1341" s="2">
        <v>6660000</v>
      </c>
      <c r="K1341" s="2">
        <f>SUMIF('collection only'!D:D,eslam.data!AH1341,'collection only'!E:E)</f>
        <v>0</v>
      </c>
      <c r="L1341" s="2">
        <v>6000000</v>
      </c>
      <c r="U1341" s="2">
        <v>0</v>
      </c>
      <c r="V1341" s="14">
        <f>SUMIF('consultant-gross'!D:D,eslam.data!AH1341,'consultant-gross'!F:F)</f>
        <v>0</v>
      </c>
      <c r="W1341" s="14">
        <f>SUMIF('consultant-gross'!D:D,eslam.data!AH1341,'consultant-gross'!G:G)</f>
        <v>0</v>
      </c>
      <c r="X1341" s="14">
        <f>SUMIF('consultant-net'!D:D,eslam.data!AH1341,'consultant-net'!F:F)</f>
        <v>0</v>
      </c>
      <c r="Y1341" s="2">
        <f>VLOOKUP(A1341,'eslam-to-invoicing'!A:B,2,0)</f>
        <v>0</v>
      </c>
      <c r="Z1341" s="2" t="str">
        <f t="shared" si="52"/>
        <v>01</v>
      </c>
      <c r="AH1341" s="2" t="str">
        <f t="shared" si="53"/>
        <v>RO  Eriction1</v>
      </c>
    </row>
    <row r="1342" spans="1:34" x14ac:dyDescent="0.3">
      <c r="A1342" s="6" t="s">
        <v>144</v>
      </c>
      <c r="B1342" s="6">
        <v>1</v>
      </c>
      <c r="C1342" s="1">
        <v>45322</v>
      </c>
      <c r="D1342" s="1">
        <v>45322</v>
      </c>
      <c r="E1342" s="1">
        <v>45350</v>
      </c>
      <c r="F1342">
        <v>15</v>
      </c>
      <c r="G1342" s="1">
        <v>45365</v>
      </c>
      <c r="H1342" s="1">
        <v>45350</v>
      </c>
      <c r="I1342" s="2">
        <v>22392582.539999999</v>
      </c>
      <c r="J1342" s="2">
        <v>2216012.0699999998</v>
      </c>
      <c r="K1342" s="2">
        <f>SUMIF('collection only'!D:D,eslam.data!AH1342,'collection only'!E:E)</f>
        <v>0</v>
      </c>
      <c r="L1342" s="2">
        <v>22392582.539999999</v>
      </c>
      <c r="U1342" s="2">
        <v>0</v>
      </c>
      <c r="V1342" s="14">
        <f>SUMIF('consultant-gross'!D:D,eslam.data!AH1342,'consultant-gross'!F:F)</f>
        <v>0</v>
      </c>
      <c r="W1342" s="14">
        <f>SUMIF('consultant-gross'!D:D,eslam.data!AH1342,'consultant-gross'!G:G)</f>
        <v>0</v>
      </c>
      <c r="X1342" s="14">
        <f>SUMIF('consultant-net'!D:D,eslam.data!AH1342,'consultant-net'!F:F)</f>
        <v>0</v>
      </c>
      <c r="Y1342" s="2">
        <f>VLOOKUP(A1342,'eslam-to-invoicing'!A:B,2,0)</f>
        <v>0</v>
      </c>
      <c r="Z1342" s="2" t="str">
        <f t="shared" si="52"/>
        <v>01</v>
      </c>
      <c r="AH1342" s="2" t="str">
        <f t="shared" si="53"/>
        <v>RO  Pump Room1</v>
      </c>
    </row>
    <row r="1343" spans="1:34" x14ac:dyDescent="0.3">
      <c r="A1343" s="6" t="s">
        <v>107</v>
      </c>
      <c r="B1343" s="6">
        <v>1</v>
      </c>
      <c r="C1343" s="1">
        <v>44957</v>
      </c>
      <c r="D1343" s="1">
        <v>44942</v>
      </c>
      <c r="E1343" s="1">
        <v>44943</v>
      </c>
      <c r="F1343">
        <v>15</v>
      </c>
      <c r="G1343" s="1">
        <v>44958</v>
      </c>
      <c r="H1343" s="1">
        <v>44943</v>
      </c>
      <c r="I1343" s="2">
        <v>5322406.46</v>
      </c>
      <c r="J1343" s="2">
        <v>745136.9</v>
      </c>
      <c r="K1343" s="2">
        <f>SUMIF('collection only'!D:D,eslam.data!AH1343,'collection only'!E:E)</f>
        <v>1.0000000000000001E-5</v>
      </c>
      <c r="L1343" s="2">
        <v>5322406.46</v>
      </c>
      <c r="U1343" s="2">
        <v>0</v>
      </c>
      <c r="V1343" s="14">
        <f>SUMIF('consultant-gross'!D:D,eslam.data!AH1343,'consultant-gross'!F:F)</f>
        <v>0</v>
      </c>
      <c r="W1343" s="14">
        <f>SUMIF('consultant-gross'!D:D,eslam.data!AH1343,'consultant-gross'!G:G)</f>
        <v>0</v>
      </c>
      <c r="X1343" s="14">
        <f>SUMIF('consultant-net'!D:D,eslam.data!AH1343,'consultant-net'!F:F)</f>
        <v>0</v>
      </c>
      <c r="Y1343" s="2">
        <f>VLOOKUP(A1343,'eslam-to-invoicing'!A:B,2,0)</f>
        <v>0</v>
      </c>
      <c r="Z1343" s="2" t="str">
        <f t="shared" si="52"/>
        <v>01</v>
      </c>
      <c r="AH1343" s="2" t="str">
        <f t="shared" si="53"/>
        <v>RO - Supply - Electric1</v>
      </c>
    </row>
    <row r="1344" spans="1:34" x14ac:dyDescent="0.3">
      <c r="A1344" s="6" t="s">
        <v>107</v>
      </c>
      <c r="B1344" s="6">
        <v>2</v>
      </c>
      <c r="C1344" s="1">
        <v>44985</v>
      </c>
      <c r="D1344" s="1">
        <v>44973</v>
      </c>
      <c r="E1344" s="1">
        <v>44993</v>
      </c>
      <c r="F1344">
        <v>15</v>
      </c>
      <c r="G1344" s="1">
        <v>45008</v>
      </c>
      <c r="H1344" s="1">
        <v>45000</v>
      </c>
      <c r="I1344" s="2">
        <v>3040804.44</v>
      </c>
      <c r="J1344" s="2">
        <v>1847082.53</v>
      </c>
      <c r="K1344" s="2">
        <f>SUMIF('collection only'!D:D,eslam.data!AH1344,'collection only'!E:E)</f>
        <v>1.0000000000000001E-5</v>
      </c>
      <c r="L1344" s="2">
        <v>8363210.9000000004</v>
      </c>
      <c r="U1344" s="2">
        <v>0</v>
      </c>
      <c r="V1344" s="14">
        <f>SUMIF('consultant-gross'!D:D,eslam.data!AH1344,'consultant-gross'!F:F)</f>
        <v>0</v>
      </c>
      <c r="W1344" s="14">
        <f>SUMIF('consultant-gross'!D:D,eslam.data!AH1344,'consultant-gross'!G:G)</f>
        <v>0</v>
      </c>
      <c r="X1344" s="14">
        <f>SUMIF('consultant-net'!D:D,eslam.data!AH1344,'consultant-net'!F:F)</f>
        <v>0</v>
      </c>
      <c r="Y1344" s="2">
        <f>VLOOKUP(A1344,'eslam-to-invoicing'!A:B,2,0)</f>
        <v>0</v>
      </c>
      <c r="Z1344" s="2" t="str">
        <f t="shared" si="52"/>
        <v>02</v>
      </c>
      <c r="AH1344" s="2" t="str">
        <f t="shared" si="53"/>
        <v>RO - Supply - Electric2</v>
      </c>
    </row>
    <row r="1345" spans="1:34" x14ac:dyDescent="0.3">
      <c r="A1345" s="6" t="s">
        <v>107</v>
      </c>
      <c r="B1345" s="6">
        <v>3</v>
      </c>
      <c r="C1345" s="1">
        <v>45016</v>
      </c>
      <c r="D1345" s="1">
        <v>45026</v>
      </c>
      <c r="E1345" s="1">
        <v>45026</v>
      </c>
      <c r="F1345">
        <v>15</v>
      </c>
      <c r="G1345" s="1">
        <v>45041</v>
      </c>
      <c r="H1345" s="1">
        <v>45026</v>
      </c>
      <c r="I1345" s="2">
        <v>11778923.84</v>
      </c>
      <c r="J1345" s="2">
        <v>1649065.6</v>
      </c>
      <c r="K1345" s="2">
        <f>SUMIF('collection only'!D:D,eslam.data!AH1345,'collection only'!E:E)</f>
        <v>2225665.9094736842</v>
      </c>
      <c r="L1345" s="2">
        <v>20142134.739999998</v>
      </c>
      <c r="U1345" s="2">
        <v>0</v>
      </c>
      <c r="V1345" s="14">
        <f>SUMIF('consultant-gross'!D:D,eslam.data!AH1345,'consultant-gross'!F:F)</f>
        <v>0</v>
      </c>
      <c r="W1345" s="14">
        <f>SUMIF('consultant-gross'!D:D,eslam.data!AH1345,'consultant-gross'!G:G)</f>
        <v>0</v>
      </c>
      <c r="X1345" s="14">
        <f>SUMIF('consultant-net'!D:D,eslam.data!AH1345,'consultant-net'!F:F)</f>
        <v>0</v>
      </c>
      <c r="Y1345" s="2">
        <f>VLOOKUP(A1345,'eslam-to-invoicing'!A:B,2,0)</f>
        <v>0</v>
      </c>
      <c r="Z1345" s="2" t="str">
        <f t="shared" si="52"/>
        <v>03</v>
      </c>
      <c r="AH1345" s="2" t="str">
        <f t="shared" si="53"/>
        <v>RO - Supply - Electric3</v>
      </c>
    </row>
    <row r="1346" spans="1:34" x14ac:dyDescent="0.3">
      <c r="A1346" s="6" t="s">
        <v>114</v>
      </c>
      <c r="B1346" s="6">
        <v>1</v>
      </c>
      <c r="C1346" s="1">
        <v>44985</v>
      </c>
      <c r="D1346" s="1">
        <v>44973</v>
      </c>
      <c r="E1346" s="1">
        <v>44992</v>
      </c>
      <c r="F1346">
        <v>15</v>
      </c>
      <c r="G1346" s="1">
        <v>45007</v>
      </c>
      <c r="H1346" s="1">
        <v>44992</v>
      </c>
      <c r="I1346" s="2">
        <v>16503981</v>
      </c>
      <c r="J1346" s="2">
        <v>13698304.23</v>
      </c>
      <c r="K1346" s="2">
        <f>SUMIF('collection only'!D:D,eslam.data!AH1346,'collection only'!E:E)</f>
        <v>13698304.23</v>
      </c>
      <c r="L1346" s="2">
        <v>16503981</v>
      </c>
      <c r="U1346" s="2">
        <v>0</v>
      </c>
      <c r="V1346" s="14">
        <f>SUMIF('consultant-gross'!D:D,eslam.data!AH1346,'consultant-gross'!F:F)</f>
        <v>0</v>
      </c>
      <c r="W1346" s="14">
        <f>SUMIF('consultant-gross'!D:D,eslam.data!AH1346,'consultant-gross'!G:G)</f>
        <v>0</v>
      </c>
      <c r="X1346" s="14">
        <f>SUMIF('consultant-net'!D:D,eslam.data!AH1346,'consultant-net'!F:F)</f>
        <v>0</v>
      </c>
      <c r="Y1346" s="2">
        <f>VLOOKUP(A1346,'eslam-to-invoicing'!A:B,2,0)</f>
        <v>0</v>
      </c>
      <c r="Z1346" s="2" t="str">
        <f t="shared" si="52"/>
        <v>01</v>
      </c>
      <c r="AH1346" s="2" t="str">
        <f t="shared" si="53"/>
        <v>RO  Supply -Mech- SSC1</v>
      </c>
    </row>
    <row r="1347" spans="1:34" x14ac:dyDescent="0.3">
      <c r="A1347" s="6" t="s">
        <v>114</v>
      </c>
      <c r="B1347" s="6">
        <v>2</v>
      </c>
      <c r="C1347" s="1">
        <v>45016</v>
      </c>
      <c r="D1347" s="1">
        <v>45000</v>
      </c>
      <c r="E1347" s="1">
        <v>45000</v>
      </c>
      <c r="F1347">
        <v>15</v>
      </c>
      <c r="G1347" s="1">
        <v>45015</v>
      </c>
      <c r="H1347" s="1">
        <v>44999</v>
      </c>
      <c r="I1347" s="2">
        <v>1896616.800000001</v>
      </c>
      <c r="J1347" s="2">
        <v>1574191.94</v>
      </c>
      <c r="K1347" s="2">
        <f>SUMIF('collection only'!D:D,eslam.data!AH1347,'collection only'!E:E)</f>
        <v>1574191.94</v>
      </c>
      <c r="L1347" s="2">
        <v>18400597.800000001</v>
      </c>
      <c r="U1347" s="2">
        <v>0</v>
      </c>
      <c r="V1347" s="14">
        <f>SUMIF('consultant-gross'!D:D,eslam.data!AH1347,'consultant-gross'!F:F)</f>
        <v>0</v>
      </c>
      <c r="W1347" s="14">
        <f>SUMIF('consultant-gross'!D:D,eslam.data!AH1347,'consultant-gross'!G:G)</f>
        <v>0</v>
      </c>
      <c r="X1347" s="14">
        <f>SUMIF('consultant-net'!D:D,eslam.data!AH1347,'consultant-net'!F:F)</f>
        <v>0</v>
      </c>
      <c r="Y1347" s="2">
        <f>VLOOKUP(A1347,'eslam-to-invoicing'!A:B,2,0)</f>
        <v>0</v>
      </c>
      <c r="Z1347" s="2" t="str">
        <f t="shared" ref="Z1347:Z1410" si="54">Y1347&amp;B1347</f>
        <v>02</v>
      </c>
      <c r="AH1347" s="2" t="str">
        <f t="shared" ref="AH1347:AH1410" si="55">A1347&amp;B1347</f>
        <v>RO  Supply -Mech- SSC2</v>
      </c>
    </row>
    <row r="1348" spans="1:34" x14ac:dyDescent="0.3">
      <c r="A1348" s="6" t="s">
        <v>114</v>
      </c>
      <c r="B1348" s="6">
        <v>3</v>
      </c>
      <c r="C1348" s="1">
        <v>45016</v>
      </c>
      <c r="D1348" s="1">
        <v>45027</v>
      </c>
      <c r="E1348" s="1">
        <v>45027</v>
      </c>
      <c r="F1348">
        <v>15</v>
      </c>
      <c r="G1348" s="1">
        <v>45042</v>
      </c>
      <c r="H1348" s="1">
        <v>45028</v>
      </c>
      <c r="I1348" s="2">
        <v>28179089.25</v>
      </c>
      <c r="J1348" s="2">
        <v>8116147.9000000004</v>
      </c>
      <c r="K1348" s="2">
        <f>SUMIF('collection only'!D:D,eslam.data!AH1348,'collection only'!E:E)</f>
        <v>8116147.9035</v>
      </c>
      <c r="L1348" s="2">
        <v>28179089.25</v>
      </c>
      <c r="U1348" s="2">
        <v>0</v>
      </c>
      <c r="V1348" s="14">
        <f>SUMIF('consultant-gross'!D:D,eslam.data!AH1348,'consultant-gross'!F:F)</f>
        <v>0</v>
      </c>
      <c r="W1348" s="14">
        <f>SUMIF('consultant-gross'!D:D,eslam.data!AH1348,'consultant-gross'!G:G)</f>
        <v>0</v>
      </c>
      <c r="X1348" s="14">
        <f>SUMIF('consultant-net'!D:D,eslam.data!AH1348,'consultant-net'!F:F)</f>
        <v>0</v>
      </c>
      <c r="Y1348" s="2">
        <f>VLOOKUP(A1348,'eslam-to-invoicing'!A:B,2,0)</f>
        <v>0</v>
      </c>
      <c r="Z1348" s="2" t="str">
        <f t="shared" si="54"/>
        <v>03</v>
      </c>
      <c r="AH1348" s="2" t="str">
        <f t="shared" si="55"/>
        <v>RO  Supply -Mech- SSC3</v>
      </c>
    </row>
    <row r="1349" spans="1:34" x14ac:dyDescent="0.3">
      <c r="A1349" s="6" t="s">
        <v>114</v>
      </c>
      <c r="B1349" s="6">
        <v>4</v>
      </c>
      <c r="C1349" s="1">
        <v>45046</v>
      </c>
      <c r="D1349" s="1">
        <v>45046</v>
      </c>
      <c r="E1349" s="1">
        <v>45047</v>
      </c>
      <c r="F1349">
        <v>15</v>
      </c>
      <c r="G1349" s="1">
        <v>45062</v>
      </c>
      <c r="H1349" s="1">
        <v>45054</v>
      </c>
      <c r="I1349" s="2">
        <v>7605000</v>
      </c>
      <c r="J1349" s="2">
        <v>6312150</v>
      </c>
      <c r="K1349" s="2">
        <f>SUMIF('collection only'!D:D,eslam.data!AH1349,'collection only'!E:E)</f>
        <v>6312150</v>
      </c>
      <c r="L1349" s="2">
        <v>35784089.25</v>
      </c>
      <c r="U1349" s="2">
        <v>0</v>
      </c>
      <c r="V1349" s="14">
        <f>SUMIF('consultant-gross'!D:D,eslam.data!AH1349,'consultant-gross'!F:F)</f>
        <v>0</v>
      </c>
      <c r="W1349" s="14">
        <f>SUMIF('consultant-gross'!D:D,eslam.data!AH1349,'consultant-gross'!G:G)</f>
        <v>0</v>
      </c>
      <c r="X1349" s="14">
        <f>SUMIF('consultant-net'!D:D,eslam.data!AH1349,'consultant-net'!F:F)</f>
        <v>0</v>
      </c>
      <c r="Y1349" s="2">
        <f>VLOOKUP(A1349,'eslam-to-invoicing'!A:B,2,0)</f>
        <v>0</v>
      </c>
      <c r="Z1349" s="2" t="str">
        <f t="shared" si="54"/>
        <v>04</v>
      </c>
      <c r="AH1349" s="2" t="str">
        <f t="shared" si="55"/>
        <v>RO  Supply -Mech- SSC4</v>
      </c>
    </row>
    <row r="1350" spans="1:34" x14ac:dyDescent="0.3">
      <c r="A1350" s="6" t="s">
        <v>114</v>
      </c>
      <c r="B1350" s="6">
        <v>5</v>
      </c>
      <c r="C1350" s="1">
        <v>45138</v>
      </c>
      <c r="D1350" s="1">
        <v>45138</v>
      </c>
      <c r="E1350" s="1">
        <v>45125</v>
      </c>
      <c r="F1350">
        <v>15</v>
      </c>
      <c r="G1350" s="1">
        <v>45140</v>
      </c>
      <c r="H1350" s="1">
        <v>45133</v>
      </c>
      <c r="I1350" s="2">
        <v>4510403.1700000018</v>
      </c>
      <c r="J1350" s="2">
        <v>3743634.63</v>
      </c>
      <c r="K1350" s="2">
        <f>SUMIF('collection only'!D:D,eslam.data!AH1350,'collection only'!E:E)</f>
        <v>2149698.33</v>
      </c>
      <c r="L1350" s="2">
        <v>40294492.420000002</v>
      </c>
      <c r="U1350" s="2">
        <v>0</v>
      </c>
      <c r="V1350" s="14">
        <f>SUMIF('consultant-gross'!D:D,eslam.data!AH1350,'consultant-gross'!F:F)</f>
        <v>0</v>
      </c>
      <c r="W1350" s="14">
        <f>SUMIF('consultant-gross'!D:D,eslam.data!AH1350,'consultant-gross'!G:G)</f>
        <v>0</v>
      </c>
      <c r="X1350" s="14">
        <f>SUMIF('consultant-net'!D:D,eslam.data!AH1350,'consultant-net'!F:F)</f>
        <v>0</v>
      </c>
      <c r="Y1350" s="2">
        <f>VLOOKUP(A1350,'eslam-to-invoicing'!A:B,2,0)</f>
        <v>0</v>
      </c>
      <c r="Z1350" s="2" t="str">
        <f t="shared" si="54"/>
        <v>05</v>
      </c>
      <c r="AH1350" s="2" t="str">
        <f t="shared" si="55"/>
        <v>RO  Supply -Mech- SSC5</v>
      </c>
    </row>
    <row r="1351" spans="1:34" x14ac:dyDescent="0.3">
      <c r="A1351" s="6" t="s">
        <v>114</v>
      </c>
      <c r="B1351" s="6">
        <v>8</v>
      </c>
      <c r="C1351" s="1">
        <v>45351</v>
      </c>
      <c r="D1351" s="1">
        <v>45347</v>
      </c>
      <c r="E1351" s="1">
        <v>45347</v>
      </c>
      <c r="F1351">
        <v>15</v>
      </c>
      <c r="G1351" s="1">
        <v>45362</v>
      </c>
      <c r="H1351" s="1">
        <v>45349</v>
      </c>
      <c r="I1351" s="2">
        <v>14223589.16</v>
      </c>
      <c r="J1351" s="2">
        <v>1418035.09</v>
      </c>
      <c r="K1351" s="2">
        <f>SUMIF('collection only'!D:D,eslam.data!AH1351,'collection only'!E:E)</f>
        <v>0</v>
      </c>
      <c r="L1351" s="2">
        <v>54518081.579999998</v>
      </c>
      <c r="U1351" s="2">
        <v>0</v>
      </c>
      <c r="V1351" s="14">
        <f>SUMIF('consultant-gross'!D:D,eslam.data!AH1351,'consultant-gross'!F:F)</f>
        <v>0</v>
      </c>
      <c r="W1351" s="14">
        <f>SUMIF('consultant-gross'!D:D,eslam.data!AH1351,'consultant-gross'!G:G)</f>
        <v>0</v>
      </c>
      <c r="X1351" s="14">
        <f>SUMIF('consultant-net'!D:D,eslam.data!AH1351,'consultant-net'!F:F)</f>
        <v>0</v>
      </c>
      <c r="Y1351" s="2">
        <f>VLOOKUP(A1351,'eslam-to-invoicing'!A:B,2,0)</f>
        <v>0</v>
      </c>
      <c r="Z1351" s="2" t="str">
        <f t="shared" si="54"/>
        <v>08</v>
      </c>
      <c r="AH1351" s="2" t="str">
        <f t="shared" si="55"/>
        <v>RO  Supply -Mech- SSC8</v>
      </c>
    </row>
    <row r="1352" spans="1:34" x14ac:dyDescent="0.3">
      <c r="A1352" s="6" t="s">
        <v>145</v>
      </c>
      <c r="B1352" s="6">
        <v>1</v>
      </c>
      <c r="C1352" s="1">
        <v>45322</v>
      </c>
      <c r="D1352" s="1">
        <v>45322</v>
      </c>
      <c r="E1352" s="1">
        <v>45350</v>
      </c>
      <c r="F1352">
        <v>15</v>
      </c>
      <c r="G1352" s="1">
        <v>45365</v>
      </c>
      <c r="H1352" s="1">
        <v>45350</v>
      </c>
      <c r="I1352" s="2">
        <v>35549128.539999999</v>
      </c>
      <c r="J1352" s="2">
        <v>28083811.550000001</v>
      </c>
      <c r="K1352" s="2">
        <f>SUMIF('collection only'!D:D,eslam.data!AH1352,'collection only'!E:E)</f>
        <v>0</v>
      </c>
      <c r="L1352" s="2">
        <v>35549128.539999999</v>
      </c>
      <c r="U1352" s="2">
        <v>0</v>
      </c>
      <c r="V1352" s="14">
        <f>SUMIF('consultant-gross'!D:D,eslam.data!AH1352,'consultant-gross'!F:F)</f>
        <v>0</v>
      </c>
      <c r="W1352" s="14">
        <f>SUMIF('consultant-gross'!D:D,eslam.data!AH1352,'consultant-gross'!G:G)</f>
        <v>0</v>
      </c>
      <c r="X1352" s="14">
        <f>SUMIF('consultant-net'!D:D,eslam.data!AH1352,'consultant-net'!F:F)</f>
        <v>0</v>
      </c>
      <c r="Y1352" s="2">
        <f>VLOOKUP(A1352,'eslam-to-invoicing'!A:B,2,0)</f>
        <v>0</v>
      </c>
      <c r="Z1352" s="2" t="str">
        <f t="shared" si="54"/>
        <v>01</v>
      </c>
      <c r="AH1352" s="2" t="str">
        <f t="shared" si="55"/>
        <v>RO 21</v>
      </c>
    </row>
    <row r="1353" spans="1:34" x14ac:dyDescent="0.3">
      <c r="A1353" s="6" t="s">
        <v>145</v>
      </c>
      <c r="B1353" s="6">
        <v>2</v>
      </c>
      <c r="C1353" s="1">
        <v>45412</v>
      </c>
      <c r="D1353" s="1">
        <v>45397</v>
      </c>
      <c r="E1353" s="1">
        <v>45413</v>
      </c>
      <c r="F1353">
        <v>15</v>
      </c>
      <c r="G1353" s="1">
        <v>45428</v>
      </c>
      <c r="H1353" s="1">
        <v>45414</v>
      </c>
      <c r="I1353" s="2">
        <v>1807831.2599999979</v>
      </c>
      <c r="J1353" s="2">
        <v>1880144.51</v>
      </c>
      <c r="K1353" s="2">
        <f>SUMIF('collection only'!D:D,eslam.data!AH1353,'collection only'!E:E)</f>
        <v>0</v>
      </c>
      <c r="L1353" s="2">
        <v>37356959.799999997</v>
      </c>
      <c r="U1353" s="2">
        <v>0</v>
      </c>
      <c r="V1353" s="14">
        <f>SUMIF('consultant-gross'!D:D,eslam.data!AH1353,'consultant-gross'!F:F)</f>
        <v>0</v>
      </c>
      <c r="W1353" s="14">
        <f>SUMIF('consultant-gross'!D:D,eslam.data!AH1353,'consultant-gross'!G:G)</f>
        <v>0</v>
      </c>
      <c r="X1353" s="14">
        <f>SUMIF('consultant-net'!D:D,eslam.data!AH1353,'consultant-net'!F:F)</f>
        <v>0</v>
      </c>
      <c r="Y1353" s="2">
        <f>VLOOKUP(A1353,'eslam-to-invoicing'!A:B,2,0)</f>
        <v>0</v>
      </c>
      <c r="Z1353" s="2" t="str">
        <f t="shared" si="54"/>
        <v>02</v>
      </c>
      <c r="AH1353" s="2" t="str">
        <f t="shared" si="55"/>
        <v>RO 22</v>
      </c>
    </row>
    <row r="1354" spans="1:34" x14ac:dyDescent="0.3">
      <c r="A1354" s="6" t="s">
        <v>145</v>
      </c>
      <c r="B1354" s="6">
        <v>3</v>
      </c>
      <c r="C1354" s="1">
        <v>45473</v>
      </c>
      <c r="D1354" s="1">
        <v>45473</v>
      </c>
      <c r="E1354" s="1">
        <v>45474</v>
      </c>
      <c r="F1354">
        <v>15</v>
      </c>
      <c r="G1354" s="1">
        <v>45489</v>
      </c>
      <c r="K1354" s="2">
        <f>SUMIF('collection only'!D:D,eslam.data!AH1354,'collection only'!E:E)</f>
        <v>0</v>
      </c>
      <c r="U1354" s="2">
        <v>0</v>
      </c>
      <c r="V1354" s="14">
        <f>SUMIF('consultant-gross'!D:D,eslam.data!AH1354,'consultant-gross'!F:F)</f>
        <v>0</v>
      </c>
      <c r="W1354" s="14">
        <f>SUMIF('consultant-gross'!D:D,eslam.data!AH1354,'consultant-gross'!G:G)</f>
        <v>0</v>
      </c>
      <c r="X1354" s="14">
        <f>SUMIF('consultant-net'!D:D,eslam.data!AH1354,'consultant-net'!F:F)</f>
        <v>0</v>
      </c>
      <c r="Y1354" s="2">
        <f>VLOOKUP(A1354,'eslam-to-invoicing'!A:B,2,0)</f>
        <v>0</v>
      </c>
      <c r="Z1354" s="2" t="str">
        <f t="shared" si="54"/>
        <v>03</v>
      </c>
      <c r="AH1354" s="2" t="str">
        <f t="shared" si="55"/>
        <v>RO 23</v>
      </c>
    </row>
    <row r="1355" spans="1:34" x14ac:dyDescent="0.3">
      <c r="A1355" s="6" t="s">
        <v>115</v>
      </c>
      <c r="B1355" s="6">
        <v>1</v>
      </c>
      <c r="C1355" s="1">
        <v>44985</v>
      </c>
      <c r="D1355" s="1">
        <v>44993</v>
      </c>
      <c r="E1355" s="1">
        <v>44992</v>
      </c>
      <c r="F1355">
        <v>15</v>
      </c>
      <c r="G1355" s="1">
        <v>45007</v>
      </c>
      <c r="H1355" s="1">
        <v>44998</v>
      </c>
      <c r="I1355" s="2">
        <v>14675847.720000001</v>
      </c>
      <c r="J1355" s="2">
        <v>16583707.92</v>
      </c>
      <c r="K1355" s="2">
        <f>SUMIF('collection only'!D:D,eslam.data!AH1355,'collection only'!E:E)</f>
        <v>15849915.529999999</v>
      </c>
      <c r="L1355" s="2">
        <v>14675847.720000001</v>
      </c>
      <c r="U1355" s="2">
        <v>0</v>
      </c>
      <c r="V1355" s="14">
        <f>SUMIF('consultant-gross'!D:D,eslam.data!AH1355,'consultant-gross'!F:F)</f>
        <v>0</v>
      </c>
      <c r="W1355" s="14">
        <f>SUMIF('consultant-gross'!D:D,eslam.data!AH1355,'consultant-gross'!G:G)</f>
        <v>0</v>
      </c>
      <c r="X1355" s="14">
        <f>SUMIF('consultant-net'!D:D,eslam.data!AH1355,'consultant-net'!F:F)</f>
        <v>0</v>
      </c>
      <c r="Y1355" s="2">
        <f>VLOOKUP(A1355,'eslam-to-invoicing'!A:B,2,0)</f>
        <v>0</v>
      </c>
      <c r="Z1355" s="2" t="str">
        <f t="shared" si="54"/>
        <v>01</v>
      </c>
      <c r="AH1355" s="2" t="str">
        <f t="shared" si="55"/>
        <v>RO Pump room - SSC - price diff.1</v>
      </c>
    </row>
    <row r="1356" spans="1:34" x14ac:dyDescent="0.3">
      <c r="A1356" s="6" t="s">
        <v>115</v>
      </c>
      <c r="B1356" s="6">
        <v>2</v>
      </c>
      <c r="C1356" s="1">
        <v>45016</v>
      </c>
      <c r="D1356" s="1">
        <v>45000</v>
      </c>
      <c r="E1356" s="1">
        <v>45000</v>
      </c>
      <c r="F1356">
        <v>15</v>
      </c>
      <c r="G1356" s="1">
        <v>45015</v>
      </c>
      <c r="H1356" s="1">
        <v>45000</v>
      </c>
      <c r="I1356" s="2">
        <v>1686530.02</v>
      </c>
      <c r="J1356" s="2">
        <v>1905778.92</v>
      </c>
      <c r="K1356" s="2">
        <f>SUMIF('collection only'!D:D,eslam.data!AH1356,'collection only'!E:E)</f>
        <v>918959</v>
      </c>
      <c r="L1356" s="2">
        <v>16362377.74</v>
      </c>
      <c r="U1356" s="2">
        <v>0</v>
      </c>
      <c r="V1356" s="14">
        <f>SUMIF('consultant-gross'!D:D,eslam.data!AH1356,'consultant-gross'!F:F)</f>
        <v>0</v>
      </c>
      <c r="W1356" s="14">
        <f>SUMIF('consultant-gross'!D:D,eslam.data!AH1356,'consultant-gross'!G:G)</f>
        <v>0</v>
      </c>
      <c r="X1356" s="14">
        <f>SUMIF('consultant-net'!D:D,eslam.data!AH1356,'consultant-net'!F:F)</f>
        <v>0</v>
      </c>
      <c r="Y1356" s="2">
        <f>VLOOKUP(A1356,'eslam-to-invoicing'!A:B,2,0)</f>
        <v>0</v>
      </c>
      <c r="Z1356" s="2" t="str">
        <f t="shared" si="54"/>
        <v>02</v>
      </c>
      <c r="AH1356" s="2" t="str">
        <f t="shared" si="55"/>
        <v>RO Pump room - SSC - price diff.2</v>
      </c>
    </row>
    <row r="1357" spans="1:34" x14ac:dyDescent="0.3">
      <c r="A1357" s="6" t="s">
        <v>115</v>
      </c>
      <c r="B1357" s="6">
        <v>3</v>
      </c>
      <c r="C1357" s="1">
        <v>45016</v>
      </c>
      <c r="D1357" s="1">
        <v>45028</v>
      </c>
      <c r="E1357" s="1">
        <v>45028</v>
      </c>
      <c r="F1357">
        <v>15</v>
      </c>
      <c r="G1357" s="1">
        <v>45043</v>
      </c>
      <c r="H1357" s="1">
        <v>45028</v>
      </c>
      <c r="I1357" s="2">
        <v>8704005.4700000007</v>
      </c>
      <c r="J1357" s="2">
        <v>9835526.1899999995</v>
      </c>
      <c r="K1357" s="2">
        <f>SUMIF('collection only'!D:D,eslam.data!AH1357,'collection only'!E:E)</f>
        <v>9400325.9199999999</v>
      </c>
      <c r="L1357" s="2">
        <v>25066383.210000001</v>
      </c>
      <c r="U1357" s="2">
        <v>0</v>
      </c>
      <c r="V1357" s="14">
        <f>SUMIF('consultant-gross'!D:D,eslam.data!AH1357,'consultant-gross'!F:F)</f>
        <v>0</v>
      </c>
      <c r="W1357" s="14">
        <f>SUMIF('consultant-gross'!D:D,eslam.data!AH1357,'consultant-gross'!G:G)</f>
        <v>0</v>
      </c>
      <c r="X1357" s="14">
        <f>SUMIF('consultant-net'!D:D,eslam.data!AH1357,'consultant-net'!F:F)</f>
        <v>0</v>
      </c>
      <c r="Y1357" s="2">
        <f>VLOOKUP(A1357,'eslam-to-invoicing'!A:B,2,0)</f>
        <v>0</v>
      </c>
      <c r="Z1357" s="2" t="str">
        <f t="shared" si="54"/>
        <v>03</v>
      </c>
      <c r="AH1357" s="2" t="str">
        <f t="shared" si="55"/>
        <v>RO Pump room - SSC - price diff.3</v>
      </c>
    </row>
    <row r="1358" spans="1:34" x14ac:dyDescent="0.3">
      <c r="A1358" s="6" t="s">
        <v>115</v>
      </c>
      <c r="B1358" s="6">
        <v>4</v>
      </c>
      <c r="C1358" s="1">
        <v>45046</v>
      </c>
      <c r="D1358" s="1">
        <v>45047</v>
      </c>
      <c r="E1358" s="1">
        <v>45055</v>
      </c>
      <c r="F1358">
        <v>15</v>
      </c>
      <c r="G1358" s="1">
        <v>45070</v>
      </c>
      <c r="H1358" s="1">
        <v>45055</v>
      </c>
      <c r="I1358" s="2">
        <v>6762600</v>
      </c>
      <c r="J1358" s="2">
        <v>7303608</v>
      </c>
      <c r="K1358" s="2">
        <f>SUMIF('collection only'!D:D,eslam.data!AH1358,'collection only'!E:E)</f>
        <v>7294244.1699999999</v>
      </c>
      <c r="L1358" s="2">
        <v>31828983.210000001</v>
      </c>
      <c r="U1358" s="2">
        <v>0</v>
      </c>
      <c r="V1358" s="14">
        <f>SUMIF('consultant-gross'!D:D,eslam.data!AH1358,'consultant-gross'!F:F)</f>
        <v>0</v>
      </c>
      <c r="W1358" s="14">
        <f>SUMIF('consultant-gross'!D:D,eslam.data!AH1358,'consultant-gross'!G:G)</f>
        <v>0</v>
      </c>
      <c r="X1358" s="14">
        <f>SUMIF('consultant-net'!D:D,eslam.data!AH1358,'consultant-net'!F:F)</f>
        <v>0</v>
      </c>
      <c r="Y1358" s="2">
        <f>VLOOKUP(A1358,'eslam-to-invoicing'!A:B,2,0)</f>
        <v>0</v>
      </c>
      <c r="Z1358" s="2" t="str">
        <f t="shared" si="54"/>
        <v>04</v>
      </c>
      <c r="AH1358" s="2" t="str">
        <f t="shared" si="55"/>
        <v>RO Pump room - SSC - price diff.4</v>
      </c>
    </row>
    <row r="1359" spans="1:34" x14ac:dyDescent="0.3">
      <c r="A1359" s="6" t="s">
        <v>124</v>
      </c>
      <c r="B1359" s="6">
        <v>1</v>
      </c>
      <c r="C1359" s="1">
        <v>45107</v>
      </c>
      <c r="D1359" s="1">
        <v>45107</v>
      </c>
      <c r="E1359" s="1">
        <v>45107</v>
      </c>
      <c r="F1359">
        <v>15</v>
      </c>
      <c r="G1359" s="1">
        <v>45122</v>
      </c>
      <c r="K1359" s="2">
        <f>SUMIF('collection only'!D:D,eslam.data!AH1359,'collection only'!E:E)</f>
        <v>1.0000000000000001E-5</v>
      </c>
      <c r="U1359" s="2">
        <v>0</v>
      </c>
      <c r="V1359" s="14">
        <f>SUMIF('consultant-gross'!D:D,eslam.data!AH1359,'consultant-gross'!F:F)</f>
        <v>0</v>
      </c>
      <c r="W1359" s="14">
        <f>SUMIF('consultant-gross'!D:D,eslam.data!AH1359,'consultant-gross'!G:G)</f>
        <v>0</v>
      </c>
      <c r="X1359" s="14">
        <f>SUMIF('consultant-net'!D:D,eslam.data!AH1359,'consultant-net'!F:F)</f>
        <v>0</v>
      </c>
      <c r="Y1359" s="2">
        <f>VLOOKUP(A1359,'eslam-to-invoicing'!A:B,2,0)</f>
        <v>0</v>
      </c>
      <c r="Z1359" s="2" t="str">
        <f t="shared" si="54"/>
        <v>01</v>
      </c>
      <c r="AH1359" s="2" t="str">
        <f t="shared" si="55"/>
        <v>RO.21</v>
      </c>
    </row>
    <row r="1360" spans="1:34" x14ac:dyDescent="0.3">
      <c r="A1360" s="6" t="s">
        <v>79</v>
      </c>
      <c r="B1360" s="6">
        <v>1</v>
      </c>
      <c r="C1360" s="1">
        <v>44561</v>
      </c>
      <c r="D1360" s="1">
        <v>44571</v>
      </c>
      <c r="E1360" s="1">
        <v>44572</v>
      </c>
      <c r="F1360">
        <v>42</v>
      </c>
      <c r="G1360" s="1">
        <v>44614</v>
      </c>
      <c r="H1360" s="1">
        <v>44620</v>
      </c>
      <c r="I1360" s="2">
        <v>21476647.48</v>
      </c>
      <c r="J1360" s="2">
        <v>17181317.989999998</v>
      </c>
      <c r="K1360" s="2">
        <f>SUMIF('collection only'!D:D,eslam.data!AH1360,'collection only'!E:E)</f>
        <v>125716551.50999999</v>
      </c>
      <c r="L1360" s="2">
        <v>21476647.48</v>
      </c>
      <c r="U1360" s="2">
        <v>0</v>
      </c>
      <c r="V1360" s="14">
        <f>SUMIF('consultant-gross'!D:D,eslam.data!AH1360,'consultant-gross'!F:F)</f>
        <v>21476647.48</v>
      </c>
      <c r="W1360" s="14">
        <f>SUMIF('consultant-gross'!D:D,eslam.data!AH1360,'consultant-gross'!G:G)</f>
        <v>21476647.48</v>
      </c>
      <c r="X1360" s="14">
        <f>SUMIF('consultant-net'!D:D,eslam.data!AH1360,'consultant-net'!F:F)</f>
        <v>17181317.989999998</v>
      </c>
      <c r="Y1360" s="2" t="str">
        <f>VLOOKUP(A1360,'eslam-to-invoicing'!A:B,2,0)</f>
        <v>EGAT New Rolling Mill 4</v>
      </c>
      <c r="Z1360" s="2" t="str">
        <f t="shared" si="54"/>
        <v>EGAT New Rolling Mill 41</v>
      </c>
      <c r="AH1360" s="2" t="str">
        <f t="shared" si="55"/>
        <v>Rolling Mill #4-TRAESUEZ1</v>
      </c>
    </row>
    <row r="1361" spans="1:34" x14ac:dyDescent="0.3">
      <c r="A1361" s="6" t="s">
        <v>79</v>
      </c>
      <c r="B1361" s="6">
        <v>2</v>
      </c>
      <c r="C1361" s="1">
        <v>44620</v>
      </c>
      <c r="D1361" s="1">
        <v>44630</v>
      </c>
      <c r="E1361" s="1">
        <v>44634</v>
      </c>
      <c r="F1361">
        <v>42</v>
      </c>
      <c r="G1361" s="1">
        <v>44676</v>
      </c>
      <c r="H1361" s="1">
        <v>44642</v>
      </c>
      <c r="I1361" s="2">
        <v>13583921.529999999</v>
      </c>
      <c r="J1361" s="2">
        <v>11564103.960000001</v>
      </c>
      <c r="K1361" s="2">
        <f>SUMIF('collection only'!D:D,eslam.data!AH1361,'collection only'!E:E)</f>
        <v>12106800.039999999</v>
      </c>
      <c r="L1361" s="2">
        <v>35060569.009999998</v>
      </c>
      <c r="U1361" s="2">
        <v>0</v>
      </c>
      <c r="V1361" s="14">
        <f>SUMIF('consultant-gross'!D:D,eslam.data!AH1361,'consultant-gross'!F:F)</f>
        <v>13583921.529999997</v>
      </c>
      <c r="W1361" s="14">
        <f>SUMIF('consultant-gross'!D:D,eslam.data!AH1361,'consultant-gross'!G:G)</f>
        <v>35060569.009999998</v>
      </c>
      <c r="X1361" s="14">
        <f>SUMIF('consultant-net'!D:D,eslam.data!AH1361,'consultant-net'!F:F)</f>
        <v>11564103.960000001</v>
      </c>
      <c r="Y1361" s="2" t="str">
        <f>VLOOKUP(A1361,'eslam-to-invoicing'!A:B,2,0)</f>
        <v>EGAT New Rolling Mill 4</v>
      </c>
      <c r="Z1361" s="2" t="str">
        <f t="shared" si="54"/>
        <v>EGAT New Rolling Mill 42</v>
      </c>
      <c r="AH1361" s="2" t="str">
        <f t="shared" si="55"/>
        <v>Rolling Mill #4-TRAESUEZ2</v>
      </c>
    </row>
    <row r="1362" spans="1:34" x14ac:dyDescent="0.3">
      <c r="A1362" s="6" t="s">
        <v>79</v>
      </c>
      <c r="B1362" s="6">
        <v>3</v>
      </c>
      <c r="C1362" s="1">
        <v>44651</v>
      </c>
      <c r="D1362" s="1">
        <v>44661</v>
      </c>
      <c r="E1362" s="1">
        <v>44663</v>
      </c>
      <c r="F1362">
        <v>42</v>
      </c>
      <c r="G1362" s="1">
        <v>44705</v>
      </c>
      <c r="H1362" s="1">
        <v>44671</v>
      </c>
      <c r="I1362" s="2">
        <v>12117327.000000009</v>
      </c>
      <c r="J1362" s="2">
        <v>10352618.57</v>
      </c>
      <c r="K1362" s="2">
        <f>SUMIF('collection only'!D:D,eslam.data!AH1362,'collection only'!E:E)</f>
        <v>10231445.300000001</v>
      </c>
      <c r="L1362" s="2">
        <v>47177896.010000013</v>
      </c>
      <c r="U1362" s="2">
        <v>0</v>
      </c>
      <c r="V1362" s="14">
        <f>SUMIF('consultant-gross'!D:D,eslam.data!AH1362,'consultant-gross'!F:F)</f>
        <v>12117327.000000007</v>
      </c>
      <c r="W1362" s="14">
        <f>SUMIF('consultant-gross'!D:D,eslam.data!AH1362,'consultant-gross'!G:G)</f>
        <v>47177896.010000005</v>
      </c>
      <c r="X1362" s="14">
        <f>SUMIF('consultant-net'!D:D,eslam.data!AH1362,'consultant-net'!F:F)</f>
        <v>10352618.57</v>
      </c>
      <c r="Y1362" s="2" t="str">
        <f>VLOOKUP(A1362,'eslam-to-invoicing'!A:B,2,0)</f>
        <v>EGAT New Rolling Mill 4</v>
      </c>
      <c r="Z1362" s="2" t="str">
        <f t="shared" si="54"/>
        <v>EGAT New Rolling Mill 43</v>
      </c>
      <c r="AH1362" s="2" t="str">
        <f t="shared" si="55"/>
        <v>Rolling Mill #4-TRAESUEZ3</v>
      </c>
    </row>
    <row r="1363" spans="1:34" x14ac:dyDescent="0.3">
      <c r="A1363" s="6" t="s">
        <v>79</v>
      </c>
      <c r="B1363" s="6">
        <v>4</v>
      </c>
      <c r="C1363" s="1">
        <v>44681</v>
      </c>
      <c r="D1363" s="1">
        <v>44679</v>
      </c>
      <c r="E1363" s="1">
        <v>44679</v>
      </c>
      <c r="F1363">
        <v>42</v>
      </c>
      <c r="G1363" s="1">
        <v>44721</v>
      </c>
      <c r="H1363" s="1">
        <v>44698</v>
      </c>
      <c r="I1363" s="2">
        <v>8075015.7899999917</v>
      </c>
      <c r="J1363" s="2">
        <v>6677291.5499999998</v>
      </c>
      <c r="K1363" s="2">
        <f>SUMIF('collection only'!D:D,eslam.data!AH1363,'collection only'!E:E)</f>
        <v>6596541.3799999999</v>
      </c>
      <c r="L1363" s="2">
        <v>55252911.799999997</v>
      </c>
      <c r="U1363" s="2">
        <v>0</v>
      </c>
      <c r="V1363" s="14">
        <f>SUMIF('consultant-gross'!D:D,eslam.data!AH1363,'consultant-gross'!F:F)</f>
        <v>8075015.7899999917</v>
      </c>
      <c r="W1363" s="14">
        <f>SUMIF('consultant-gross'!D:D,eslam.data!AH1363,'consultant-gross'!G:G)</f>
        <v>55252911.799999997</v>
      </c>
      <c r="X1363" s="14">
        <f>SUMIF('consultant-net'!D:D,eslam.data!AH1363,'consultant-net'!F:F)</f>
        <v>6677291.5499999998</v>
      </c>
      <c r="Y1363" s="2" t="str">
        <f>VLOOKUP(A1363,'eslam-to-invoicing'!A:B,2,0)</f>
        <v>EGAT New Rolling Mill 4</v>
      </c>
      <c r="Z1363" s="2" t="str">
        <f t="shared" si="54"/>
        <v>EGAT New Rolling Mill 44</v>
      </c>
      <c r="AH1363" s="2" t="str">
        <f t="shared" si="55"/>
        <v>Rolling Mill #4-TRAESUEZ4</v>
      </c>
    </row>
    <row r="1364" spans="1:34" x14ac:dyDescent="0.3">
      <c r="A1364" s="6" t="s">
        <v>79</v>
      </c>
      <c r="B1364" s="6">
        <v>5</v>
      </c>
      <c r="C1364" s="1">
        <v>44712</v>
      </c>
      <c r="D1364" s="1">
        <v>44717</v>
      </c>
      <c r="E1364" s="1">
        <v>44719</v>
      </c>
      <c r="F1364">
        <v>42</v>
      </c>
      <c r="G1364" s="1">
        <v>44761</v>
      </c>
      <c r="H1364" s="1">
        <v>44748</v>
      </c>
      <c r="I1364" s="2">
        <v>9905844.4300000072</v>
      </c>
      <c r="J1364" s="2">
        <v>8140659.04</v>
      </c>
      <c r="K1364" s="2">
        <f>SUMIF('collection only'!D:D,eslam.data!AH1364,'collection only'!E:E)</f>
        <v>9293714.7200000007</v>
      </c>
      <c r="L1364" s="2">
        <v>65158756.229999997</v>
      </c>
      <c r="O1364" s="2">
        <v>7155944.4500000002</v>
      </c>
      <c r="U1364" s="2">
        <v>0</v>
      </c>
      <c r="V1364" s="14">
        <f>SUMIF('consultant-gross'!D:D,eslam.data!AH1364,'consultant-gross'!F:F)</f>
        <v>9905844.4300000072</v>
      </c>
      <c r="W1364" s="14">
        <f>SUMIF('consultant-gross'!D:D,eslam.data!AH1364,'consultant-gross'!G:G)</f>
        <v>65158756.230000004</v>
      </c>
      <c r="X1364" s="14">
        <f>SUMIF('consultant-net'!D:D,eslam.data!AH1364,'consultant-net'!F:F)</f>
        <v>8140659.04</v>
      </c>
      <c r="Y1364" s="2" t="str">
        <f>VLOOKUP(A1364,'eslam-to-invoicing'!A:B,2,0)</f>
        <v>EGAT New Rolling Mill 4</v>
      </c>
      <c r="Z1364" s="2" t="str">
        <f t="shared" si="54"/>
        <v>EGAT New Rolling Mill 45</v>
      </c>
      <c r="AH1364" s="2" t="str">
        <f t="shared" si="55"/>
        <v>Rolling Mill #4-TRAESUEZ5</v>
      </c>
    </row>
    <row r="1365" spans="1:34" x14ac:dyDescent="0.3">
      <c r="A1365" s="6" t="s">
        <v>79</v>
      </c>
      <c r="B1365" s="6">
        <v>6</v>
      </c>
      <c r="C1365" s="1">
        <v>44742</v>
      </c>
      <c r="D1365" s="1">
        <v>44747</v>
      </c>
      <c r="E1365" s="1">
        <v>44748</v>
      </c>
      <c r="F1365">
        <v>42</v>
      </c>
      <c r="G1365" s="1">
        <v>44790</v>
      </c>
      <c r="H1365" s="1">
        <v>44780</v>
      </c>
      <c r="I1365" s="2">
        <v>5743581.3599999994</v>
      </c>
      <c r="J1365" s="2">
        <v>4679965.0199999996</v>
      </c>
      <c r="K1365" s="2">
        <f>SUMIF('collection only'!D:D,eslam.data!AH1365,'collection only'!E:E)</f>
        <v>4622509.21</v>
      </c>
      <c r="L1365" s="2">
        <v>70902337.590000004</v>
      </c>
      <c r="P1365" s="2">
        <v>7496344.1500000004</v>
      </c>
      <c r="U1365" s="2">
        <v>0</v>
      </c>
      <c r="V1365" s="14">
        <f>SUMIF('consultant-gross'!D:D,eslam.data!AH1365,'consultant-gross'!F:F)</f>
        <v>5743581.3599999994</v>
      </c>
      <c r="W1365" s="14">
        <f>SUMIF('consultant-gross'!D:D,eslam.data!AH1365,'consultant-gross'!G:G)</f>
        <v>70902337.590000004</v>
      </c>
      <c r="X1365" s="14">
        <f>SUMIF('consultant-net'!D:D,eslam.data!AH1365,'consultant-net'!F:F)</f>
        <v>4679965.0199999996</v>
      </c>
      <c r="Y1365" s="2" t="str">
        <f>VLOOKUP(A1365,'eslam-to-invoicing'!A:B,2,0)</f>
        <v>EGAT New Rolling Mill 4</v>
      </c>
      <c r="Z1365" s="2" t="str">
        <f t="shared" si="54"/>
        <v>EGAT New Rolling Mill 46</v>
      </c>
      <c r="AH1365" s="2" t="str">
        <f t="shared" si="55"/>
        <v>Rolling Mill #4-TRAESUEZ6</v>
      </c>
    </row>
    <row r="1366" spans="1:34" x14ac:dyDescent="0.3">
      <c r="A1366" s="6" t="s">
        <v>79</v>
      </c>
      <c r="B1366" s="6">
        <v>7</v>
      </c>
      <c r="C1366" s="1">
        <v>44773</v>
      </c>
      <c r="D1366" s="1">
        <v>44778</v>
      </c>
      <c r="E1366" s="1">
        <v>44779</v>
      </c>
      <c r="F1366">
        <v>42</v>
      </c>
      <c r="G1366" s="1">
        <v>44821</v>
      </c>
      <c r="H1366" s="1">
        <v>44797</v>
      </c>
      <c r="I1366" s="2">
        <v>16796950.930000011</v>
      </c>
      <c r="J1366" s="2">
        <v>13457708.470000001</v>
      </c>
      <c r="K1366" s="2">
        <f>SUMIF('collection only'!D:D,eslam.data!AH1366,'collection only'!E:E)</f>
        <v>13289718.960000001</v>
      </c>
      <c r="L1366" s="2">
        <v>87699288.520000011</v>
      </c>
      <c r="P1366" s="2">
        <v>7576935.0599999996</v>
      </c>
      <c r="U1366" s="2">
        <v>0</v>
      </c>
      <c r="V1366" s="14">
        <f>SUMIF('consultant-gross'!D:D,eslam.data!AH1366,'consultant-gross'!F:F)</f>
        <v>16796950.930000007</v>
      </c>
      <c r="W1366" s="14">
        <f>SUMIF('consultant-gross'!D:D,eslam.data!AH1366,'consultant-gross'!G:G)</f>
        <v>87699288.520000011</v>
      </c>
      <c r="X1366" s="14">
        <f>SUMIF('consultant-net'!D:D,eslam.data!AH1366,'consultant-net'!F:F)</f>
        <v>13457708.470000001</v>
      </c>
      <c r="Y1366" s="2" t="str">
        <f>VLOOKUP(A1366,'eslam-to-invoicing'!A:B,2,0)</f>
        <v>EGAT New Rolling Mill 4</v>
      </c>
      <c r="Z1366" s="2" t="str">
        <f t="shared" si="54"/>
        <v>EGAT New Rolling Mill 47</v>
      </c>
      <c r="AH1366" s="2" t="str">
        <f t="shared" si="55"/>
        <v>Rolling Mill #4-TRAESUEZ7</v>
      </c>
    </row>
    <row r="1367" spans="1:34" x14ac:dyDescent="0.3">
      <c r="A1367" s="6" t="s">
        <v>79</v>
      </c>
      <c r="B1367" s="6">
        <v>8</v>
      </c>
      <c r="C1367" s="1">
        <v>44804</v>
      </c>
      <c r="D1367" s="1">
        <v>44814</v>
      </c>
      <c r="E1367" s="1">
        <v>44816</v>
      </c>
      <c r="F1367">
        <v>42</v>
      </c>
      <c r="G1367" s="1">
        <v>44858</v>
      </c>
      <c r="H1367" s="1">
        <v>44831</v>
      </c>
      <c r="I1367" s="2">
        <v>18519200.96999998</v>
      </c>
      <c r="J1367" s="2">
        <v>14944026.92</v>
      </c>
      <c r="K1367" s="2">
        <f>SUMIF('collection only'!D:D,eslam.data!AH1367,'collection only'!E:E)</f>
        <v>16970562.32</v>
      </c>
      <c r="L1367" s="2">
        <v>106218489.48999999</v>
      </c>
      <c r="P1367" s="2">
        <v>8091599.6500000004</v>
      </c>
      <c r="U1367" s="2">
        <v>0</v>
      </c>
      <c r="V1367" s="14">
        <f>SUMIF('consultant-gross'!D:D,eslam.data!AH1367,'consultant-gross'!F:F)</f>
        <v>18519200.969999984</v>
      </c>
      <c r="W1367" s="14">
        <f>SUMIF('consultant-gross'!D:D,eslam.data!AH1367,'consultant-gross'!G:G)</f>
        <v>106218489.48999999</v>
      </c>
      <c r="X1367" s="14">
        <f>SUMIF('consultant-net'!D:D,eslam.data!AH1367,'consultant-net'!F:F)</f>
        <v>14944026.92</v>
      </c>
      <c r="Y1367" s="2" t="str">
        <f>VLOOKUP(A1367,'eslam-to-invoicing'!A:B,2,0)</f>
        <v>EGAT New Rolling Mill 4</v>
      </c>
      <c r="Z1367" s="2" t="str">
        <f t="shared" si="54"/>
        <v>EGAT New Rolling Mill 48</v>
      </c>
      <c r="AH1367" s="2" t="str">
        <f t="shared" si="55"/>
        <v>Rolling Mill #4-TRAESUEZ8</v>
      </c>
    </row>
    <row r="1368" spans="1:34" x14ac:dyDescent="0.3">
      <c r="A1368" s="6" t="s">
        <v>79</v>
      </c>
      <c r="B1368" s="6">
        <v>9</v>
      </c>
      <c r="C1368" s="1">
        <v>44834</v>
      </c>
      <c r="D1368" s="1">
        <v>44844</v>
      </c>
      <c r="E1368" s="1">
        <v>44846</v>
      </c>
      <c r="F1368">
        <v>42</v>
      </c>
      <c r="G1368" s="1">
        <v>44888</v>
      </c>
      <c r="H1368" s="1">
        <v>44872</v>
      </c>
      <c r="I1368" s="2">
        <v>17686791.210000008</v>
      </c>
      <c r="J1368" s="2">
        <v>14162374.17</v>
      </c>
      <c r="K1368" s="2">
        <f>SUMIF('collection only'!D:D,eslam.data!AH1368,'collection only'!E:E)</f>
        <v>15728855.470000001</v>
      </c>
      <c r="L1368" s="2">
        <v>123905280.7</v>
      </c>
      <c r="P1368" s="2">
        <v>8143364.4400000004</v>
      </c>
      <c r="U1368" s="2">
        <v>0</v>
      </c>
      <c r="V1368" s="14">
        <f>SUMIF('consultant-gross'!D:D,eslam.data!AH1368,'consultant-gross'!F:F)</f>
        <v>17686791.210000008</v>
      </c>
      <c r="W1368" s="14">
        <f>SUMIF('consultant-gross'!D:D,eslam.data!AH1368,'consultant-gross'!G:G)</f>
        <v>123905280.7</v>
      </c>
      <c r="X1368" s="14">
        <f>SUMIF('consultant-net'!D:D,eslam.data!AH1368,'consultant-net'!F:F)</f>
        <v>14162374.17</v>
      </c>
      <c r="Y1368" s="2" t="str">
        <f>VLOOKUP(A1368,'eslam-to-invoicing'!A:B,2,0)</f>
        <v>EGAT New Rolling Mill 4</v>
      </c>
      <c r="Z1368" s="2" t="str">
        <f t="shared" si="54"/>
        <v>EGAT New Rolling Mill 49</v>
      </c>
      <c r="AH1368" s="2" t="str">
        <f t="shared" si="55"/>
        <v>Rolling Mill #4-TRAESUEZ9</v>
      </c>
    </row>
    <row r="1369" spans="1:34" x14ac:dyDescent="0.3">
      <c r="A1369" s="6" t="s">
        <v>79</v>
      </c>
      <c r="B1369" s="6">
        <v>10</v>
      </c>
      <c r="C1369" s="1">
        <v>44865</v>
      </c>
      <c r="D1369" s="1">
        <v>44872</v>
      </c>
      <c r="E1369" s="1">
        <v>44873</v>
      </c>
      <c r="F1369">
        <v>42</v>
      </c>
      <c r="G1369" s="1">
        <v>44915</v>
      </c>
      <c r="H1369" s="1">
        <v>44909</v>
      </c>
      <c r="I1369" s="2">
        <v>15395023.199999999</v>
      </c>
      <c r="J1369" s="2">
        <v>12338644.380000001</v>
      </c>
      <c r="K1369" s="2">
        <f>SUMIF('collection only'!D:D,eslam.data!AH1369,'collection only'!E:E)</f>
        <v>10380808.5</v>
      </c>
      <c r="L1369" s="2">
        <v>139300303.90000001</v>
      </c>
      <c r="P1369" s="2">
        <v>8233867.7000000002</v>
      </c>
      <c r="U1369" s="2">
        <v>0</v>
      </c>
      <c r="V1369" s="14">
        <f>SUMIF('consultant-gross'!D:D,eslam.data!AH1369,'consultant-gross'!F:F)</f>
        <v>15395023.200000003</v>
      </c>
      <c r="W1369" s="14">
        <f>SUMIF('consultant-gross'!D:D,eslam.data!AH1369,'consultant-gross'!G:G)</f>
        <v>139300303.90000001</v>
      </c>
      <c r="X1369" s="14">
        <f>SUMIF('consultant-net'!D:D,eslam.data!AH1369,'consultant-net'!F:F)</f>
        <v>12338644.380000001</v>
      </c>
      <c r="Y1369" s="2" t="str">
        <f>VLOOKUP(A1369,'eslam-to-invoicing'!A:B,2,0)</f>
        <v>EGAT New Rolling Mill 4</v>
      </c>
      <c r="Z1369" s="2" t="str">
        <f t="shared" si="54"/>
        <v>EGAT New Rolling Mill 410</v>
      </c>
      <c r="AH1369" s="2" t="str">
        <f t="shared" si="55"/>
        <v>Rolling Mill #4-TRAESUEZ10</v>
      </c>
    </row>
    <row r="1370" spans="1:34" x14ac:dyDescent="0.3">
      <c r="A1370" s="6" t="s">
        <v>79</v>
      </c>
      <c r="B1370" s="6">
        <v>11</v>
      </c>
      <c r="C1370" s="1">
        <v>44895</v>
      </c>
      <c r="D1370" s="1">
        <v>44900</v>
      </c>
      <c r="E1370" s="1">
        <v>44903</v>
      </c>
      <c r="F1370">
        <v>42</v>
      </c>
      <c r="G1370" s="1">
        <v>44945</v>
      </c>
      <c r="H1370" s="1">
        <v>44943</v>
      </c>
      <c r="I1370" s="2">
        <v>16145745</v>
      </c>
      <c r="J1370" s="2">
        <v>13316234.880000001</v>
      </c>
      <c r="K1370" s="2">
        <f>SUMIF('collection only'!D:D,eslam.data!AH1370,'collection only'!E:E)</f>
        <v>9072857.6899999995</v>
      </c>
      <c r="L1370" s="2">
        <v>155446048.90000001</v>
      </c>
      <c r="P1370" s="2">
        <v>9832423.1999999993</v>
      </c>
      <c r="U1370" s="2">
        <v>0</v>
      </c>
      <c r="V1370" s="14">
        <f>SUMIF('consultant-gross'!D:D,eslam.data!AH1370,'consultant-gross'!F:F)</f>
        <v>16145745</v>
      </c>
      <c r="W1370" s="14">
        <f>SUMIF('consultant-gross'!D:D,eslam.data!AH1370,'consultant-gross'!G:G)</f>
        <v>155446048.90000001</v>
      </c>
      <c r="X1370" s="14">
        <f>SUMIF('consultant-net'!D:D,eslam.data!AH1370,'consultant-net'!F:F)</f>
        <v>13316234.880000001</v>
      </c>
      <c r="Y1370" s="2" t="str">
        <f>VLOOKUP(A1370,'eslam-to-invoicing'!A:B,2,0)</f>
        <v>EGAT New Rolling Mill 4</v>
      </c>
      <c r="Z1370" s="2" t="str">
        <f t="shared" si="54"/>
        <v>EGAT New Rolling Mill 411</v>
      </c>
      <c r="AH1370" s="2" t="str">
        <f t="shared" si="55"/>
        <v>Rolling Mill #4-TRAESUEZ11</v>
      </c>
    </row>
    <row r="1371" spans="1:34" x14ac:dyDescent="0.3">
      <c r="A1371" s="6" t="s">
        <v>79</v>
      </c>
      <c r="B1371" s="6">
        <v>12</v>
      </c>
      <c r="C1371" s="1">
        <v>44926</v>
      </c>
      <c r="D1371" s="1">
        <v>44941</v>
      </c>
      <c r="E1371" s="1">
        <v>44944</v>
      </c>
      <c r="F1371">
        <v>42</v>
      </c>
      <c r="G1371" s="1">
        <v>44986</v>
      </c>
      <c r="H1371" s="1">
        <v>44964</v>
      </c>
      <c r="I1371" s="2">
        <v>16694409.389999989</v>
      </c>
      <c r="J1371" s="2">
        <v>13380155.34</v>
      </c>
      <c r="K1371" s="2">
        <f>SUMIF('collection only'!D:D,eslam.data!AH1371,'collection only'!E:E)</f>
        <v>13213191.25</v>
      </c>
      <c r="L1371" s="2">
        <v>172140458.28999999</v>
      </c>
      <c r="P1371" s="2">
        <v>9930934.5600000005</v>
      </c>
      <c r="U1371" s="2">
        <v>0</v>
      </c>
      <c r="V1371" s="14">
        <f>SUMIF('consultant-gross'!D:D,eslam.data!AH1371,'consultant-gross'!F:F)</f>
        <v>16694409.389999986</v>
      </c>
      <c r="W1371" s="14">
        <f>SUMIF('consultant-gross'!D:D,eslam.data!AH1371,'consultant-gross'!G:G)</f>
        <v>172140458.28999999</v>
      </c>
      <c r="X1371" s="14">
        <f>SUMIF('consultant-net'!D:D,eslam.data!AH1371,'consultant-net'!F:F)</f>
        <v>13380155.34</v>
      </c>
      <c r="Y1371" s="2" t="str">
        <f>VLOOKUP(A1371,'eslam-to-invoicing'!A:B,2,0)</f>
        <v>EGAT New Rolling Mill 4</v>
      </c>
      <c r="Z1371" s="2" t="str">
        <f t="shared" si="54"/>
        <v>EGAT New Rolling Mill 412</v>
      </c>
      <c r="AH1371" s="2" t="str">
        <f t="shared" si="55"/>
        <v>Rolling Mill #4-TRAESUEZ12</v>
      </c>
    </row>
    <row r="1372" spans="1:34" x14ac:dyDescent="0.3">
      <c r="A1372" s="6" t="s">
        <v>79</v>
      </c>
      <c r="B1372" s="6">
        <v>13</v>
      </c>
      <c r="C1372" s="1">
        <v>44957</v>
      </c>
      <c r="D1372" s="1">
        <v>44972</v>
      </c>
      <c r="E1372" s="1">
        <v>44973</v>
      </c>
      <c r="F1372">
        <v>42</v>
      </c>
      <c r="G1372" s="1">
        <v>45015</v>
      </c>
      <c r="H1372" s="1">
        <v>44993</v>
      </c>
      <c r="I1372" s="2">
        <v>14485776.580000009</v>
      </c>
      <c r="J1372" s="2">
        <v>11700102.460000001</v>
      </c>
      <c r="K1372" s="2">
        <f>SUMIF('collection only'!D:D,eslam.data!AH1372,'collection only'!E:E)</f>
        <v>1.0000000000000001E-5</v>
      </c>
      <c r="L1372" s="2">
        <v>186626234.87</v>
      </c>
      <c r="P1372" s="2">
        <v>10376859</v>
      </c>
      <c r="U1372" s="2">
        <v>0</v>
      </c>
      <c r="V1372" s="14">
        <f>SUMIF('consultant-gross'!D:D,eslam.data!AH1372,'consultant-gross'!F:F)</f>
        <v>14485776.580000013</v>
      </c>
      <c r="W1372" s="14">
        <f>SUMIF('consultant-gross'!D:D,eslam.data!AH1372,'consultant-gross'!G:G)</f>
        <v>186626234.87</v>
      </c>
      <c r="X1372" s="14">
        <f>SUMIF('consultant-net'!D:D,eslam.data!AH1372,'consultant-net'!F:F)</f>
        <v>11700102.460000001</v>
      </c>
      <c r="Y1372" s="2" t="str">
        <f>VLOOKUP(A1372,'eslam-to-invoicing'!A:B,2,0)</f>
        <v>EGAT New Rolling Mill 4</v>
      </c>
      <c r="Z1372" s="2" t="str">
        <f t="shared" si="54"/>
        <v>EGAT New Rolling Mill 413</v>
      </c>
      <c r="AH1372" s="2" t="str">
        <f t="shared" si="55"/>
        <v>Rolling Mill #4-TRAESUEZ13</v>
      </c>
    </row>
    <row r="1373" spans="1:34" x14ac:dyDescent="0.3">
      <c r="A1373" s="6" t="s">
        <v>79</v>
      </c>
      <c r="B1373" s="6">
        <v>14</v>
      </c>
      <c r="C1373" s="1">
        <v>44985</v>
      </c>
      <c r="D1373" s="1">
        <v>44995</v>
      </c>
      <c r="E1373" s="1">
        <v>45005</v>
      </c>
      <c r="F1373">
        <v>42</v>
      </c>
      <c r="G1373" s="1">
        <v>45047</v>
      </c>
      <c r="K1373" s="2">
        <f>SUMIF('collection only'!D:D,eslam.data!AH1373,'collection only'!E:E)</f>
        <v>1.0000000000000001E-5</v>
      </c>
      <c r="U1373" s="2">
        <v>0</v>
      </c>
      <c r="V1373" s="14">
        <f>SUMIF('consultant-gross'!D:D,eslam.data!AH1373,'consultant-gross'!F:F)</f>
        <v>0</v>
      </c>
      <c r="W1373" s="14">
        <f>SUMIF('consultant-gross'!D:D,eslam.data!AH1373,'consultant-gross'!G:G)</f>
        <v>0</v>
      </c>
      <c r="X1373" s="14">
        <f>SUMIF('consultant-net'!D:D,eslam.data!AH1373,'consultant-net'!F:F)</f>
        <v>0</v>
      </c>
      <c r="Y1373" s="2" t="str">
        <f>VLOOKUP(A1373,'eslam-to-invoicing'!A:B,2,0)</f>
        <v>EGAT New Rolling Mill 4</v>
      </c>
      <c r="Z1373" s="2" t="str">
        <f t="shared" si="54"/>
        <v>EGAT New Rolling Mill 414</v>
      </c>
      <c r="AH1373" s="2" t="str">
        <f t="shared" si="55"/>
        <v>Rolling Mill #4-TRAESUEZ14</v>
      </c>
    </row>
    <row r="1374" spans="1:34" x14ac:dyDescent="0.3">
      <c r="A1374" s="6" t="s">
        <v>79</v>
      </c>
      <c r="B1374" s="6">
        <v>15</v>
      </c>
      <c r="C1374" s="1">
        <v>45077</v>
      </c>
      <c r="D1374" s="1">
        <v>45077</v>
      </c>
      <c r="E1374" s="1">
        <v>45098</v>
      </c>
      <c r="F1374">
        <v>42</v>
      </c>
      <c r="G1374" s="1">
        <v>45140</v>
      </c>
      <c r="K1374" s="2">
        <f>SUMIF('collection only'!D:D,eslam.data!AH1374,'collection only'!E:E)</f>
        <v>1.0000000000000001E-5</v>
      </c>
      <c r="U1374" s="2">
        <v>0</v>
      </c>
      <c r="V1374" s="14">
        <f>SUMIF('consultant-gross'!D:D,eslam.data!AH1374,'consultant-gross'!F:F)</f>
        <v>0</v>
      </c>
      <c r="W1374" s="14">
        <f>SUMIF('consultant-gross'!D:D,eslam.data!AH1374,'consultant-gross'!G:G)</f>
        <v>0</v>
      </c>
      <c r="X1374" s="14">
        <f>SUMIF('consultant-net'!D:D,eslam.data!AH1374,'consultant-net'!F:F)</f>
        <v>0</v>
      </c>
      <c r="Y1374" s="2" t="str">
        <f>VLOOKUP(A1374,'eslam-to-invoicing'!A:B,2,0)</f>
        <v>EGAT New Rolling Mill 4</v>
      </c>
      <c r="Z1374" s="2" t="str">
        <f t="shared" si="54"/>
        <v>EGAT New Rolling Mill 415</v>
      </c>
      <c r="AH1374" s="2" t="str">
        <f t="shared" si="55"/>
        <v>Rolling Mill #4-TRAESUEZ15</v>
      </c>
    </row>
    <row r="1375" spans="1:34" x14ac:dyDescent="0.3">
      <c r="A1375" s="6" t="s">
        <v>79</v>
      </c>
      <c r="B1375" s="6">
        <v>16</v>
      </c>
      <c r="C1375" s="1">
        <v>45107</v>
      </c>
      <c r="D1375" s="1">
        <v>45107</v>
      </c>
      <c r="E1375" s="1">
        <v>45107</v>
      </c>
      <c r="F1375">
        <v>42</v>
      </c>
      <c r="G1375" s="1">
        <v>45149</v>
      </c>
      <c r="K1375" s="2">
        <f>SUMIF('collection only'!D:D,eslam.data!AH1375,'collection only'!E:E)</f>
        <v>1.0000000000000001E-5</v>
      </c>
      <c r="U1375" s="2">
        <v>0</v>
      </c>
      <c r="V1375" s="14">
        <f>SUMIF('consultant-gross'!D:D,eslam.data!AH1375,'consultant-gross'!F:F)</f>
        <v>0</v>
      </c>
      <c r="W1375" s="14">
        <f>SUMIF('consultant-gross'!D:D,eslam.data!AH1375,'consultant-gross'!G:G)</f>
        <v>0</v>
      </c>
      <c r="X1375" s="14">
        <f>SUMIF('consultant-net'!D:D,eslam.data!AH1375,'consultant-net'!F:F)</f>
        <v>0</v>
      </c>
      <c r="Y1375" s="2" t="str">
        <f>VLOOKUP(A1375,'eslam-to-invoicing'!A:B,2,0)</f>
        <v>EGAT New Rolling Mill 4</v>
      </c>
      <c r="Z1375" s="2" t="str">
        <f t="shared" si="54"/>
        <v>EGAT New Rolling Mill 416</v>
      </c>
      <c r="AH1375" s="2" t="str">
        <f t="shared" si="55"/>
        <v>Rolling Mill #4-TRAESUEZ16</v>
      </c>
    </row>
    <row r="1376" spans="1:34" x14ac:dyDescent="0.3">
      <c r="A1376" s="6" t="s">
        <v>79</v>
      </c>
      <c r="B1376" s="6">
        <v>17</v>
      </c>
      <c r="C1376" s="1">
        <v>45322</v>
      </c>
      <c r="D1376" s="1">
        <v>45322</v>
      </c>
      <c r="E1376" s="1">
        <v>45350</v>
      </c>
      <c r="F1376">
        <v>42</v>
      </c>
      <c r="G1376" s="1">
        <v>45392</v>
      </c>
      <c r="H1376" s="1">
        <v>45414</v>
      </c>
      <c r="I1376" s="2">
        <v>619836241</v>
      </c>
      <c r="J1376" s="2">
        <v>385850750.19999999</v>
      </c>
      <c r="K1376" s="2">
        <f>SUMIF('collection only'!D:D,eslam.data!AH1376,'collection only'!E:E)</f>
        <v>0</v>
      </c>
      <c r="L1376" s="2">
        <v>619836241</v>
      </c>
      <c r="U1376" s="2">
        <v>0</v>
      </c>
      <c r="V1376" s="14">
        <f>SUMIF('consultant-gross'!D:D,eslam.data!AH1376,'consultant-gross'!F:F)</f>
        <v>0</v>
      </c>
      <c r="W1376" s="14">
        <f>SUMIF('consultant-gross'!D:D,eslam.data!AH1376,'consultant-gross'!G:G)</f>
        <v>0</v>
      </c>
      <c r="X1376" s="14">
        <f>SUMIF('consultant-net'!D:D,eslam.data!AH1376,'consultant-net'!F:F)</f>
        <v>0</v>
      </c>
      <c r="Y1376" s="2" t="str">
        <f>VLOOKUP(A1376,'eslam-to-invoicing'!A:B,2,0)</f>
        <v>EGAT New Rolling Mill 4</v>
      </c>
      <c r="Z1376" s="2" t="str">
        <f t="shared" si="54"/>
        <v>EGAT New Rolling Mill 417</v>
      </c>
      <c r="AH1376" s="2" t="str">
        <f t="shared" si="55"/>
        <v>Rolling Mill #4-TRAESUEZ17</v>
      </c>
    </row>
    <row r="1377" spans="1:34" x14ac:dyDescent="0.3">
      <c r="A1377" s="6" t="s">
        <v>79</v>
      </c>
      <c r="B1377" s="6">
        <v>18</v>
      </c>
      <c r="C1377" s="1">
        <v>45412</v>
      </c>
      <c r="D1377" s="1">
        <v>45397</v>
      </c>
      <c r="E1377" s="1">
        <v>45413</v>
      </c>
      <c r="F1377">
        <v>42</v>
      </c>
      <c r="G1377" s="1">
        <v>45455</v>
      </c>
      <c r="H1377" s="1">
        <v>45414</v>
      </c>
      <c r="I1377" s="2">
        <v>16836028.81999993</v>
      </c>
      <c r="J1377" s="2">
        <v>17509470.02</v>
      </c>
      <c r="K1377" s="2">
        <f>SUMIF('collection only'!D:D,eslam.data!AH1377,'collection only'!E:E)</f>
        <v>0</v>
      </c>
      <c r="L1377" s="2">
        <v>636672269.81999993</v>
      </c>
      <c r="P1377" s="2">
        <v>105081618.31999999</v>
      </c>
      <c r="U1377" s="2">
        <v>0</v>
      </c>
      <c r="V1377" s="14">
        <f>SUMIF('consultant-gross'!D:D,eslam.data!AH1377,'consultant-gross'!F:F)</f>
        <v>0</v>
      </c>
      <c r="W1377" s="14">
        <f>SUMIF('consultant-gross'!D:D,eslam.data!AH1377,'consultant-gross'!G:G)</f>
        <v>0</v>
      </c>
      <c r="X1377" s="14">
        <f>SUMIF('consultant-net'!D:D,eslam.data!AH1377,'consultant-net'!F:F)</f>
        <v>0</v>
      </c>
      <c r="Y1377" s="2" t="str">
        <f>VLOOKUP(A1377,'eslam-to-invoicing'!A:B,2,0)</f>
        <v>EGAT New Rolling Mill 4</v>
      </c>
      <c r="Z1377" s="2" t="str">
        <f t="shared" si="54"/>
        <v>EGAT New Rolling Mill 418</v>
      </c>
      <c r="AH1377" s="2" t="str">
        <f t="shared" si="55"/>
        <v>Rolling Mill #4-TRAESUEZ18</v>
      </c>
    </row>
    <row r="1378" spans="1:34" x14ac:dyDescent="0.3">
      <c r="A1378" s="6" t="s">
        <v>79</v>
      </c>
      <c r="B1378" s="6">
        <v>19</v>
      </c>
      <c r="C1378" s="1">
        <v>45473</v>
      </c>
      <c r="D1378" s="1">
        <v>45473</v>
      </c>
      <c r="E1378" s="1">
        <v>45489</v>
      </c>
      <c r="F1378">
        <v>42</v>
      </c>
      <c r="G1378" s="1">
        <v>45531</v>
      </c>
      <c r="K1378" s="2">
        <f>SUMIF('collection only'!D:D,eslam.data!AH1378,'collection only'!E:E)</f>
        <v>0</v>
      </c>
      <c r="U1378" s="2">
        <v>0</v>
      </c>
      <c r="V1378" s="14">
        <f>SUMIF('consultant-gross'!D:D,eslam.data!AH1378,'consultant-gross'!F:F)</f>
        <v>0</v>
      </c>
      <c r="W1378" s="14">
        <f>SUMIF('consultant-gross'!D:D,eslam.data!AH1378,'consultant-gross'!G:G)</f>
        <v>0</v>
      </c>
      <c r="X1378" s="14">
        <f>SUMIF('consultant-net'!D:D,eslam.data!AH1378,'consultant-net'!F:F)</f>
        <v>0</v>
      </c>
      <c r="Y1378" s="2" t="str">
        <f>VLOOKUP(A1378,'eslam-to-invoicing'!A:B,2,0)</f>
        <v>EGAT New Rolling Mill 4</v>
      </c>
      <c r="Z1378" s="2" t="str">
        <f t="shared" si="54"/>
        <v>EGAT New Rolling Mill 419</v>
      </c>
      <c r="AH1378" s="2" t="str">
        <f t="shared" si="55"/>
        <v>Rolling Mill #4-TRAESUEZ19</v>
      </c>
    </row>
    <row r="1379" spans="1:34" x14ac:dyDescent="0.3">
      <c r="A1379" s="6" t="s">
        <v>9</v>
      </c>
      <c r="B1379" s="6">
        <v>2</v>
      </c>
      <c r="C1379" s="1">
        <v>43008</v>
      </c>
      <c r="D1379" s="1">
        <v>43008</v>
      </c>
      <c r="E1379" s="1">
        <v>43009</v>
      </c>
      <c r="F1379">
        <v>34</v>
      </c>
      <c r="G1379" s="1">
        <v>43043</v>
      </c>
      <c r="H1379" s="1">
        <v>43019</v>
      </c>
      <c r="I1379" s="2">
        <v>8875548.8699999992</v>
      </c>
      <c r="J1379" s="2">
        <v>5235331.5999999996</v>
      </c>
      <c r="K1379" s="2">
        <f>SUMIF('collection only'!D:D,eslam.data!AH1379,'collection only'!E:E)</f>
        <v>4892835.45</v>
      </c>
      <c r="L1379" s="2">
        <v>8875548.8699999992</v>
      </c>
      <c r="O1379" s="2">
        <v>3953206.73</v>
      </c>
      <c r="U1379" s="2">
        <v>34013.75</v>
      </c>
      <c r="V1379" s="14">
        <f>SUMIF('consultant-gross'!D:D,eslam.data!AH1379,'consultant-gross'!F:F)</f>
        <v>5127541.59</v>
      </c>
      <c r="W1379" s="14">
        <f>SUMIF('consultant-gross'!D:D,eslam.data!AH1379,'consultant-gross'!G:G)</f>
        <v>9046023.1600000001</v>
      </c>
      <c r="X1379" s="14">
        <f>SUMIF('consultant-net'!D:D,eslam.data!AH1379,'consultant-net'!F:F)</f>
        <v>5203476.09</v>
      </c>
      <c r="Y1379" s="2" t="str">
        <f>VLOOKUP(A1379,'eslam-to-invoicing'!A:B,2,0)</f>
        <v>Royal City</v>
      </c>
      <c r="Z1379" s="2" t="str">
        <f t="shared" si="54"/>
        <v>Royal City2</v>
      </c>
      <c r="AH1379" s="2" t="str">
        <f t="shared" si="55"/>
        <v>Royal City2</v>
      </c>
    </row>
    <row r="1380" spans="1:34" x14ac:dyDescent="0.3">
      <c r="A1380" s="6" t="s">
        <v>9</v>
      </c>
      <c r="B1380" s="6">
        <v>3</v>
      </c>
      <c r="C1380" s="1">
        <v>43039</v>
      </c>
      <c r="D1380" s="1">
        <v>43039</v>
      </c>
      <c r="E1380" s="1">
        <v>43043</v>
      </c>
      <c r="F1380">
        <v>34</v>
      </c>
      <c r="G1380" s="1">
        <v>43077</v>
      </c>
      <c r="H1380" s="1">
        <v>43053</v>
      </c>
      <c r="I1380" s="2">
        <v>8111601.4205718618</v>
      </c>
      <c r="J1380" s="2">
        <v>7926742.0999999996</v>
      </c>
      <c r="K1380" s="2">
        <f>SUMIF('collection only'!D:D,eslam.data!AH1380,'collection only'!E:E)</f>
        <v>7926742.0999999996</v>
      </c>
      <c r="L1380" s="2">
        <v>16987150.290571861</v>
      </c>
      <c r="O1380" s="2">
        <v>5848040.7119999994</v>
      </c>
      <c r="U1380" s="2">
        <v>103062.25</v>
      </c>
      <c r="V1380" s="14">
        <f>SUMIF('consultant-gross'!D:D,eslam.data!AH1380,'consultant-gross'!F:F)</f>
        <v>8536189.7899999991</v>
      </c>
      <c r="W1380" s="14">
        <f>SUMIF('consultant-gross'!D:D,eslam.data!AH1380,'consultant-gross'!G:G)</f>
        <v>17411738.66</v>
      </c>
      <c r="X1380" s="14">
        <f>SUMIF('consultant-net'!D:D,eslam.data!AH1380,'consultant-net'!F:F)</f>
        <v>8396278.0700000003</v>
      </c>
      <c r="Y1380" s="2" t="str">
        <f>VLOOKUP(A1380,'eslam-to-invoicing'!A:B,2,0)</f>
        <v>Royal City</v>
      </c>
      <c r="Z1380" s="2" t="str">
        <f t="shared" si="54"/>
        <v>Royal City3</v>
      </c>
      <c r="AH1380" s="2" t="str">
        <f t="shared" si="55"/>
        <v>Royal City3</v>
      </c>
    </row>
    <row r="1381" spans="1:34" x14ac:dyDescent="0.3">
      <c r="A1381" s="6" t="s">
        <v>9</v>
      </c>
      <c r="B1381" s="6">
        <v>4</v>
      </c>
      <c r="C1381" s="1">
        <v>43069</v>
      </c>
      <c r="D1381" s="1">
        <v>43072</v>
      </c>
      <c r="E1381" s="1">
        <v>43072</v>
      </c>
      <c r="F1381">
        <v>34</v>
      </c>
      <c r="G1381" s="1">
        <v>43106</v>
      </c>
      <c r="H1381" s="1">
        <v>43093</v>
      </c>
      <c r="I1381" s="2">
        <v>10259671.709428141</v>
      </c>
      <c r="J1381" s="2">
        <v>10437271.65</v>
      </c>
      <c r="K1381" s="2">
        <f>SUMIF('collection only'!D:D,eslam.data!AH1381,'collection only'!E:E)</f>
        <v>10437271.65</v>
      </c>
      <c r="L1381" s="2">
        <v>27246822</v>
      </c>
      <c r="O1381" s="2">
        <v>8775298.3800000008</v>
      </c>
      <c r="U1381" s="2">
        <v>103062.25</v>
      </c>
      <c r="V1381" s="14">
        <f>SUMIF('consultant-gross'!D:D,eslam.data!AH1381,'consultant-gross'!F:F)</f>
        <v>0</v>
      </c>
      <c r="W1381" s="14">
        <f>SUMIF('consultant-gross'!D:D,eslam.data!AH1381,'consultant-gross'!G:G)</f>
        <v>0</v>
      </c>
      <c r="X1381" s="14">
        <f>SUMIF('consultant-net'!D:D,eslam.data!AH1381,'consultant-net'!F:F)</f>
        <v>0</v>
      </c>
      <c r="Y1381" s="2" t="str">
        <f>VLOOKUP(A1381,'eslam-to-invoicing'!A:B,2,0)</f>
        <v>Royal City</v>
      </c>
      <c r="Z1381" s="2" t="str">
        <f t="shared" si="54"/>
        <v>Royal City4</v>
      </c>
      <c r="AH1381" s="2" t="str">
        <f t="shared" si="55"/>
        <v>Royal City4</v>
      </c>
    </row>
    <row r="1382" spans="1:34" x14ac:dyDescent="0.3">
      <c r="A1382" s="6" t="s">
        <v>9</v>
      </c>
      <c r="B1382" s="6">
        <v>5</v>
      </c>
      <c r="C1382" s="1">
        <v>43100</v>
      </c>
      <c r="D1382" s="1">
        <v>43099</v>
      </c>
      <c r="E1382" s="1">
        <v>43103</v>
      </c>
      <c r="F1382">
        <v>34</v>
      </c>
      <c r="G1382" s="1">
        <v>43137</v>
      </c>
      <c r="H1382" s="1">
        <v>43122</v>
      </c>
      <c r="I1382" s="2">
        <v>11565536.41867565</v>
      </c>
      <c r="J1382" s="2">
        <v>6381832.9445319315</v>
      </c>
      <c r="K1382" s="2">
        <f>SUMIF('collection only'!D:D,eslam.data!AH1382,'collection only'!E:E)</f>
        <v>5169557.6500000004</v>
      </c>
      <c r="L1382" s="2">
        <v>38812358.418675654</v>
      </c>
      <c r="O1382" s="2">
        <v>5702856.5999999996</v>
      </c>
      <c r="U1382" s="2">
        <v>166539.0000000002</v>
      </c>
      <c r="V1382" s="14">
        <f>SUMIF('consultant-gross'!D:D,eslam.data!AH1382,'consultant-gross'!F:F)</f>
        <v>11565536.418675654</v>
      </c>
      <c r="W1382" s="14">
        <f>SUMIF('consultant-gross'!D:D,eslam.data!AH1382,'consultant-gross'!G:G)</f>
        <v>38812358.418675654</v>
      </c>
      <c r="X1382" s="14">
        <f>SUMIF('consultant-net'!D:D,eslam.data!AH1382,'consultant-net'!F:F)</f>
        <v>6381832.9445319325</v>
      </c>
      <c r="Y1382" s="2" t="str">
        <f>VLOOKUP(A1382,'eslam-to-invoicing'!A:B,2,0)</f>
        <v>Royal City</v>
      </c>
      <c r="Z1382" s="2" t="str">
        <f t="shared" si="54"/>
        <v>Royal City5</v>
      </c>
      <c r="AH1382" s="2" t="str">
        <f t="shared" si="55"/>
        <v>Royal City5</v>
      </c>
    </row>
    <row r="1383" spans="1:34" x14ac:dyDescent="0.3">
      <c r="A1383" s="6" t="s">
        <v>9</v>
      </c>
      <c r="B1383" s="6">
        <v>6</v>
      </c>
      <c r="C1383" s="1">
        <v>43190</v>
      </c>
      <c r="D1383" s="1">
        <v>43190</v>
      </c>
      <c r="E1383" s="1">
        <v>43151</v>
      </c>
      <c r="F1383">
        <v>34</v>
      </c>
      <c r="G1383" s="1">
        <v>43185</v>
      </c>
      <c r="H1383" s="1">
        <v>43241</v>
      </c>
      <c r="I1383" s="2">
        <v>15834199.441324349</v>
      </c>
      <c r="J1383" s="2">
        <v>12495801.390000001</v>
      </c>
      <c r="K1383" s="2">
        <f>SUMIF('collection only'!D:D,eslam.data!AH1383,'collection only'!E:E)</f>
        <v>12495801.4</v>
      </c>
      <c r="L1383" s="2">
        <v>54646557.859999999</v>
      </c>
      <c r="O1383" s="2">
        <v>3811475.98</v>
      </c>
      <c r="U1383" s="2">
        <v>348145</v>
      </c>
      <c r="V1383" s="14">
        <f>SUMIF('consultant-gross'!D:D,eslam.data!AH1383,'consultant-gross'!F:F)</f>
        <v>17361811.890000001</v>
      </c>
      <c r="W1383" s="14">
        <f>SUMIF('consultant-gross'!D:D,eslam.data!AH1383,'consultant-gross'!G:G)</f>
        <v>54716858.140000001</v>
      </c>
      <c r="X1383" s="14">
        <f>SUMIF('consultant-net'!D:D,eslam.data!AH1383,'consultant-net'!F:F)</f>
        <v>11493260.029999999</v>
      </c>
      <c r="Y1383" s="2" t="str">
        <f>VLOOKUP(A1383,'eslam-to-invoicing'!A:B,2,0)</f>
        <v>Royal City</v>
      </c>
      <c r="Z1383" s="2" t="str">
        <f t="shared" si="54"/>
        <v>Royal City6</v>
      </c>
      <c r="AH1383" s="2" t="str">
        <f t="shared" si="55"/>
        <v>Royal City6</v>
      </c>
    </row>
    <row r="1384" spans="1:34" x14ac:dyDescent="0.3">
      <c r="A1384" s="6" t="s">
        <v>9</v>
      </c>
      <c r="B1384" s="6">
        <v>7</v>
      </c>
      <c r="C1384" s="1">
        <v>43220</v>
      </c>
      <c r="D1384" s="1">
        <v>43220</v>
      </c>
      <c r="E1384" s="1">
        <v>43227</v>
      </c>
      <c r="F1384">
        <v>34</v>
      </c>
      <c r="G1384" s="1">
        <v>43261</v>
      </c>
      <c r="H1384" s="1">
        <v>43262</v>
      </c>
      <c r="I1384" s="2">
        <v>11881365.60999999</v>
      </c>
      <c r="J1384" s="2">
        <v>8703262.4100000001</v>
      </c>
      <c r="K1384" s="2">
        <f>SUMIF('collection only'!D:D,eslam.data!AH1384,'collection only'!E:E)</f>
        <v>8703262.4000000004</v>
      </c>
      <c r="L1384" s="2">
        <v>66527923.469999991</v>
      </c>
      <c r="O1384" s="2">
        <v>3172251.35</v>
      </c>
      <c r="U1384" s="2">
        <v>582017.43999999994</v>
      </c>
      <c r="V1384" s="14">
        <f>SUMIF('consultant-gross'!D:D,eslam.data!AH1384,'consultant-gross'!F:F)</f>
        <v>11988097.700000003</v>
      </c>
      <c r="W1384" s="14">
        <f>SUMIF('consultant-gross'!D:D,eslam.data!AH1384,'consultant-gross'!G:G)</f>
        <v>66634655.560000002</v>
      </c>
      <c r="X1384" s="14">
        <f>SUMIF('consultant-net'!D:D,eslam.data!AH1384,'consultant-net'!F:F)</f>
        <v>8439569.3699999992</v>
      </c>
      <c r="Y1384" s="2" t="str">
        <f>VLOOKUP(A1384,'eslam-to-invoicing'!A:B,2,0)</f>
        <v>Royal City</v>
      </c>
      <c r="Z1384" s="2" t="str">
        <f t="shared" si="54"/>
        <v>Royal City7</v>
      </c>
      <c r="AH1384" s="2" t="str">
        <f t="shared" si="55"/>
        <v>Royal City7</v>
      </c>
    </row>
    <row r="1385" spans="1:34" x14ac:dyDescent="0.3">
      <c r="A1385" s="6" t="s">
        <v>9</v>
      </c>
      <c r="B1385" s="6">
        <v>8</v>
      </c>
      <c r="C1385" s="1">
        <v>43251</v>
      </c>
      <c r="D1385" s="1">
        <v>43251</v>
      </c>
      <c r="E1385" s="1">
        <v>43256</v>
      </c>
      <c r="F1385">
        <v>34</v>
      </c>
      <c r="G1385" s="1">
        <v>43290</v>
      </c>
      <c r="H1385" s="1">
        <v>43275</v>
      </c>
      <c r="I1385" s="2">
        <v>7845708.0074792877</v>
      </c>
      <c r="J1385" s="2">
        <v>7600061.033778429</v>
      </c>
      <c r="K1385" s="2">
        <f>SUMIF('collection only'!D:D,eslam.data!AH1385,'collection only'!E:E)</f>
        <v>6085844.5</v>
      </c>
      <c r="L1385" s="2">
        <v>74373631.477479279</v>
      </c>
      <c r="O1385" s="2">
        <v>5502031.1370000001</v>
      </c>
      <c r="U1385" s="2">
        <v>2646288.4431714602</v>
      </c>
      <c r="V1385" s="14">
        <f>SUMIF('consultant-gross'!D:D,eslam.data!AH1385,'consultant-gross'!F:F)</f>
        <v>7845708.0074792877</v>
      </c>
      <c r="W1385" s="14">
        <f>SUMIF('consultant-gross'!D:D,eslam.data!AH1385,'consultant-gross'!G:G)</f>
        <v>74373631.477479279</v>
      </c>
      <c r="X1385" s="14">
        <f>SUMIF('consultant-net'!D:D,eslam.data!AH1385,'consultant-net'!F:F)</f>
        <v>7600061.033778429</v>
      </c>
      <c r="Y1385" s="2" t="str">
        <f>VLOOKUP(A1385,'eslam-to-invoicing'!A:B,2,0)</f>
        <v>Royal City</v>
      </c>
      <c r="Z1385" s="2" t="str">
        <f t="shared" si="54"/>
        <v>Royal City8</v>
      </c>
      <c r="AH1385" s="2" t="str">
        <f t="shared" si="55"/>
        <v>Royal City8</v>
      </c>
    </row>
    <row r="1386" spans="1:34" x14ac:dyDescent="0.3">
      <c r="A1386" s="6" t="s">
        <v>9</v>
      </c>
      <c r="B1386" s="6">
        <v>9</v>
      </c>
      <c r="C1386" s="1">
        <v>43281</v>
      </c>
      <c r="D1386" s="1">
        <v>43281</v>
      </c>
      <c r="E1386" s="1">
        <v>43291</v>
      </c>
      <c r="F1386">
        <v>34</v>
      </c>
      <c r="G1386" s="1">
        <v>43325</v>
      </c>
      <c r="H1386" s="1">
        <v>43307</v>
      </c>
      <c r="I1386" s="2">
        <v>7890492.1320364624</v>
      </c>
      <c r="J1386" s="2">
        <v>6018082.286495395</v>
      </c>
      <c r="K1386" s="2">
        <f>SUMIF('collection only'!D:D,eslam.data!AH1386,'collection only'!E:E)</f>
        <v>6397146.2000000002</v>
      </c>
      <c r="L1386" s="2">
        <v>82264123.609515741</v>
      </c>
      <c r="O1386" s="2">
        <v>5685747.2369999997</v>
      </c>
      <c r="U1386" s="2">
        <v>3049998.9980257899</v>
      </c>
      <c r="V1386" s="14">
        <f>SUMIF('consultant-gross'!D:D,eslam.data!AH1386,'consultant-gross'!F:F)</f>
        <v>7890492.1320364624</v>
      </c>
      <c r="W1386" s="14">
        <f>SUMIF('consultant-gross'!D:D,eslam.data!AH1386,'consultant-gross'!G:G)</f>
        <v>82264123.609515741</v>
      </c>
      <c r="X1386" s="14">
        <f>SUMIF('consultant-net'!D:D,eslam.data!AH1386,'consultant-net'!F:F)</f>
        <v>6018082.286495395</v>
      </c>
      <c r="Y1386" s="2" t="str">
        <f>VLOOKUP(A1386,'eslam-to-invoicing'!A:B,2,0)</f>
        <v>Royal City</v>
      </c>
      <c r="Z1386" s="2" t="str">
        <f t="shared" si="54"/>
        <v>Royal City9</v>
      </c>
      <c r="AH1386" s="2" t="str">
        <f t="shared" si="55"/>
        <v>Royal City9</v>
      </c>
    </row>
    <row r="1387" spans="1:34" x14ac:dyDescent="0.3">
      <c r="A1387" s="6" t="s">
        <v>9</v>
      </c>
      <c r="B1387" s="6">
        <v>10</v>
      </c>
      <c r="C1387" s="1">
        <v>43312</v>
      </c>
      <c r="D1387" s="1">
        <v>43312</v>
      </c>
      <c r="E1387" s="1">
        <v>43320</v>
      </c>
      <c r="F1387">
        <v>34</v>
      </c>
      <c r="G1387" s="1">
        <v>43354</v>
      </c>
      <c r="H1387" s="1">
        <v>43339</v>
      </c>
      <c r="I1387" s="2">
        <v>8199169.3490493447</v>
      </c>
      <c r="J1387" s="2">
        <v>5554331.9836201072</v>
      </c>
      <c r="K1387" s="2">
        <f>SUMIF('collection only'!D:D,eslam.data!AH1387,'collection only'!E:E)</f>
        <v>5786688.5</v>
      </c>
      <c r="L1387" s="2">
        <v>90463292.958565086</v>
      </c>
      <c r="O1387" s="2">
        <v>4944412.0842000004</v>
      </c>
      <c r="U1387" s="2">
        <v>3422890.7078382499</v>
      </c>
      <c r="V1387" s="14">
        <f>SUMIF('consultant-gross'!D:D,eslam.data!AH1387,'consultant-gross'!F:F)</f>
        <v>8199169.3490493447</v>
      </c>
      <c r="W1387" s="14">
        <f>SUMIF('consultant-gross'!D:D,eslam.data!AH1387,'consultant-gross'!G:G)</f>
        <v>90463292.958565086</v>
      </c>
      <c r="X1387" s="14">
        <f>SUMIF('consultant-net'!D:D,eslam.data!AH1387,'consultant-net'!F:F)</f>
        <v>5554331.9836201072</v>
      </c>
      <c r="Y1387" s="2" t="str">
        <f>VLOOKUP(A1387,'eslam-to-invoicing'!A:B,2,0)</f>
        <v>Royal City</v>
      </c>
      <c r="Z1387" s="2" t="str">
        <f t="shared" si="54"/>
        <v>Royal City10</v>
      </c>
      <c r="AH1387" s="2" t="str">
        <f t="shared" si="55"/>
        <v>Royal City10</v>
      </c>
    </row>
    <row r="1388" spans="1:34" x14ac:dyDescent="0.3">
      <c r="A1388" s="6" t="s">
        <v>9</v>
      </c>
      <c r="B1388" s="6">
        <v>11</v>
      </c>
      <c r="C1388" s="1">
        <v>43343</v>
      </c>
      <c r="D1388" s="1">
        <v>43343</v>
      </c>
      <c r="E1388" s="1">
        <v>43355</v>
      </c>
      <c r="F1388">
        <v>34</v>
      </c>
      <c r="G1388" s="1">
        <v>43389</v>
      </c>
      <c r="H1388" s="1">
        <v>43367</v>
      </c>
      <c r="I1388" s="2">
        <v>2707034.9014349128</v>
      </c>
      <c r="J1388" s="2">
        <v>3237608.64</v>
      </c>
      <c r="K1388" s="2">
        <f>SUMIF('collection only'!D:D,eslam.data!AH1388,'collection only'!E:E)</f>
        <v>61982306.950000003</v>
      </c>
      <c r="L1388" s="2">
        <v>93170327.859999999</v>
      </c>
      <c r="O1388" s="2">
        <v>6546266.4000000004</v>
      </c>
      <c r="U1388" s="2">
        <v>3614328.412</v>
      </c>
      <c r="V1388" s="14">
        <f>SUMIF('consultant-gross'!D:D,eslam.data!AH1388,'consultant-gross'!F:F)</f>
        <v>2707034.9014349133</v>
      </c>
      <c r="W1388" s="14">
        <f>SUMIF('consultant-gross'!D:D,eslam.data!AH1388,'consultant-gross'!G:G)</f>
        <v>93170327.859999999</v>
      </c>
      <c r="X1388" s="14">
        <f>SUMIF('consultant-net'!D:D,eslam.data!AH1388,'consultant-net'!F:F)</f>
        <v>3237608.64</v>
      </c>
      <c r="Y1388" s="2" t="str">
        <f>VLOOKUP(A1388,'eslam-to-invoicing'!A:B,2,0)</f>
        <v>Royal City</v>
      </c>
      <c r="Z1388" s="2" t="str">
        <f t="shared" si="54"/>
        <v>Royal City11</v>
      </c>
      <c r="AH1388" s="2" t="str">
        <f t="shared" si="55"/>
        <v>Royal City11</v>
      </c>
    </row>
    <row r="1389" spans="1:34" x14ac:dyDescent="0.3">
      <c r="A1389" s="6" t="s">
        <v>9</v>
      </c>
      <c r="B1389" s="6">
        <v>12</v>
      </c>
      <c r="C1389" s="1">
        <v>43373</v>
      </c>
      <c r="D1389" s="1">
        <v>43373</v>
      </c>
      <c r="E1389" s="1">
        <v>43382</v>
      </c>
      <c r="F1389">
        <v>34</v>
      </c>
      <c r="G1389" s="1">
        <v>43416</v>
      </c>
      <c r="H1389" s="1">
        <v>43411</v>
      </c>
      <c r="I1389" s="2">
        <v>12651464.27</v>
      </c>
      <c r="J1389" s="2">
        <v>8503935.7400000002</v>
      </c>
      <c r="K1389" s="2">
        <f>SUMIF('collection only'!D:D,eslam.data!AH1389,'collection only'!E:E)</f>
        <v>9822648.0500000007</v>
      </c>
      <c r="L1389" s="2">
        <v>105821792.13</v>
      </c>
      <c r="O1389" s="2">
        <v>8045747.8099999996</v>
      </c>
      <c r="U1389" s="2">
        <v>669617.54009999998</v>
      </c>
      <c r="V1389" s="14">
        <f>SUMIF('consultant-gross'!D:D,eslam.data!AH1389,'consultant-gross'!F:F)</f>
        <v>9032801.2300000042</v>
      </c>
      <c r="W1389" s="14">
        <f>SUMIF('consultant-gross'!D:D,eslam.data!AH1389,'consultant-gross'!G:G)</f>
        <v>102203129.09</v>
      </c>
      <c r="X1389" s="14">
        <f>SUMIF('consultant-net'!D:D,eslam.data!AH1389,'consultant-net'!F:F)</f>
        <v>7860724.8700000001</v>
      </c>
      <c r="Y1389" s="2" t="str">
        <f>VLOOKUP(A1389,'eslam-to-invoicing'!A:B,2,0)</f>
        <v>Royal City</v>
      </c>
      <c r="Z1389" s="2" t="str">
        <f t="shared" si="54"/>
        <v>Royal City12</v>
      </c>
      <c r="AH1389" s="2" t="str">
        <f t="shared" si="55"/>
        <v>Royal City12</v>
      </c>
    </row>
    <row r="1390" spans="1:34" x14ac:dyDescent="0.3">
      <c r="A1390" s="6" t="s">
        <v>9</v>
      </c>
      <c r="B1390" s="6">
        <v>13</v>
      </c>
      <c r="C1390" s="1">
        <v>43404</v>
      </c>
      <c r="D1390" s="1">
        <v>43404</v>
      </c>
      <c r="E1390" s="1">
        <v>43411</v>
      </c>
      <c r="F1390">
        <v>34</v>
      </c>
      <c r="G1390" s="1">
        <v>43445</v>
      </c>
      <c r="H1390" s="1">
        <v>43438</v>
      </c>
      <c r="I1390" s="2">
        <v>11315357.619999999</v>
      </c>
      <c r="J1390" s="2">
        <v>6339338.4699999997</v>
      </c>
      <c r="K1390" s="2">
        <f>SUMIF('collection only'!D:D,eslam.data!AH1390,'collection only'!E:E)</f>
        <v>6339338.4500000002</v>
      </c>
      <c r="L1390" s="2">
        <v>117137149.75</v>
      </c>
      <c r="O1390" s="2">
        <v>6383924.6210000012</v>
      </c>
      <c r="U1390" s="2">
        <v>0</v>
      </c>
      <c r="V1390" s="14">
        <f>SUMIF('consultant-gross'!D:D,eslam.data!AH1390,'consultant-gross'!F:F)</f>
        <v>7318551.3312750906</v>
      </c>
      <c r="W1390" s="14">
        <f>SUMIF('consultant-gross'!D:D,eslam.data!AH1390,'consultant-gross'!G:G)</f>
        <v>113140343.46127509</v>
      </c>
      <c r="X1390" s="14">
        <f>SUMIF('consultant-net'!D:D,eslam.data!AH1390,'consultant-net'!F:F)</f>
        <v>5548576.5039561987</v>
      </c>
      <c r="Y1390" s="2" t="str">
        <f>VLOOKUP(A1390,'eslam-to-invoicing'!A:B,2,0)</f>
        <v>Royal City</v>
      </c>
      <c r="Z1390" s="2" t="str">
        <f t="shared" si="54"/>
        <v>Royal City13</v>
      </c>
      <c r="AH1390" s="2" t="str">
        <f t="shared" si="55"/>
        <v>Royal City13</v>
      </c>
    </row>
    <row r="1391" spans="1:34" x14ac:dyDescent="0.3">
      <c r="A1391" s="6" t="s">
        <v>9</v>
      </c>
      <c r="B1391" s="6">
        <v>14</v>
      </c>
      <c r="C1391" s="1">
        <v>43434</v>
      </c>
      <c r="D1391" s="1">
        <v>43434</v>
      </c>
      <c r="E1391" s="1">
        <v>43440</v>
      </c>
      <c r="F1391">
        <v>34</v>
      </c>
      <c r="G1391" s="1">
        <v>43474</v>
      </c>
      <c r="H1391" s="1">
        <v>43463</v>
      </c>
      <c r="I1391" s="2">
        <v>3293171.74049814</v>
      </c>
      <c r="J1391" s="2">
        <v>13062023.452661959</v>
      </c>
      <c r="K1391" s="2">
        <f>SUMIF('collection only'!D:D,eslam.data!AH1391,'collection only'!E:E)</f>
        <v>5980045.2999999998</v>
      </c>
      <c r="L1391" s="2">
        <v>120430321.4904981</v>
      </c>
      <c r="O1391" s="2">
        <v>8435330.6159000024</v>
      </c>
      <c r="U1391" s="2">
        <v>558453.94999999995</v>
      </c>
      <c r="V1391" s="14">
        <f>SUMIF('consultant-gross'!D:D,eslam.data!AH1391,'consultant-gross'!F:F)</f>
        <v>3293171.7404981405</v>
      </c>
      <c r="W1391" s="14">
        <f>SUMIF('consultant-gross'!D:D,eslam.data!AH1391,'consultant-gross'!G:G)</f>
        <v>120430321.49049814</v>
      </c>
      <c r="X1391" s="14">
        <f>SUMIF('consultant-net'!D:D,eslam.data!AH1391,'consultant-net'!F:F)</f>
        <v>13062023.452661961</v>
      </c>
      <c r="Y1391" s="2" t="str">
        <f>VLOOKUP(A1391,'eslam-to-invoicing'!A:B,2,0)</f>
        <v>Royal City</v>
      </c>
      <c r="Z1391" s="2" t="str">
        <f t="shared" si="54"/>
        <v>Royal City14</v>
      </c>
      <c r="AH1391" s="2" t="str">
        <f t="shared" si="55"/>
        <v>Royal City14</v>
      </c>
    </row>
    <row r="1392" spans="1:34" x14ac:dyDescent="0.3">
      <c r="A1392" s="6" t="s">
        <v>9</v>
      </c>
      <c r="B1392" s="6">
        <v>15</v>
      </c>
      <c r="C1392" s="1">
        <v>43465</v>
      </c>
      <c r="D1392" s="1">
        <v>43465</v>
      </c>
      <c r="E1392" s="1">
        <v>43471</v>
      </c>
      <c r="F1392">
        <v>34</v>
      </c>
      <c r="G1392" s="1">
        <v>43505</v>
      </c>
      <c r="H1392" s="1">
        <v>43485</v>
      </c>
      <c r="I1392" s="2">
        <v>16384822.45481257</v>
      </c>
      <c r="J1392" s="2">
        <v>9343372.7359872162</v>
      </c>
      <c r="K1392" s="2">
        <f>SUMIF('collection only'!D:D,eslam.data!AH1392,'collection only'!E:E)</f>
        <v>6570751.7999999998</v>
      </c>
      <c r="L1392" s="2">
        <v>136815143.94531071</v>
      </c>
      <c r="O1392" s="2">
        <v>9384080.2453106903</v>
      </c>
      <c r="U1392" s="2">
        <v>653055.66027200001</v>
      </c>
      <c r="V1392" s="14">
        <f>SUMIF('consultant-gross'!D:D,eslam.data!AH1392,'consultant-gross'!F:F)</f>
        <v>16384822.454812571</v>
      </c>
      <c r="W1392" s="14">
        <f>SUMIF('consultant-gross'!D:D,eslam.data!AH1392,'consultant-gross'!G:G)</f>
        <v>136815143.94531071</v>
      </c>
      <c r="X1392" s="14">
        <f>SUMIF('consultant-net'!D:D,eslam.data!AH1392,'consultant-net'!F:F)</f>
        <v>9343372.7359872162</v>
      </c>
      <c r="Y1392" s="2" t="str">
        <f>VLOOKUP(A1392,'eslam-to-invoicing'!A:B,2,0)</f>
        <v>Royal City</v>
      </c>
      <c r="Z1392" s="2" t="str">
        <f t="shared" si="54"/>
        <v>Royal City15</v>
      </c>
      <c r="AH1392" s="2" t="str">
        <f t="shared" si="55"/>
        <v>Royal City15</v>
      </c>
    </row>
    <row r="1393" spans="1:34" x14ac:dyDescent="0.3">
      <c r="A1393" s="6" t="s">
        <v>9</v>
      </c>
      <c r="B1393" s="6">
        <v>16</v>
      </c>
      <c r="C1393" s="1">
        <v>43496</v>
      </c>
      <c r="D1393" s="1">
        <v>43496</v>
      </c>
      <c r="E1393" s="1">
        <v>43503</v>
      </c>
      <c r="F1393">
        <v>34</v>
      </c>
      <c r="G1393" s="1">
        <v>43537</v>
      </c>
      <c r="H1393" s="1">
        <v>43521</v>
      </c>
      <c r="I1393" s="2">
        <v>11488490.333868289</v>
      </c>
      <c r="J1393" s="2">
        <v>10141562.99422206</v>
      </c>
      <c r="K1393" s="2">
        <f>SUMIF('collection only'!D:D,eslam.data!AH1393,'collection only'!E:E)</f>
        <v>7847127.4000000004</v>
      </c>
      <c r="L1393" s="2">
        <v>148303634.27917901</v>
      </c>
      <c r="O1393" s="2">
        <v>12235459.347114</v>
      </c>
      <c r="U1393" s="2">
        <v>320713.84827999998</v>
      </c>
      <c r="V1393" s="14">
        <f>SUMIF('consultant-gross'!D:D,eslam.data!AH1393,'consultant-gross'!F:F)</f>
        <v>11488490.333868295</v>
      </c>
      <c r="W1393" s="14">
        <f>SUMIF('consultant-gross'!D:D,eslam.data!AH1393,'consultant-gross'!G:G)</f>
        <v>148303634.27917901</v>
      </c>
      <c r="X1393" s="14">
        <f>SUMIF('consultant-net'!D:D,eslam.data!AH1393,'consultant-net'!F:F)</f>
        <v>10141562.99422206</v>
      </c>
      <c r="Y1393" s="2" t="str">
        <f>VLOOKUP(A1393,'eslam-to-invoicing'!A:B,2,0)</f>
        <v>Royal City</v>
      </c>
      <c r="Z1393" s="2" t="str">
        <f t="shared" si="54"/>
        <v>Royal City16</v>
      </c>
      <c r="AH1393" s="2" t="str">
        <f t="shared" si="55"/>
        <v>Royal City16</v>
      </c>
    </row>
    <row r="1394" spans="1:34" x14ac:dyDescent="0.3">
      <c r="A1394" s="6" t="s">
        <v>9</v>
      </c>
      <c r="B1394" s="6">
        <v>17</v>
      </c>
      <c r="C1394" s="1">
        <v>43524</v>
      </c>
      <c r="D1394" s="1">
        <v>43524</v>
      </c>
      <c r="E1394" s="1">
        <v>43530</v>
      </c>
      <c r="F1394">
        <v>34</v>
      </c>
      <c r="G1394" s="1">
        <v>43564</v>
      </c>
      <c r="H1394" s="1">
        <v>43556</v>
      </c>
      <c r="I1394" s="2">
        <v>9063503.9339289963</v>
      </c>
      <c r="J1394" s="2">
        <v>6226878.8548648804</v>
      </c>
      <c r="K1394" s="2">
        <f>SUMIF('collection only'!D:D,eslam.data!AH1394,'collection only'!E:E)</f>
        <v>5868379.5499999998</v>
      </c>
      <c r="L1394" s="2">
        <v>157367138.213108</v>
      </c>
      <c r="O1394" s="2">
        <v>15116649.668810001</v>
      </c>
      <c r="U1394" s="2">
        <v>370976.97463999997</v>
      </c>
      <c r="V1394" s="14">
        <f>SUMIF('consultant-gross'!D:D,eslam.data!AH1394,'consultant-gross'!F:F)</f>
        <v>9063503.9339289963</v>
      </c>
      <c r="W1394" s="14">
        <f>SUMIF('consultant-gross'!D:D,eslam.data!AH1394,'consultant-gross'!G:G)</f>
        <v>157367138.213108</v>
      </c>
      <c r="X1394" s="14">
        <f>SUMIF('consultant-net'!D:D,eslam.data!AH1394,'consultant-net'!F:F)</f>
        <v>6226878.8548648804</v>
      </c>
      <c r="Y1394" s="2" t="str">
        <f>VLOOKUP(A1394,'eslam-to-invoicing'!A:B,2,0)</f>
        <v>Royal City</v>
      </c>
      <c r="Z1394" s="2" t="str">
        <f t="shared" si="54"/>
        <v>Royal City17</v>
      </c>
      <c r="AH1394" s="2" t="str">
        <f t="shared" si="55"/>
        <v>Royal City17</v>
      </c>
    </row>
    <row r="1395" spans="1:34" x14ac:dyDescent="0.3">
      <c r="A1395" s="6" t="s">
        <v>9</v>
      </c>
      <c r="B1395" s="6">
        <v>18</v>
      </c>
      <c r="C1395" s="1">
        <v>43555</v>
      </c>
      <c r="D1395" s="1">
        <v>43555</v>
      </c>
      <c r="E1395" s="1">
        <v>43564</v>
      </c>
      <c r="F1395">
        <v>34</v>
      </c>
      <c r="G1395" s="1">
        <v>43598</v>
      </c>
      <c r="H1395" s="1">
        <v>43573</v>
      </c>
      <c r="I1395" s="2">
        <v>8621924.8043220043</v>
      </c>
      <c r="J1395" s="2">
        <v>6196039.3960192204</v>
      </c>
      <c r="K1395" s="2">
        <f>SUMIF('collection only'!D:D,eslam.data!AH1395,'collection only'!E:E)</f>
        <v>4501953.5</v>
      </c>
      <c r="L1395" s="2">
        <v>165989063.01743001</v>
      </c>
      <c r="O1395" s="2">
        <v>14343940.139469</v>
      </c>
      <c r="U1395" s="2">
        <v>296046.80712000001</v>
      </c>
      <c r="V1395" s="14">
        <f>SUMIF('consultant-gross'!D:D,eslam.data!AH1395,'consultant-gross'!F:F)</f>
        <v>8621924.8043220043</v>
      </c>
      <c r="W1395" s="14">
        <f>SUMIF('consultant-gross'!D:D,eslam.data!AH1395,'consultant-gross'!G:G)</f>
        <v>165989063.01743001</v>
      </c>
      <c r="X1395" s="14">
        <f>SUMIF('consultant-net'!D:D,eslam.data!AH1395,'consultant-net'!F:F)</f>
        <v>6196039.3960192204</v>
      </c>
      <c r="Y1395" s="2" t="str">
        <f>VLOOKUP(A1395,'eslam-to-invoicing'!A:B,2,0)</f>
        <v>Royal City</v>
      </c>
      <c r="Z1395" s="2" t="str">
        <f t="shared" si="54"/>
        <v>Royal City18</v>
      </c>
      <c r="AH1395" s="2" t="str">
        <f t="shared" si="55"/>
        <v>Royal City18</v>
      </c>
    </row>
    <row r="1396" spans="1:34" x14ac:dyDescent="0.3">
      <c r="A1396" s="6" t="s">
        <v>9</v>
      </c>
      <c r="B1396" s="6">
        <v>19</v>
      </c>
      <c r="C1396" s="1">
        <v>43585</v>
      </c>
      <c r="D1396" s="1">
        <v>43585</v>
      </c>
      <c r="E1396" s="1">
        <v>43593</v>
      </c>
      <c r="F1396">
        <v>34</v>
      </c>
      <c r="G1396" s="1">
        <v>43627</v>
      </c>
      <c r="H1396" s="1">
        <v>43608</v>
      </c>
      <c r="I1396" s="2">
        <v>15549148.04855898</v>
      </c>
      <c r="J1396" s="2">
        <v>10933183.02020574</v>
      </c>
      <c r="K1396" s="2">
        <f>SUMIF('collection only'!D:D,eslam.data!AH1396,'collection only'!E:E)</f>
        <v>9999974.75</v>
      </c>
      <c r="L1396" s="2">
        <v>181538211.06598899</v>
      </c>
      <c r="O1396" s="2">
        <v>16047073.022191999</v>
      </c>
      <c r="U1396" s="2">
        <v>222365.69320000001</v>
      </c>
      <c r="V1396" s="14">
        <f>SUMIF('consultant-gross'!D:D,eslam.data!AH1396,'consultant-gross'!F:F)</f>
        <v>15549148.04855898</v>
      </c>
      <c r="W1396" s="14">
        <f>SUMIF('consultant-gross'!D:D,eslam.data!AH1396,'consultant-gross'!G:G)</f>
        <v>181538211.06598899</v>
      </c>
      <c r="X1396" s="14">
        <f>SUMIF('consultant-net'!D:D,eslam.data!AH1396,'consultant-net'!F:F)</f>
        <v>10933183.020205736</v>
      </c>
      <c r="Y1396" s="2" t="str">
        <f>VLOOKUP(A1396,'eslam-to-invoicing'!A:B,2,0)</f>
        <v>Royal City</v>
      </c>
      <c r="Z1396" s="2" t="str">
        <f t="shared" si="54"/>
        <v>Royal City19</v>
      </c>
      <c r="AH1396" s="2" t="str">
        <f t="shared" si="55"/>
        <v>Royal City19</v>
      </c>
    </row>
    <row r="1397" spans="1:34" x14ac:dyDescent="0.3">
      <c r="A1397" s="6" t="s">
        <v>9</v>
      </c>
      <c r="B1397" s="6">
        <v>20</v>
      </c>
      <c r="C1397" s="1">
        <v>43616</v>
      </c>
      <c r="D1397" s="1">
        <v>43616</v>
      </c>
      <c r="E1397" s="1">
        <v>43617</v>
      </c>
      <c r="F1397">
        <v>34</v>
      </c>
      <c r="G1397" s="1">
        <v>43651</v>
      </c>
      <c r="H1397" s="1">
        <v>43642</v>
      </c>
      <c r="I1397" s="2">
        <v>7876990.4814729989</v>
      </c>
      <c r="J1397" s="2">
        <v>5643448.8191035688</v>
      </c>
      <c r="K1397" s="2">
        <f>SUMIF('collection only'!D:D,eslam.data!AH1397,'collection only'!E:E)</f>
        <v>5072118</v>
      </c>
      <c r="L1397" s="2">
        <v>189415201.54746199</v>
      </c>
      <c r="O1397" s="2">
        <v>15380569.128591999</v>
      </c>
      <c r="U1397" s="2">
        <v>176894.18119999999</v>
      </c>
      <c r="V1397" s="14">
        <f>SUMIF('consultant-gross'!D:D,eslam.data!AH1397,'consultant-gross'!F:F)</f>
        <v>7876990.4814729989</v>
      </c>
      <c r="W1397" s="14">
        <f>SUMIF('consultant-gross'!D:D,eslam.data!AH1397,'consultant-gross'!G:G)</f>
        <v>189415201.54746199</v>
      </c>
      <c r="X1397" s="14">
        <f>SUMIF('consultant-net'!D:D,eslam.data!AH1397,'consultant-net'!F:F)</f>
        <v>5643448.8191035688</v>
      </c>
      <c r="Y1397" s="2" t="str">
        <f>VLOOKUP(A1397,'eslam-to-invoicing'!A:B,2,0)</f>
        <v>Royal City</v>
      </c>
      <c r="Z1397" s="2" t="str">
        <f t="shared" si="54"/>
        <v>Royal City20</v>
      </c>
      <c r="AH1397" s="2" t="str">
        <f t="shared" si="55"/>
        <v>Royal City20</v>
      </c>
    </row>
    <row r="1398" spans="1:34" x14ac:dyDescent="0.3">
      <c r="A1398" s="6" t="s">
        <v>9</v>
      </c>
      <c r="B1398" s="6">
        <v>21</v>
      </c>
      <c r="C1398" s="1">
        <v>43646</v>
      </c>
      <c r="D1398" s="1">
        <v>43646</v>
      </c>
      <c r="E1398" s="1">
        <v>43654</v>
      </c>
      <c r="F1398">
        <v>34</v>
      </c>
      <c r="G1398" s="1">
        <v>43688</v>
      </c>
      <c r="H1398" s="1">
        <v>43664</v>
      </c>
      <c r="I1398" s="2">
        <v>7532294.3264729977</v>
      </c>
      <c r="J1398" s="2">
        <v>5151160.3486572504</v>
      </c>
      <c r="K1398" s="2">
        <f>SUMIF('collection only'!D:D,eslam.data!AH1398,'collection only'!E:E)</f>
        <v>5000000</v>
      </c>
      <c r="L1398" s="2">
        <v>196947495.87393501</v>
      </c>
      <c r="O1398" s="2">
        <v>17429947.312665999</v>
      </c>
      <c r="U1398" s="2">
        <v>252279.45819999999</v>
      </c>
      <c r="V1398" s="14">
        <f>SUMIF('consultant-gross'!D:D,eslam.data!AH1398,'consultant-gross'!F:F)</f>
        <v>7532294.3264729977</v>
      </c>
      <c r="W1398" s="14">
        <f>SUMIF('consultant-gross'!D:D,eslam.data!AH1398,'consultant-gross'!G:G)</f>
        <v>196947495.87393498</v>
      </c>
      <c r="X1398" s="14">
        <f>SUMIF('consultant-net'!D:D,eslam.data!AH1398,'consultant-net'!F:F)</f>
        <v>5151160.3486572504</v>
      </c>
      <c r="Y1398" s="2" t="str">
        <f>VLOOKUP(A1398,'eslam-to-invoicing'!A:B,2,0)</f>
        <v>Royal City</v>
      </c>
      <c r="Z1398" s="2" t="str">
        <f t="shared" si="54"/>
        <v>Royal City21</v>
      </c>
      <c r="AH1398" s="2" t="str">
        <f t="shared" si="55"/>
        <v>Royal City21</v>
      </c>
    </row>
    <row r="1399" spans="1:34" x14ac:dyDescent="0.3">
      <c r="A1399" s="6" t="s">
        <v>9</v>
      </c>
      <c r="B1399" s="6">
        <v>22</v>
      </c>
      <c r="C1399" s="1">
        <v>43677</v>
      </c>
      <c r="D1399" s="1">
        <v>43677</v>
      </c>
      <c r="E1399" s="1">
        <v>43682</v>
      </c>
      <c r="F1399">
        <v>34</v>
      </c>
      <c r="G1399" s="1">
        <v>43716</v>
      </c>
      <c r="H1399" s="1">
        <v>43710</v>
      </c>
      <c r="I1399" s="2">
        <v>24265130.19590104</v>
      </c>
      <c r="J1399" s="2">
        <v>17540056.799040679</v>
      </c>
      <c r="K1399" s="2">
        <f>SUMIF('collection only'!D:D,eslam.data!AH1399,'collection only'!E:E)</f>
        <v>36824453.700000003</v>
      </c>
      <c r="L1399" s="2">
        <v>221212626.06983599</v>
      </c>
      <c r="O1399" s="2">
        <v>24953179.740235999</v>
      </c>
      <c r="U1399" s="2">
        <v>327502.32244000002</v>
      </c>
      <c r="V1399" s="14">
        <f>SUMIF('consultant-gross'!D:D,eslam.data!AH1399,'consultant-gross'!F:F)</f>
        <v>24265130.195901036</v>
      </c>
      <c r="W1399" s="14">
        <f>SUMIF('consultant-gross'!D:D,eslam.data!AH1399,'consultant-gross'!G:G)</f>
        <v>221212626.06983602</v>
      </c>
      <c r="X1399" s="14">
        <f>SUMIF('consultant-net'!D:D,eslam.data!AH1399,'consultant-net'!F:F)</f>
        <v>17540056.799040675</v>
      </c>
      <c r="Y1399" s="2" t="str">
        <f>VLOOKUP(A1399,'eslam-to-invoicing'!A:B,2,0)</f>
        <v>Royal City</v>
      </c>
      <c r="Z1399" s="2" t="str">
        <f t="shared" si="54"/>
        <v>Royal City22</v>
      </c>
      <c r="AH1399" s="2" t="str">
        <f t="shared" si="55"/>
        <v>Royal City22</v>
      </c>
    </row>
    <row r="1400" spans="1:34" x14ac:dyDescent="0.3">
      <c r="A1400" s="6" t="s">
        <v>9</v>
      </c>
      <c r="B1400" s="6">
        <v>23</v>
      </c>
      <c r="C1400" s="1">
        <v>43708</v>
      </c>
      <c r="D1400" s="1">
        <v>43708</v>
      </c>
      <c r="E1400" s="1">
        <v>43719</v>
      </c>
      <c r="G1400" s="1">
        <v>43756</v>
      </c>
      <c r="H1400" s="1">
        <v>43736</v>
      </c>
      <c r="I1400" s="2">
        <v>6268692.5562053919</v>
      </c>
      <c r="J1400" s="2">
        <v>4319851.8787147403</v>
      </c>
      <c r="K1400" s="2">
        <f>SUMIF('collection only'!D:D,eslam.data!AH1400,'collection only'!E:E)</f>
        <v>6453450.5999999996</v>
      </c>
      <c r="L1400" s="2">
        <v>227481318.62604141</v>
      </c>
      <c r="O1400" s="2">
        <v>25361645.368076</v>
      </c>
      <c r="U1400" s="2">
        <v>418117.17460500001</v>
      </c>
      <c r="V1400" s="14">
        <f>SUMIF('consultant-gross'!D:D,eslam.data!AH1400,'consultant-gross'!F:F)</f>
        <v>6268692.5562053919</v>
      </c>
      <c r="W1400" s="14">
        <f>SUMIF('consultant-gross'!D:D,eslam.data!AH1400,'consultant-gross'!G:G)</f>
        <v>227481318.62604141</v>
      </c>
      <c r="X1400" s="14">
        <f>SUMIF('consultant-net'!D:D,eslam.data!AH1400,'consultant-net'!F:F)</f>
        <v>4319851.8787147403</v>
      </c>
      <c r="Y1400" s="2" t="str">
        <f>VLOOKUP(A1400,'eslam-to-invoicing'!A:B,2,0)</f>
        <v>Royal City</v>
      </c>
      <c r="Z1400" s="2" t="str">
        <f t="shared" si="54"/>
        <v>Royal City23</v>
      </c>
      <c r="AH1400" s="2" t="str">
        <f t="shared" si="55"/>
        <v>Royal City23</v>
      </c>
    </row>
    <row r="1401" spans="1:34" x14ac:dyDescent="0.3">
      <c r="A1401" s="6" t="s">
        <v>9</v>
      </c>
      <c r="B1401" s="6">
        <v>24</v>
      </c>
      <c r="C1401" s="1">
        <v>43738</v>
      </c>
      <c r="D1401" s="1">
        <v>43738</v>
      </c>
      <c r="E1401" s="1">
        <v>43747</v>
      </c>
      <c r="F1401">
        <v>34</v>
      </c>
      <c r="G1401" s="1">
        <v>43781</v>
      </c>
      <c r="H1401" s="1">
        <v>43762</v>
      </c>
      <c r="I1401" s="2">
        <v>17799666.736012582</v>
      </c>
      <c r="J1401" s="2">
        <v>10214838.064484449</v>
      </c>
      <c r="K1401" s="2">
        <f>SUMIF('collection only'!D:D,eslam.data!AH1401,'collection only'!E:E)</f>
        <v>9088642.9000000004</v>
      </c>
      <c r="L1401" s="2">
        <v>245280985.36205399</v>
      </c>
      <c r="O1401" s="2">
        <v>23478699.103769999</v>
      </c>
      <c r="U1401" s="2">
        <v>383536.56010443199</v>
      </c>
      <c r="V1401" s="14">
        <f>SUMIF('consultant-gross'!D:D,eslam.data!AH1401,'consultant-gross'!F:F)</f>
        <v>17799666.736012578</v>
      </c>
      <c r="W1401" s="14">
        <f>SUMIF('consultant-gross'!D:D,eslam.data!AH1401,'consultant-gross'!G:G)</f>
        <v>245280985.36205399</v>
      </c>
      <c r="X1401" s="14">
        <f>SUMIF('consultant-net'!D:D,eslam.data!AH1401,'consultant-net'!F:F)</f>
        <v>10214838.064484447</v>
      </c>
      <c r="Y1401" s="2" t="str">
        <f>VLOOKUP(A1401,'eslam-to-invoicing'!A:B,2,0)</f>
        <v>Royal City</v>
      </c>
      <c r="Z1401" s="2" t="str">
        <f t="shared" si="54"/>
        <v>Royal City24</v>
      </c>
      <c r="AH1401" s="2" t="str">
        <f t="shared" si="55"/>
        <v>Royal City24</v>
      </c>
    </row>
    <row r="1402" spans="1:34" x14ac:dyDescent="0.3">
      <c r="A1402" s="6" t="s">
        <v>9</v>
      </c>
      <c r="B1402" s="6">
        <v>25</v>
      </c>
      <c r="C1402" s="1">
        <v>43769</v>
      </c>
      <c r="D1402" s="1">
        <v>43769</v>
      </c>
      <c r="E1402" s="1">
        <v>43776</v>
      </c>
      <c r="F1402">
        <v>34</v>
      </c>
      <c r="G1402" s="1">
        <v>43810</v>
      </c>
      <c r="H1402" s="1">
        <v>43796</v>
      </c>
      <c r="I1402" s="2">
        <v>17503083.026774999</v>
      </c>
      <c r="J1402" s="2">
        <v>12249365.623983679</v>
      </c>
      <c r="K1402" s="2">
        <f>SUMIF('collection only'!D:D,eslam.data!AH1402,'collection only'!E:E)</f>
        <v>9972683.9499999993</v>
      </c>
      <c r="L1402" s="2">
        <v>262784068.38882899</v>
      </c>
      <c r="O1402" s="2">
        <v>23043660.202303</v>
      </c>
      <c r="U1402" s="2">
        <v>462163.64865604503</v>
      </c>
      <c r="V1402" s="14">
        <f>SUMIF('consultant-gross'!D:D,eslam.data!AH1402,'consultant-gross'!F:F)</f>
        <v>17503083.026775002</v>
      </c>
      <c r="W1402" s="14">
        <f>SUMIF('consultant-gross'!D:D,eslam.data!AH1402,'consultant-gross'!G:G)</f>
        <v>262784068.38882899</v>
      </c>
      <c r="X1402" s="14">
        <f>SUMIF('consultant-net'!D:D,eslam.data!AH1402,'consultant-net'!F:F)</f>
        <v>12249365.623983681</v>
      </c>
      <c r="Y1402" s="2" t="str">
        <f>VLOOKUP(A1402,'eslam-to-invoicing'!A:B,2,0)</f>
        <v>Royal City</v>
      </c>
      <c r="Z1402" s="2" t="str">
        <f t="shared" si="54"/>
        <v>Royal City25</v>
      </c>
      <c r="AH1402" s="2" t="str">
        <f t="shared" si="55"/>
        <v>Royal City25</v>
      </c>
    </row>
    <row r="1403" spans="1:34" x14ac:dyDescent="0.3">
      <c r="A1403" s="6" t="s">
        <v>9</v>
      </c>
      <c r="B1403" s="6">
        <v>26</v>
      </c>
      <c r="C1403" s="1">
        <v>43799</v>
      </c>
      <c r="D1403" s="1">
        <v>43799</v>
      </c>
      <c r="E1403" s="1">
        <v>43809</v>
      </c>
      <c r="F1403">
        <v>34</v>
      </c>
      <c r="G1403" s="1">
        <v>43843</v>
      </c>
      <c r="H1403" s="1">
        <v>43835</v>
      </c>
      <c r="I1403" s="2">
        <v>10595979.930119039</v>
      </c>
      <c r="J1403" s="2">
        <v>7456675.636726141</v>
      </c>
      <c r="K1403" s="2">
        <f>SUMIF('collection only'!D:D,eslam.data!AH1403,'collection only'!E:E)</f>
        <v>8025338.2999999998</v>
      </c>
      <c r="L1403" s="2">
        <v>273380048.31894797</v>
      </c>
      <c r="O1403" s="2">
        <v>22399832.276028991</v>
      </c>
      <c r="U1403" s="2">
        <v>481328.12829899997</v>
      </c>
      <c r="V1403" s="14">
        <f>SUMIF('consultant-gross'!D:D,eslam.data!AH1403,'consultant-gross'!F:F)</f>
        <v>10595979.930119038</v>
      </c>
      <c r="W1403" s="14">
        <f>SUMIF('consultant-gross'!D:D,eslam.data!AH1403,'consultant-gross'!G:G)</f>
        <v>273380048.31894803</v>
      </c>
      <c r="X1403" s="14">
        <f>SUMIF('consultant-net'!D:D,eslam.data!AH1403,'consultant-net'!F:F)</f>
        <v>7456675.636726141</v>
      </c>
      <c r="Y1403" s="2" t="str">
        <f>VLOOKUP(A1403,'eslam-to-invoicing'!A:B,2,0)</f>
        <v>Royal City</v>
      </c>
      <c r="Z1403" s="2" t="str">
        <f t="shared" si="54"/>
        <v>Royal City26</v>
      </c>
      <c r="AH1403" s="2" t="str">
        <f t="shared" si="55"/>
        <v>Royal City26</v>
      </c>
    </row>
    <row r="1404" spans="1:34" x14ac:dyDescent="0.3">
      <c r="A1404" s="6" t="s">
        <v>9</v>
      </c>
      <c r="B1404" s="6">
        <v>27</v>
      </c>
      <c r="C1404" s="1">
        <v>43830</v>
      </c>
      <c r="D1404" s="1">
        <v>43830</v>
      </c>
      <c r="E1404" s="1">
        <v>43843</v>
      </c>
      <c r="F1404">
        <v>34</v>
      </c>
      <c r="G1404" s="1">
        <v>43877</v>
      </c>
      <c r="H1404" s="1">
        <v>43871</v>
      </c>
      <c r="I1404" s="2">
        <v>20586377.63011777</v>
      </c>
      <c r="J1404" s="2">
        <v>14587648.310611781</v>
      </c>
      <c r="K1404" s="2">
        <f>SUMIF('collection only'!D:D,eslam.data!AH1404,'collection only'!E:E)</f>
        <v>11895943.699999999</v>
      </c>
      <c r="L1404" s="2">
        <v>293966425.9490658</v>
      </c>
      <c r="O1404" s="2">
        <v>19245051.8836748</v>
      </c>
      <c r="U1404" s="2">
        <v>481881.62361900002</v>
      </c>
      <c r="V1404" s="14">
        <f>SUMIF('consultant-gross'!D:D,eslam.data!AH1404,'consultant-gross'!F:F)</f>
        <v>20586377.630117774</v>
      </c>
      <c r="W1404" s="14">
        <f>SUMIF('consultant-gross'!D:D,eslam.data!AH1404,'consultant-gross'!G:G)</f>
        <v>293966425.9490658</v>
      </c>
      <c r="X1404" s="14">
        <f>SUMIF('consultant-net'!D:D,eslam.data!AH1404,'consultant-net'!F:F)</f>
        <v>14587648.310611784</v>
      </c>
      <c r="Y1404" s="2" t="str">
        <f>VLOOKUP(A1404,'eslam-to-invoicing'!A:B,2,0)</f>
        <v>Royal City</v>
      </c>
      <c r="Z1404" s="2" t="str">
        <f t="shared" si="54"/>
        <v>Royal City27</v>
      </c>
      <c r="AH1404" s="2" t="str">
        <f t="shared" si="55"/>
        <v>Royal City27</v>
      </c>
    </row>
    <row r="1405" spans="1:34" x14ac:dyDescent="0.3">
      <c r="A1405" s="6" t="s">
        <v>9</v>
      </c>
      <c r="B1405" s="6">
        <v>28</v>
      </c>
      <c r="C1405" s="1">
        <v>43861</v>
      </c>
      <c r="D1405" s="1">
        <v>43861</v>
      </c>
      <c r="E1405" s="1">
        <v>43878</v>
      </c>
      <c r="F1405">
        <v>34</v>
      </c>
      <c r="G1405" s="1">
        <v>43912</v>
      </c>
      <c r="H1405" s="1">
        <v>43906</v>
      </c>
      <c r="I1405" s="2">
        <v>15640549.4851408</v>
      </c>
      <c r="J1405" s="2">
        <v>10986396.555261049</v>
      </c>
      <c r="K1405" s="2">
        <f>SUMIF('collection only'!D:D,eslam.data!AH1405,'collection only'!E:E)</f>
        <v>10500306.77</v>
      </c>
      <c r="L1405" s="2">
        <v>309606975.4342066</v>
      </c>
      <c r="O1405" s="2">
        <v>16026544.9250996</v>
      </c>
      <c r="U1405" s="2">
        <v>606431.61426659999</v>
      </c>
      <c r="V1405" s="14">
        <f>SUMIF('consultant-gross'!D:D,eslam.data!AH1405,'consultant-gross'!F:F)</f>
        <v>15640549.4851408</v>
      </c>
      <c r="W1405" s="14">
        <f>SUMIF('consultant-gross'!D:D,eslam.data!AH1405,'consultant-gross'!G:G)</f>
        <v>309606975.4342066</v>
      </c>
      <c r="X1405" s="14">
        <f>SUMIF('consultant-net'!D:D,eslam.data!AH1405,'consultant-net'!F:F)</f>
        <v>10986396.555261046</v>
      </c>
      <c r="Y1405" s="2" t="str">
        <f>VLOOKUP(A1405,'eslam-to-invoicing'!A:B,2,0)</f>
        <v>Royal City</v>
      </c>
      <c r="Z1405" s="2" t="str">
        <f t="shared" si="54"/>
        <v>Royal City28</v>
      </c>
      <c r="AH1405" s="2" t="str">
        <f t="shared" si="55"/>
        <v>Royal City28</v>
      </c>
    </row>
    <row r="1406" spans="1:34" x14ac:dyDescent="0.3">
      <c r="A1406" s="6" t="s">
        <v>9</v>
      </c>
      <c r="B1406" s="6">
        <v>29</v>
      </c>
      <c r="C1406" s="1">
        <v>43890</v>
      </c>
      <c r="D1406" s="1">
        <v>43890</v>
      </c>
      <c r="E1406" s="1">
        <v>43908</v>
      </c>
      <c r="F1406">
        <v>34</v>
      </c>
      <c r="G1406" s="1">
        <v>43942</v>
      </c>
      <c r="H1406" s="1">
        <v>43926</v>
      </c>
      <c r="I1406" s="2">
        <v>18804604.79772228</v>
      </c>
      <c r="J1406" s="2">
        <v>13166441.52877116</v>
      </c>
      <c r="K1406" s="2">
        <f>SUMIF('collection only'!D:D,eslam.data!AH1406,'collection only'!E:E)</f>
        <v>12838209.35</v>
      </c>
      <c r="L1406" s="2">
        <v>328411580.23192888</v>
      </c>
      <c r="O1406" s="2">
        <v>16972896.721928898</v>
      </c>
      <c r="U1406" s="2">
        <v>637326.78139739996</v>
      </c>
      <c r="V1406" s="14">
        <f>SUMIF('consultant-gross'!D:D,eslam.data!AH1406,'consultant-gross'!F:F)</f>
        <v>18804604.79772228</v>
      </c>
      <c r="W1406" s="14">
        <f>SUMIF('consultant-gross'!D:D,eslam.data!AH1406,'consultant-gross'!G:G)</f>
        <v>328411580.23192888</v>
      </c>
      <c r="X1406" s="14">
        <f>SUMIF('consultant-net'!D:D,eslam.data!AH1406,'consultant-net'!F:F)</f>
        <v>13166441.528771162</v>
      </c>
      <c r="Y1406" s="2" t="str">
        <f>VLOOKUP(A1406,'eslam-to-invoicing'!A:B,2,0)</f>
        <v>Royal City</v>
      </c>
      <c r="Z1406" s="2" t="str">
        <f t="shared" si="54"/>
        <v>Royal City29</v>
      </c>
      <c r="AH1406" s="2" t="str">
        <f t="shared" si="55"/>
        <v>Royal City29</v>
      </c>
    </row>
    <row r="1407" spans="1:34" x14ac:dyDescent="0.3">
      <c r="A1407" s="6" t="s">
        <v>9</v>
      </c>
      <c r="B1407" s="6">
        <v>30</v>
      </c>
      <c r="C1407" s="1">
        <v>43921</v>
      </c>
      <c r="D1407" s="1">
        <v>43921</v>
      </c>
      <c r="E1407" s="1">
        <v>43930</v>
      </c>
      <c r="F1407">
        <v>34</v>
      </c>
      <c r="G1407" s="1">
        <v>43964</v>
      </c>
      <c r="H1407" s="1">
        <v>43956</v>
      </c>
      <c r="I1407" s="2">
        <v>13862319.01423466</v>
      </c>
      <c r="J1407" s="2">
        <v>9831952.1350388527</v>
      </c>
      <c r="K1407" s="2">
        <f>SUMIF('collection only'!D:D,eslam.data!AH1407,'collection only'!E:E)</f>
        <v>9831952.1350388527</v>
      </c>
      <c r="L1407" s="2">
        <v>342273899.24616349</v>
      </c>
      <c r="O1407" s="2">
        <v>14581690.396163501</v>
      </c>
      <c r="U1407" s="2">
        <v>637621.48179625603</v>
      </c>
      <c r="V1407" s="14">
        <f>SUMIF('consultant-gross'!D:D,eslam.data!AH1407,'consultant-gross'!F:F)</f>
        <v>13862319.014234662</v>
      </c>
      <c r="W1407" s="14">
        <f>SUMIF('consultant-gross'!D:D,eslam.data!AH1407,'consultant-gross'!G:G)</f>
        <v>342273899.24616355</v>
      </c>
      <c r="X1407" s="14">
        <f>SUMIF('consultant-net'!D:D,eslam.data!AH1407,'consultant-net'!F:F)</f>
        <v>9831952.1350388527</v>
      </c>
      <c r="Y1407" s="2" t="str">
        <f>VLOOKUP(A1407,'eslam-to-invoicing'!A:B,2,0)</f>
        <v>Royal City</v>
      </c>
      <c r="Z1407" s="2" t="str">
        <f t="shared" si="54"/>
        <v>Royal City30</v>
      </c>
      <c r="AH1407" s="2" t="str">
        <f t="shared" si="55"/>
        <v>Royal City30</v>
      </c>
    </row>
    <row r="1408" spans="1:34" x14ac:dyDescent="0.3">
      <c r="A1408" s="6" t="s">
        <v>9</v>
      </c>
      <c r="B1408" s="6">
        <v>31</v>
      </c>
      <c r="C1408" s="1">
        <v>43951</v>
      </c>
      <c r="D1408" s="1">
        <v>43951</v>
      </c>
      <c r="E1408" s="1">
        <v>43965</v>
      </c>
      <c r="F1408">
        <v>34</v>
      </c>
      <c r="G1408" s="1">
        <v>43999</v>
      </c>
      <c r="H1408" s="1">
        <v>44014</v>
      </c>
      <c r="I1408" s="2">
        <v>10234077.877596909</v>
      </c>
      <c r="J1408" s="2">
        <v>7550426.1692397892</v>
      </c>
      <c r="K1408" s="2">
        <f>SUMIF('collection only'!D:D,eslam.data!AH1408,'collection only'!E:E)</f>
        <v>6475508.5800000001</v>
      </c>
      <c r="L1408" s="2">
        <v>352507977.12376052</v>
      </c>
      <c r="O1408" s="2">
        <v>12931292.243663499</v>
      </c>
      <c r="U1408" s="2">
        <v>0</v>
      </c>
      <c r="V1408" s="14">
        <f>SUMIF('consultant-gross'!D:D,eslam.data!AH1408,'consultant-gross'!F:F)</f>
        <v>10234077.877596915</v>
      </c>
      <c r="W1408" s="14">
        <f>SUMIF('consultant-gross'!D:D,eslam.data!AH1408,'consultant-gross'!G:G)</f>
        <v>352507977.12376046</v>
      </c>
      <c r="X1408" s="14">
        <f>SUMIF('consultant-net'!D:D,eslam.data!AH1408,'consultant-net'!F:F)</f>
        <v>7550426.1692397892</v>
      </c>
      <c r="Y1408" s="2" t="str">
        <f>VLOOKUP(A1408,'eslam-to-invoicing'!A:B,2,0)</f>
        <v>Royal City</v>
      </c>
      <c r="Z1408" s="2" t="str">
        <f t="shared" si="54"/>
        <v>Royal City31</v>
      </c>
      <c r="AH1408" s="2" t="str">
        <f t="shared" si="55"/>
        <v>Royal City31</v>
      </c>
    </row>
    <row r="1409" spans="1:34" x14ac:dyDescent="0.3">
      <c r="A1409" s="6" t="s">
        <v>9</v>
      </c>
      <c r="B1409" s="6">
        <v>32</v>
      </c>
      <c r="C1409" s="1">
        <v>43982</v>
      </c>
      <c r="D1409" s="1">
        <v>43982</v>
      </c>
      <c r="E1409" s="1">
        <v>43998</v>
      </c>
      <c r="F1409">
        <v>34</v>
      </c>
      <c r="G1409" s="1">
        <v>44032</v>
      </c>
      <c r="H1409" s="1">
        <v>44020</v>
      </c>
      <c r="I1409" s="2">
        <v>3761397.602324069</v>
      </c>
      <c r="J1409" s="2">
        <v>2648440.2255828981</v>
      </c>
      <c r="K1409" s="2">
        <f>SUMIF('collection only'!D:D,eslam.data!AH1409,'collection only'!E:E)</f>
        <v>2151533.38</v>
      </c>
      <c r="L1409" s="2">
        <v>356269374.72608447</v>
      </c>
      <c r="O1409" s="2">
        <v>12829313.789251501</v>
      </c>
      <c r="U1409" s="2">
        <v>0</v>
      </c>
      <c r="V1409" s="14">
        <f>SUMIF('consultant-gross'!D:D,eslam.data!AH1409,'consultant-gross'!F:F)</f>
        <v>3761397.6023240685</v>
      </c>
      <c r="W1409" s="14">
        <f>SUMIF('consultant-gross'!D:D,eslam.data!AH1409,'consultant-gross'!G:G)</f>
        <v>356269374.72608453</v>
      </c>
      <c r="X1409" s="14">
        <f>SUMIF('consultant-net'!D:D,eslam.data!AH1409,'consultant-net'!F:F)</f>
        <v>2648440.2255828977</v>
      </c>
      <c r="Y1409" s="2" t="str">
        <f>VLOOKUP(A1409,'eslam-to-invoicing'!A:B,2,0)</f>
        <v>Royal City</v>
      </c>
      <c r="Z1409" s="2" t="str">
        <f t="shared" si="54"/>
        <v>Royal City32</v>
      </c>
      <c r="AH1409" s="2" t="str">
        <f t="shared" si="55"/>
        <v>Royal City32</v>
      </c>
    </row>
    <row r="1410" spans="1:34" x14ac:dyDescent="0.3">
      <c r="A1410" s="6" t="s">
        <v>9</v>
      </c>
      <c r="B1410" s="6">
        <v>33</v>
      </c>
      <c r="C1410" s="1">
        <v>44012</v>
      </c>
      <c r="D1410" s="1">
        <v>44012</v>
      </c>
      <c r="E1410" s="1">
        <v>44032</v>
      </c>
      <c r="F1410">
        <v>34</v>
      </c>
      <c r="G1410" s="1">
        <v>44066</v>
      </c>
      <c r="H1410" s="1">
        <v>44055</v>
      </c>
      <c r="I1410" s="2">
        <v>13830917.43515176</v>
      </c>
      <c r="J1410" s="2">
        <v>9101413.8170539141</v>
      </c>
      <c r="K1410" s="2">
        <f>SUMIF('collection only'!D:D,eslam.data!AH1410,'collection only'!E:E)</f>
        <v>9101413.8170539141</v>
      </c>
      <c r="L1410" s="2">
        <v>370100292.16123629</v>
      </c>
      <c r="O1410" s="2">
        <v>14873462.084708299</v>
      </c>
      <c r="U1410" s="2">
        <v>1198898.3783491401</v>
      </c>
      <c r="V1410" s="14">
        <f>SUMIF('consultant-gross'!D:D,eslam.data!AH1410,'consultant-gross'!F:F)</f>
        <v>13830917.435151756</v>
      </c>
      <c r="W1410" s="14">
        <f>SUMIF('consultant-gross'!D:D,eslam.data!AH1410,'consultant-gross'!G:G)</f>
        <v>370100292.16123629</v>
      </c>
      <c r="X1410" s="14">
        <f>SUMIF('consultant-net'!D:D,eslam.data!AH1410,'consultant-net'!F:F)</f>
        <v>9101413.8170539141</v>
      </c>
      <c r="Y1410" s="2" t="str">
        <f>VLOOKUP(A1410,'eslam-to-invoicing'!A:B,2,0)</f>
        <v>Royal City</v>
      </c>
      <c r="Z1410" s="2" t="str">
        <f t="shared" si="54"/>
        <v>Royal City33</v>
      </c>
      <c r="AH1410" s="2" t="str">
        <f t="shared" si="55"/>
        <v>Royal City33</v>
      </c>
    </row>
    <row r="1411" spans="1:34" x14ac:dyDescent="0.3">
      <c r="A1411" s="6" t="s">
        <v>9</v>
      </c>
      <c r="B1411" s="6">
        <v>34</v>
      </c>
      <c r="C1411" s="1">
        <v>44043</v>
      </c>
      <c r="D1411" s="1">
        <v>44043</v>
      </c>
      <c r="E1411" s="1">
        <v>44059</v>
      </c>
      <c r="F1411">
        <v>34</v>
      </c>
      <c r="G1411" s="1">
        <v>44093</v>
      </c>
      <c r="H1411" s="1">
        <v>44088</v>
      </c>
      <c r="I1411" s="2">
        <v>7811639.6921140552</v>
      </c>
      <c r="J1411" s="2">
        <v>5373442.9261074662</v>
      </c>
      <c r="K1411" s="2">
        <f>SUMIF('collection only'!D:D,eslam.data!AH1411,'collection only'!E:E)</f>
        <v>5373442.9261074662</v>
      </c>
      <c r="L1411" s="2">
        <v>377911931.85335028</v>
      </c>
      <c r="O1411" s="2">
        <v>13214988.456708301</v>
      </c>
      <c r="U1411" s="2">
        <v>1376502.8421817401</v>
      </c>
      <c r="V1411" s="14">
        <f>SUMIF('consultant-gross'!D:D,eslam.data!AH1411,'consultant-gross'!F:F)</f>
        <v>7811639.6921140552</v>
      </c>
      <c r="W1411" s="14">
        <f>SUMIF('consultant-gross'!D:D,eslam.data!AH1411,'consultant-gross'!G:G)</f>
        <v>377911931.85335034</v>
      </c>
      <c r="X1411" s="14">
        <f>SUMIF('consultant-net'!D:D,eslam.data!AH1411,'consultant-net'!F:F)</f>
        <v>5373442.9261074662</v>
      </c>
      <c r="Y1411" s="2" t="str">
        <f>VLOOKUP(A1411,'eslam-to-invoicing'!A:B,2,0)</f>
        <v>Royal City</v>
      </c>
      <c r="Z1411" s="2" t="str">
        <f t="shared" ref="Z1411:Z1474" si="56">Y1411&amp;B1411</f>
        <v>Royal City34</v>
      </c>
      <c r="AH1411" s="2" t="str">
        <f t="shared" ref="AH1411:AH1474" si="57">A1411&amp;B1411</f>
        <v>Royal City34</v>
      </c>
    </row>
    <row r="1412" spans="1:34" x14ac:dyDescent="0.3">
      <c r="A1412" s="6" t="s">
        <v>9</v>
      </c>
      <c r="B1412" s="6">
        <v>35</v>
      </c>
      <c r="C1412" s="1">
        <v>44074</v>
      </c>
      <c r="D1412" s="1">
        <v>44074</v>
      </c>
      <c r="E1412" s="1">
        <v>44090</v>
      </c>
      <c r="F1412">
        <v>34</v>
      </c>
      <c r="G1412" s="1">
        <v>44124</v>
      </c>
      <c r="H1412" s="1">
        <v>44109</v>
      </c>
      <c r="I1412" s="2">
        <v>3980750.522237957</v>
      </c>
      <c r="J1412" s="2">
        <v>3237336.5862955451</v>
      </c>
      <c r="K1412" s="2">
        <f>SUMIF('collection only'!D:D,eslam.data!AH1412,'collection only'!E:E)</f>
        <v>3237336.5862955451</v>
      </c>
      <c r="L1412" s="2">
        <v>381892682.3755883</v>
      </c>
      <c r="O1412" s="2">
        <v>10629015.992708299</v>
      </c>
      <c r="U1412" s="2">
        <v>1052872.9373242401</v>
      </c>
      <c r="V1412" s="14">
        <f>SUMIF('consultant-gross'!D:D,eslam.data!AH1412,'consultant-gross'!F:F)</f>
        <v>3980750.5222379565</v>
      </c>
      <c r="W1412" s="14">
        <f>SUMIF('consultant-gross'!D:D,eslam.data!AH1412,'consultant-gross'!G:G)</f>
        <v>381892682.3755883</v>
      </c>
      <c r="X1412" s="14">
        <f>SUMIF('consultant-net'!D:D,eslam.data!AH1412,'consultant-net'!F:F)</f>
        <v>3237336.5862955451</v>
      </c>
      <c r="Y1412" s="2" t="str">
        <f>VLOOKUP(A1412,'eslam-to-invoicing'!A:B,2,0)</f>
        <v>Royal City</v>
      </c>
      <c r="Z1412" s="2" t="str">
        <f t="shared" si="56"/>
        <v>Royal City35</v>
      </c>
      <c r="AH1412" s="2" t="str">
        <f t="shared" si="57"/>
        <v>Royal City35</v>
      </c>
    </row>
    <row r="1413" spans="1:34" x14ac:dyDescent="0.3">
      <c r="A1413" s="6" t="s">
        <v>9</v>
      </c>
      <c r="B1413" s="6">
        <v>36</v>
      </c>
      <c r="C1413" s="1">
        <v>44104</v>
      </c>
      <c r="D1413" s="1">
        <v>44104</v>
      </c>
      <c r="E1413" s="1">
        <v>44115</v>
      </c>
      <c r="F1413">
        <v>34</v>
      </c>
      <c r="G1413" s="1">
        <v>44149</v>
      </c>
      <c r="H1413" s="1">
        <v>44132</v>
      </c>
      <c r="I1413" s="2">
        <v>8343396.9284319878</v>
      </c>
      <c r="J1413" s="2">
        <v>5231425.1900000004</v>
      </c>
      <c r="K1413" s="2">
        <f>SUMIF('collection only'!D:D,eslam.data!AH1413,'collection only'!E:E)</f>
        <v>5231425.1900000004</v>
      </c>
      <c r="L1413" s="2">
        <v>390236079.30402029</v>
      </c>
      <c r="O1413" s="2">
        <v>10856647.440408301</v>
      </c>
      <c r="U1413" s="2">
        <v>1034872.93732424</v>
      </c>
      <c r="V1413" s="14">
        <f>SUMIF('consultant-gross'!D:D,eslam.data!AH1413,'consultant-gross'!F:F)</f>
        <v>8343396.9284319878</v>
      </c>
      <c r="W1413" s="14">
        <f>SUMIF('consultant-gross'!D:D,eslam.data!AH1413,'consultant-gross'!G:G)</f>
        <v>390236079.30402029</v>
      </c>
      <c r="X1413" s="14">
        <f>SUMIF('consultant-net'!D:D,eslam.data!AH1413,'consultant-net'!F:F)</f>
        <v>4982664.9587708712</v>
      </c>
      <c r="Y1413" s="2" t="str">
        <f>VLOOKUP(A1413,'eslam-to-invoicing'!A:B,2,0)</f>
        <v>Royal City</v>
      </c>
      <c r="Z1413" s="2" t="str">
        <f t="shared" si="56"/>
        <v>Royal City36</v>
      </c>
      <c r="AH1413" s="2" t="str">
        <f t="shared" si="57"/>
        <v>Royal City36</v>
      </c>
    </row>
    <row r="1414" spans="1:34" x14ac:dyDescent="0.3">
      <c r="A1414" s="6" t="s">
        <v>9</v>
      </c>
      <c r="B1414" s="6">
        <v>37</v>
      </c>
      <c r="C1414" s="1">
        <v>44135</v>
      </c>
      <c r="D1414" s="1">
        <v>44135</v>
      </c>
      <c r="E1414" s="1">
        <v>44142</v>
      </c>
      <c r="F1414">
        <v>34</v>
      </c>
      <c r="G1414" s="1">
        <v>44176</v>
      </c>
      <c r="H1414" s="1">
        <v>44161</v>
      </c>
      <c r="I1414" s="2">
        <v>5412454.8663220406</v>
      </c>
      <c r="J1414" s="2">
        <v>5574033.5344054699</v>
      </c>
      <c r="K1414" s="2">
        <f>SUMIF('collection only'!D:D,eslam.data!AH1414,'collection only'!E:E)</f>
        <v>3663343.67</v>
      </c>
      <c r="L1414" s="2">
        <v>395648534.17034233</v>
      </c>
      <c r="O1414" s="2">
        <v>7933674.7404082986</v>
      </c>
      <c r="U1414" s="2">
        <v>998604.33532424096</v>
      </c>
      <c r="V1414" s="14">
        <f>SUMIF('consultant-gross'!D:D,eslam.data!AH1414,'consultant-gross'!F:F)</f>
        <v>5412454.8663220406</v>
      </c>
      <c r="W1414" s="14">
        <f>SUMIF('consultant-gross'!D:D,eslam.data!AH1414,'consultant-gross'!G:G)</f>
        <v>395648534.17034233</v>
      </c>
      <c r="X1414" s="14">
        <f>SUMIF('consultant-net'!D:D,eslam.data!AH1414,'consultant-net'!F:F)</f>
        <v>5574033.5344054699</v>
      </c>
      <c r="Y1414" s="2" t="str">
        <f>VLOOKUP(A1414,'eslam-to-invoicing'!A:B,2,0)</f>
        <v>Royal City</v>
      </c>
      <c r="Z1414" s="2" t="str">
        <f t="shared" si="56"/>
        <v>Royal City37</v>
      </c>
      <c r="AH1414" s="2" t="str">
        <f t="shared" si="57"/>
        <v>Royal City37</v>
      </c>
    </row>
    <row r="1415" spans="1:34" x14ac:dyDescent="0.3">
      <c r="A1415" s="6" t="s">
        <v>9</v>
      </c>
      <c r="B1415" s="6">
        <v>38</v>
      </c>
      <c r="C1415" s="1">
        <v>44165</v>
      </c>
      <c r="D1415" s="1">
        <v>44165</v>
      </c>
      <c r="E1415" s="1">
        <v>44179</v>
      </c>
      <c r="F1415">
        <v>34</v>
      </c>
      <c r="G1415" s="1">
        <v>44213</v>
      </c>
      <c r="H1415" s="1">
        <v>44201</v>
      </c>
      <c r="I1415" s="2">
        <v>3712322.3219479918</v>
      </c>
      <c r="J1415" s="2">
        <v>3838809.886497438</v>
      </c>
      <c r="K1415" s="2">
        <f>SUMIF('collection only'!D:D,eslam.data!AH1415,'collection only'!E:E)</f>
        <v>2267127.8800000008</v>
      </c>
      <c r="L1415" s="2">
        <v>399360856.49229032</v>
      </c>
      <c r="O1415" s="2">
        <v>6223962.4617082998</v>
      </c>
      <c r="U1415" s="2">
        <v>944047.29820885602</v>
      </c>
      <c r="V1415" s="14">
        <f>SUMIF('consultant-gross'!D:D,eslam.data!AH1415,'consultant-gross'!F:F)</f>
        <v>3712322.3219479918</v>
      </c>
      <c r="W1415" s="14">
        <f>SUMIF('consultant-gross'!D:D,eslam.data!AH1415,'consultant-gross'!G:G)</f>
        <v>399360856.49229032</v>
      </c>
      <c r="X1415" s="14">
        <f>SUMIF('consultant-net'!D:D,eslam.data!AH1415,'consultant-net'!F:F)</f>
        <v>3838809.886497438</v>
      </c>
      <c r="Y1415" s="2" t="str">
        <f>VLOOKUP(A1415,'eslam-to-invoicing'!A:B,2,0)</f>
        <v>Royal City</v>
      </c>
      <c r="Z1415" s="2" t="str">
        <f t="shared" si="56"/>
        <v>Royal City38</v>
      </c>
      <c r="AH1415" s="2" t="str">
        <f t="shared" si="57"/>
        <v>Royal City38</v>
      </c>
    </row>
    <row r="1416" spans="1:34" x14ac:dyDescent="0.3">
      <c r="A1416" s="6" t="s">
        <v>9</v>
      </c>
      <c r="B1416" s="6">
        <v>39</v>
      </c>
      <c r="C1416" s="1">
        <v>44196</v>
      </c>
      <c r="D1416" s="1">
        <v>44196</v>
      </c>
      <c r="E1416" s="1">
        <v>44209</v>
      </c>
      <c r="F1416">
        <v>34</v>
      </c>
      <c r="G1416" s="1">
        <v>44243</v>
      </c>
      <c r="H1416" s="1">
        <v>44230</v>
      </c>
      <c r="I1416" s="2">
        <v>1174176.5076029899</v>
      </c>
      <c r="J1416" s="2">
        <v>1002773.1925886869</v>
      </c>
      <c r="K1416" s="2">
        <f>SUMIF('collection only'!D:D,eslam.data!AH1416,'collection only'!E:E)</f>
        <v>1002773.1925886869</v>
      </c>
      <c r="L1416" s="2">
        <v>400535032.99989331</v>
      </c>
      <c r="O1416" s="2">
        <v>6288699.0447083004</v>
      </c>
      <c r="U1416" s="2">
        <v>899047.29820885602</v>
      </c>
      <c r="V1416" s="14">
        <f>SUMIF('consultant-gross'!D:D,eslam.data!AH1416,'consultant-gross'!F:F)</f>
        <v>1174176.5076029897</v>
      </c>
      <c r="W1416" s="14">
        <f>SUMIF('consultant-gross'!D:D,eslam.data!AH1416,'consultant-gross'!G:G)</f>
        <v>400535032.99989331</v>
      </c>
      <c r="X1416" s="14">
        <f>SUMIF('consultant-net'!D:D,eslam.data!AH1416,'consultant-net'!F:F)</f>
        <v>1002773.1925886869</v>
      </c>
      <c r="Y1416" s="2" t="str">
        <f>VLOOKUP(A1416,'eslam-to-invoicing'!A:B,2,0)</f>
        <v>Royal City</v>
      </c>
      <c r="Z1416" s="2" t="str">
        <f t="shared" si="56"/>
        <v>Royal City39</v>
      </c>
      <c r="AH1416" s="2" t="str">
        <f t="shared" si="57"/>
        <v>Royal City39</v>
      </c>
    </row>
    <row r="1417" spans="1:34" x14ac:dyDescent="0.3">
      <c r="A1417" s="6" t="s">
        <v>9</v>
      </c>
      <c r="B1417" s="6">
        <v>40</v>
      </c>
      <c r="C1417" s="1">
        <v>44255</v>
      </c>
      <c r="D1417" s="1">
        <v>44255</v>
      </c>
      <c r="E1417" s="1">
        <v>44264</v>
      </c>
      <c r="F1417">
        <v>34</v>
      </c>
      <c r="G1417" s="1">
        <v>44298</v>
      </c>
      <c r="H1417" s="1">
        <v>44298</v>
      </c>
      <c r="I1417" s="2">
        <v>5847326.4556019902</v>
      </c>
      <c r="J1417" s="2">
        <v>5979686.671603322</v>
      </c>
      <c r="K1417" s="2">
        <f>SUMIF('collection only'!D:D,eslam.data!AH1417,'collection only'!E:E)</f>
        <v>5979686.6699999999</v>
      </c>
      <c r="L1417" s="2">
        <v>406382359.4554953</v>
      </c>
      <c r="O1417" s="2">
        <v>4784431.8697083006</v>
      </c>
      <c r="U1417" s="2">
        <v>823521.45688135596</v>
      </c>
      <c r="V1417" s="14">
        <f>SUMIF('consultant-gross'!D:D,eslam.data!AH1417,'consultant-gross'!F:F)</f>
        <v>5847326.4556019902</v>
      </c>
      <c r="W1417" s="14">
        <f>SUMIF('consultant-gross'!D:D,eslam.data!AH1417,'consultant-gross'!G:G)</f>
        <v>406382359.4554953</v>
      </c>
      <c r="X1417" s="14">
        <f>SUMIF('consultant-net'!D:D,eslam.data!AH1417,'consultant-net'!F:F)</f>
        <v>5979686.671603322</v>
      </c>
      <c r="Y1417" s="2" t="str">
        <f>VLOOKUP(A1417,'eslam-to-invoicing'!A:B,2,0)</f>
        <v>Royal City</v>
      </c>
      <c r="Z1417" s="2" t="str">
        <f t="shared" si="56"/>
        <v>Royal City40</v>
      </c>
      <c r="AH1417" s="2" t="str">
        <f t="shared" si="57"/>
        <v>Royal City40</v>
      </c>
    </row>
    <row r="1418" spans="1:34" x14ac:dyDescent="0.3">
      <c r="A1418" s="6" t="s">
        <v>9</v>
      </c>
      <c r="B1418" s="6">
        <v>41</v>
      </c>
      <c r="C1418" s="1">
        <v>44439</v>
      </c>
      <c r="D1418" s="1">
        <v>44440</v>
      </c>
      <c r="E1418" s="1">
        <v>44458</v>
      </c>
      <c r="F1418">
        <v>34</v>
      </c>
      <c r="G1418" s="1">
        <v>44492</v>
      </c>
      <c r="H1418" s="1">
        <v>44501</v>
      </c>
      <c r="I1418" s="2">
        <v>5256684.0377396941</v>
      </c>
      <c r="J1418" s="2">
        <v>5714023.3138359794</v>
      </c>
      <c r="K1418" s="2">
        <f>SUMIF('collection only'!D:D,eslam.data!AH1418,'collection only'!E:E)</f>
        <v>5714023.3138359804</v>
      </c>
      <c r="L1418" s="2">
        <v>411639043.49323499</v>
      </c>
      <c r="O1418" s="2">
        <v>3493730</v>
      </c>
      <c r="U1418" s="2">
        <v>414348.81069674098</v>
      </c>
      <c r="V1418" s="14">
        <f>SUMIF('consultant-gross'!D:D,eslam.data!AH1418,'consultant-gross'!F:F)</f>
        <v>5256684.0377396941</v>
      </c>
      <c r="W1418" s="14">
        <f>SUMIF('consultant-gross'!D:D,eslam.data!AH1418,'consultant-gross'!G:G)</f>
        <v>411639043.49323499</v>
      </c>
      <c r="X1418" s="14">
        <f>SUMIF('consultant-net'!D:D,eslam.data!AH1418,'consultant-net'!F:F)</f>
        <v>5714023.3138359785</v>
      </c>
      <c r="Y1418" s="2" t="str">
        <f>VLOOKUP(A1418,'eslam-to-invoicing'!A:B,2,0)</f>
        <v>Royal City</v>
      </c>
      <c r="Z1418" s="2" t="str">
        <f t="shared" si="56"/>
        <v>Royal City41</v>
      </c>
      <c r="AH1418" s="2" t="str">
        <f t="shared" si="57"/>
        <v>Royal City41</v>
      </c>
    </row>
    <row r="1419" spans="1:34" x14ac:dyDescent="0.3">
      <c r="A1419" s="6" t="s">
        <v>9</v>
      </c>
      <c r="B1419" s="6">
        <v>42</v>
      </c>
      <c r="C1419" s="1">
        <v>44926</v>
      </c>
      <c r="D1419" s="1">
        <v>44936</v>
      </c>
      <c r="E1419" s="1">
        <v>44968</v>
      </c>
      <c r="F1419">
        <v>34</v>
      </c>
      <c r="G1419" s="1">
        <v>45002</v>
      </c>
      <c r="H1419" s="1">
        <v>44970</v>
      </c>
      <c r="I1419" s="2">
        <v>7571387.8467649817</v>
      </c>
      <c r="J1419" s="2">
        <v>29397549.59</v>
      </c>
      <c r="K1419" s="2">
        <f>SUMIF('collection only'!D:D,eslam.data!AH1419,'collection only'!E:E)</f>
        <v>35161782.799999997</v>
      </c>
      <c r="L1419" s="2">
        <v>419210431.33999997</v>
      </c>
      <c r="O1419" s="2">
        <v>715168.5</v>
      </c>
      <c r="P1419" s="2">
        <v>18621503.120000001</v>
      </c>
      <c r="R1419" s="2">
        <v>45928934.700000003</v>
      </c>
      <c r="U1419" s="2">
        <v>225000</v>
      </c>
      <c r="V1419" s="14">
        <f>SUMIF('consultant-gross'!D:D,eslam.data!AH1419,'consultant-gross'!F:F)</f>
        <v>7571387.8467649817</v>
      </c>
      <c r="W1419" s="14">
        <f>SUMIF('consultant-gross'!D:D,eslam.data!AH1419,'consultant-gross'!G:G)</f>
        <v>419210431.33999997</v>
      </c>
      <c r="X1419" s="14">
        <f>SUMIF('consultant-net'!D:D,eslam.data!AH1419,'consultant-net'!F:F)</f>
        <v>29397549.59</v>
      </c>
      <c r="Y1419" s="2" t="str">
        <f>VLOOKUP(A1419,'eslam-to-invoicing'!A:B,2,0)</f>
        <v>Royal City</v>
      </c>
      <c r="Z1419" s="2" t="str">
        <f t="shared" si="56"/>
        <v>Royal City42</v>
      </c>
      <c r="AH1419" s="2" t="str">
        <f t="shared" si="57"/>
        <v>Royal City42</v>
      </c>
    </row>
    <row r="1420" spans="1:34" x14ac:dyDescent="0.3">
      <c r="A1420" s="6" t="s">
        <v>9</v>
      </c>
      <c r="B1420" s="6">
        <v>43</v>
      </c>
      <c r="C1420" s="1">
        <v>45138</v>
      </c>
      <c r="D1420" s="1">
        <v>45146</v>
      </c>
      <c r="E1420" s="1">
        <v>45158</v>
      </c>
      <c r="F1420">
        <v>34</v>
      </c>
      <c r="G1420" s="1">
        <v>45192</v>
      </c>
      <c r="H1420" s="1">
        <v>45173</v>
      </c>
      <c r="I1420" s="2">
        <v>13484961.26000005</v>
      </c>
      <c r="J1420" s="2">
        <v>13488633.460000001</v>
      </c>
      <c r="K1420" s="2">
        <f>SUMIF('collection only'!D:D,eslam.data!AH1420,'collection only'!E:E)</f>
        <v>0</v>
      </c>
      <c r="L1420" s="2">
        <v>432695392.60000002</v>
      </c>
      <c r="P1420" s="2">
        <v>18307280.079999998</v>
      </c>
      <c r="R1420" s="2">
        <v>46946119.049999997</v>
      </c>
      <c r="U1420" s="2">
        <v>225000</v>
      </c>
      <c r="V1420" s="14">
        <f>SUMIF('consultant-gross'!D:D,eslam.data!AH1420,'consultant-gross'!F:F)</f>
        <v>13484961.26000005</v>
      </c>
      <c r="W1420" s="14">
        <f>SUMIF('consultant-gross'!D:D,eslam.data!AH1420,'consultant-gross'!G:G)</f>
        <v>432695392.60000002</v>
      </c>
      <c r="X1420" s="14">
        <f>SUMIF('consultant-net'!D:D,eslam.data!AH1420,'consultant-net'!F:F)</f>
        <v>13488633.460000001</v>
      </c>
      <c r="Y1420" s="2" t="str">
        <f>VLOOKUP(A1420,'eslam-to-invoicing'!A:B,2,0)</f>
        <v>Royal City</v>
      </c>
      <c r="Z1420" s="2" t="str">
        <f t="shared" si="56"/>
        <v>Royal City43</v>
      </c>
      <c r="AH1420" s="2" t="str">
        <f t="shared" si="57"/>
        <v>Royal City43</v>
      </c>
    </row>
    <row r="1421" spans="1:34" x14ac:dyDescent="0.3">
      <c r="A1421" s="6" t="s">
        <v>43</v>
      </c>
      <c r="B1421" s="6">
        <v>1</v>
      </c>
      <c r="C1421" s="1">
        <v>43677</v>
      </c>
      <c r="D1421" s="1">
        <v>43677</v>
      </c>
      <c r="E1421" s="1">
        <v>43683</v>
      </c>
      <c r="F1421">
        <v>34</v>
      </c>
      <c r="G1421" s="1">
        <v>43717</v>
      </c>
      <c r="J1421" s="2">
        <v>1800000</v>
      </c>
      <c r="K1421" s="2">
        <f>SUMIF('collection only'!D:D,eslam.data!AH1421,'collection only'!E:E)</f>
        <v>1782000</v>
      </c>
      <c r="U1421" s="2">
        <v>0</v>
      </c>
      <c r="V1421" s="14">
        <f>SUMIF('consultant-gross'!D:D,eslam.data!AH1421,'consultant-gross'!F:F)</f>
        <v>0</v>
      </c>
      <c r="W1421" s="14">
        <f>SUMIF('consultant-gross'!D:D,eslam.data!AH1421,'consultant-gross'!G:G)</f>
        <v>0</v>
      </c>
      <c r="X1421" s="14">
        <f>SUMIF('consultant-net'!D:D,eslam.data!AH1421,'consultant-net'!F:F)</f>
        <v>1800000</v>
      </c>
      <c r="Y1421" s="2" t="str">
        <f>VLOOKUP(A1421,'eslam-to-invoicing'!A:B,2,0)</f>
        <v>Royal City</v>
      </c>
      <c r="Z1421" s="2" t="str">
        <f t="shared" si="56"/>
        <v>Royal City1</v>
      </c>
      <c r="AH1421" s="2" t="str">
        <f t="shared" si="57"/>
        <v>Royal City - Landscape1</v>
      </c>
    </row>
    <row r="1422" spans="1:34" x14ac:dyDescent="0.3">
      <c r="A1422" s="6" t="s">
        <v>43</v>
      </c>
      <c r="B1422" s="6">
        <v>2</v>
      </c>
      <c r="C1422" s="1">
        <v>43708</v>
      </c>
      <c r="D1422" s="1">
        <v>43708</v>
      </c>
      <c r="E1422" s="1">
        <v>43719</v>
      </c>
      <c r="F1422">
        <v>34</v>
      </c>
      <c r="G1422" s="1">
        <v>43753</v>
      </c>
      <c r="H1422" s="1">
        <v>43733</v>
      </c>
      <c r="J1422" s="2">
        <v>4032037.5</v>
      </c>
      <c r="K1422" s="2">
        <f>SUMIF('collection only'!D:D,eslam.data!AH1422,'collection only'!E:E)</f>
        <v>4014037.5</v>
      </c>
      <c r="O1422" s="2">
        <v>2976050</v>
      </c>
      <c r="U1422" s="2">
        <v>0</v>
      </c>
      <c r="V1422" s="14">
        <f>SUMIF('consultant-gross'!D:D,eslam.data!AH1422,'consultant-gross'!F:F)</f>
        <v>0</v>
      </c>
      <c r="W1422" s="14">
        <f>SUMIF('consultant-gross'!D:D,eslam.data!AH1422,'consultant-gross'!G:G)</f>
        <v>0</v>
      </c>
      <c r="X1422" s="14">
        <f>SUMIF('consultant-net'!D:D,eslam.data!AH1422,'consultant-net'!F:F)</f>
        <v>4032037.5</v>
      </c>
      <c r="Y1422" s="2" t="str">
        <f>VLOOKUP(A1422,'eslam-to-invoicing'!A:B,2,0)</f>
        <v>Royal City</v>
      </c>
      <c r="Z1422" s="2" t="str">
        <f t="shared" si="56"/>
        <v>Royal City2</v>
      </c>
      <c r="AH1422" s="2" t="str">
        <f t="shared" si="57"/>
        <v>Royal City - Landscape2</v>
      </c>
    </row>
    <row r="1423" spans="1:34" x14ac:dyDescent="0.3">
      <c r="A1423" s="6" t="s">
        <v>43</v>
      </c>
      <c r="B1423" s="6">
        <v>3</v>
      </c>
      <c r="C1423" s="1">
        <v>43738</v>
      </c>
      <c r="D1423" s="1">
        <v>43738</v>
      </c>
      <c r="E1423" s="1">
        <v>43747</v>
      </c>
      <c r="F1423">
        <v>34</v>
      </c>
      <c r="G1423" s="1">
        <v>43781</v>
      </c>
      <c r="H1423" s="1">
        <v>43761</v>
      </c>
      <c r="I1423" s="2">
        <v>341000</v>
      </c>
      <c r="J1423" s="2">
        <v>2443214.8874999988</v>
      </c>
      <c r="K1423" s="2">
        <f>SUMIF('collection only'!D:D,eslam.data!AH1423,'collection only'!E:E)</f>
        <v>2421804.9</v>
      </c>
      <c r="L1423" s="2">
        <v>341000</v>
      </c>
      <c r="O1423" s="2">
        <v>3475619.85</v>
      </c>
      <c r="U1423" s="2">
        <v>0</v>
      </c>
      <c r="V1423" s="14">
        <f>SUMIF('consultant-gross'!D:D,eslam.data!AH1423,'consultant-gross'!F:F)</f>
        <v>341000</v>
      </c>
      <c r="W1423" s="14">
        <f>SUMIF('consultant-gross'!D:D,eslam.data!AH1423,'consultant-gross'!G:G)</f>
        <v>341000</v>
      </c>
      <c r="X1423" s="14">
        <f>SUMIF('consultant-net'!D:D,eslam.data!AH1423,'consultant-net'!F:F)</f>
        <v>2443214.8874999993</v>
      </c>
      <c r="Y1423" s="2" t="str">
        <f>VLOOKUP(A1423,'eslam-to-invoicing'!A:B,2,0)</f>
        <v>Royal City</v>
      </c>
      <c r="Z1423" s="2" t="str">
        <f t="shared" si="56"/>
        <v>Royal City3</v>
      </c>
      <c r="AH1423" s="2" t="str">
        <f t="shared" si="57"/>
        <v>Royal City - Landscape3</v>
      </c>
    </row>
    <row r="1424" spans="1:34" x14ac:dyDescent="0.3">
      <c r="A1424" s="6" t="s">
        <v>43</v>
      </c>
      <c r="B1424" s="6">
        <v>4</v>
      </c>
      <c r="C1424" s="1">
        <v>43769</v>
      </c>
      <c r="D1424" s="1">
        <v>43768</v>
      </c>
      <c r="E1424" s="1">
        <v>43776</v>
      </c>
      <c r="F1424">
        <v>34</v>
      </c>
      <c r="G1424" s="1">
        <v>43810</v>
      </c>
      <c r="H1424" s="1">
        <v>43824</v>
      </c>
      <c r="I1424" s="2">
        <v>2839877.788125</v>
      </c>
      <c r="J1424" s="2">
        <v>4441415.4420234365</v>
      </c>
      <c r="K1424" s="2">
        <f>SUMIF('collection only'!D:D,eslam.data!AH1424,'collection only'!E:E)</f>
        <v>4390934.75</v>
      </c>
      <c r="L1424" s="2">
        <v>3180877.788125</v>
      </c>
      <c r="O1424" s="2">
        <v>4015635.4284999999</v>
      </c>
      <c r="U1424" s="2">
        <v>0</v>
      </c>
      <c r="V1424" s="14">
        <f>SUMIF('consultant-gross'!D:D,eslam.data!AH1424,'consultant-gross'!F:F)</f>
        <v>2839877.7881250004</v>
      </c>
      <c r="W1424" s="14">
        <f>SUMIF('consultant-gross'!D:D,eslam.data!AH1424,'consultant-gross'!G:G)</f>
        <v>3180877.7881250004</v>
      </c>
      <c r="X1424" s="14">
        <f>SUMIF('consultant-net'!D:D,eslam.data!AH1424,'consultant-net'!F:F)</f>
        <v>4441415.4420234375</v>
      </c>
      <c r="Y1424" s="2" t="str">
        <f>VLOOKUP(A1424,'eslam-to-invoicing'!A:B,2,0)</f>
        <v>Royal City</v>
      </c>
      <c r="Z1424" s="2" t="str">
        <f t="shared" si="56"/>
        <v>Royal City4</v>
      </c>
      <c r="AH1424" s="2" t="str">
        <f t="shared" si="57"/>
        <v>Royal City - Landscape4</v>
      </c>
    </row>
    <row r="1425" spans="1:34" x14ac:dyDescent="0.3">
      <c r="A1425" s="6" t="s">
        <v>43</v>
      </c>
      <c r="B1425" s="6">
        <v>5</v>
      </c>
      <c r="C1425" s="1">
        <v>43799</v>
      </c>
      <c r="D1425" s="1">
        <v>43799</v>
      </c>
      <c r="E1425" s="1">
        <v>43809</v>
      </c>
      <c r="F1425">
        <v>34</v>
      </c>
      <c r="G1425" s="1">
        <v>43843</v>
      </c>
      <c r="H1425" s="1">
        <v>43835</v>
      </c>
      <c r="I1425" s="2">
        <v>5896802.2264564987</v>
      </c>
      <c r="J1425" s="2">
        <v>7147476.0332094952</v>
      </c>
      <c r="K1425" s="2">
        <f>SUMIF('collection only'!D:D,eslam.data!AH1425,'collection only'!E:E)</f>
        <v>7060326.7999999998</v>
      </c>
      <c r="L1425" s="2">
        <v>9077680.0145814996</v>
      </c>
      <c r="O1425" s="2">
        <v>4953961.1349999998</v>
      </c>
      <c r="U1425" s="2">
        <v>0</v>
      </c>
      <c r="V1425" s="14">
        <f>SUMIF('consultant-gross'!D:D,eslam.data!AH1425,'consultant-gross'!F:F)</f>
        <v>5896802.2264564987</v>
      </c>
      <c r="W1425" s="14">
        <f>SUMIF('consultant-gross'!D:D,eslam.data!AH1425,'consultant-gross'!G:G)</f>
        <v>9077680.0145814996</v>
      </c>
      <c r="X1425" s="14">
        <f>SUMIF('consultant-net'!D:D,eslam.data!AH1425,'consultant-net'!F:F)</f>
        <v>7147476.0332094952</v>
      </c>
      <c r="Y1425" s="2" t="str">
        <f>VLOOKUP(A1425,'eslam-to-invoicing'!A:B,2,0)</f>
        <v>Royal City</v>
      </c>
      <c r="Z1425" s="2" t="str">
        <f t="shared" si="56"/>
        <v>Royal City5</v>
      </c>
      <c r="AH1425" s="2" t="str">
        <f t="shared" si="57"/>
        <v>Royal City - Landscape5</v>
      </c>
    </row>
    <row r="1426" spans="1:34" x14ac:dyDescent="0.3">
      <c r="A1426" s="6" t="s">
        <v>43</v>
      </c>
      <c r="B1426" s="6">
        <v>6</v>
      </c>
      <c r="C1426" s="1">
        <v>43830</v>
      </c>
      <c r="D1426" s="1">
        <v>43830</v>
      </c>
      <c r="E1426" s="1">
        <v>43843</v>
      </c>
      <c r="F1426">
        <v>34</v>
      </c>
      <c r="G1426" s="1">
        <v>43877</v>
      </c>
      <c r="H1426" s="1">
        <v>43871</v>
      </c>
      <c r="I1426" s="2">
        <v>12932194.615418499</v>
      </c>
      <c r="J1426" s="2">
        <v>9619287.6699999999</v>
      </c>
      <c r="K1426" s="2">
        <f>SUMIF('collection only'!D:D,eslam.data!AH1426,'collection only'!E:E)</f>
        <v>9240902.25</v>
      </c>
      <c r="L1426" s="2">
        <v>22009874.629999999</v>
      </c>
      <c r="O1426" s="2">
        <v>4200873.67</v>
      </c>
      <c r="U1426" s="2">
        <v>0</v>
      </c>
      <c r="V1426" s="14">
        <f>SUMIF('consultant-gross'!D:D,eslam.data!AH1426,'consultant-gross'!F:F)</f>
        <v>12932194.615418499</v>
      </c>
      <c r="W1426" s="14">
        <f>SUMIF('consultant-gross'!D:D,eslam.data!AH1426,'consultant-gross'!G:G)</f>
        <v>22009874.629999999</v>
      </c>
      <c r="X1426" s="14">
        <f>SUMIF('consultant-net'!D:D,eslam.data!AH1426,'consultant-net'!F:F)</f>
        <v>9619287.6699999999</v>
      </c>
      <c r="Y1426" s="2" t="str">
        <f>VLOOKUP(A1426,'eslam-to-invoicing'!A:B,2,0)</f>
        <v>Royal City</v>
      </c>
      <c r="Z1426" s="2" t="str">
        <f t="shared" si="56"/>
        <v>Royal City6</v>
      </c>
      <c r="AH1426" s="2" t="str">
        <f t="shared" si="57"/>
        <v>Royal City - Landscape6</v>
      </c>
    </row>
    <row r="1427" spans="1:34" x14ac:dyDescent="0.3">
      <c r="A1427" s="6" t="s">
        <v>43</v>
      </c>
      <c r="B1427" s="6">
        <v>7</v>
      </c>
      <c r="C1427" s="1">
        <v>43861</v>
      </c>
      <c r="D1427" s="1">
        <v>43861</v>
      </c>
      <c r="E1427" s="1">
        <v>43872</v>
      </c>
      <c r="F1427">
        <v>34</v>
      </c>
      <c r="G1427" s="1">
        <v>43906</v>
      </c>
      <c r="H1427" s="1">
        <v>43906</v>
      </c>
      <c r="I1427" s="2">
        <v>6479189.8548709489</v>
      </c>
      <c r="J1427" s="2">
        <v>6246175.7955358401</v>
      </c>
      <c r="K1427" s="2">
        <f>SUMIF('collection only'!D:D,eslam.data!AH1427,'collection only'!E:E)</f>
        <v>6442723.3499999996</v>
      </c>
      <c r="L1427" s="2">
        <v>28489064.484870952</v>
      </c>
      <c r="O1427" s="2">
        <v>5725958.7255000006</v>
      </c>
      <c r="U1427" s="2">
        <v>0</v>
      </c>
      <c r="V1427" s="14">
        <f>SUMIF('consultant-gross'!D:D,eslam.data!AH1427,'consultant-gross'!F:F)</f>
        <v>6479189.8548709489</v>
      </c>
      <c r="W1427" s="14">
        <f>SUMIF('consultant-gross'!D:D,eslam.data!AH1427,'consultant-gross'!G:G)</f>
        <v>28489064.484870948</v>
      </c>
      <c r="X1427" s="14">
        <f>SUMIF('consultant-net'!D:D,eslam.data!AH1427,'consultant-net'!F:F)</f>
        <v>6246175.7955358401</v>
      </c>
      <c r="Y1427" s="2" t="str">
        <f>VLOOKUP(A1427,'eslam-to-invoicing'!A:B,2,0)</f>
        <v>Royal City</v>
      </c>
      <c r="Z1427" s="2" t="str">
        <f t="shared" si="56"/>
        <v>Royal City7</v>
      </c>
      <c r="AH1427" s="2" t="str">
        <f t="shared" si="57"/>
        <v>Royal City - Landscape7</v>
      </c>
    </row>
    <row r="1428" spans="1:34" x14ac:dyDescent="0.3">
      <c r="A1428" s="6" t="s">
        <v>43</v>
      </c>
      <c r="B1428" s="6">
        <v>8</v>
      </c>
      <c r="C1428" s="1">
        <v>43890</v>
      </c>
      <c r="D1428" s="1">
        <v>43890</v>
      </c>
      <c r="E1428" s="1">
        <v>43907</v>
      </c>
      <c r="F1428">
        <v>34</v>
      </c>
      <c r="G1428" s="1">
        <v>43941</v>
      </c>
      <c r="H1428" s="1">
        <v>43926</v>
      </c>
      <c r="I1428" s="2">
        <v>17137734.282245159</v>
      </c>
      <c r="J1428" s="2">
        <v>12899186.07473056</v>
      </c>
      <c r="K1428" s="2">
        <f>SUMIF('collection only'!D:D,eslam.data!AH1428,'collection only'!E:E)</f>
        <v>12356243.75</v>
      </c>
      <c r="L1428" s="2">
        <v>45626798.767116107</v>
      </c>
      <c r="O1428" s="2">
        <v>4930252.4954499993</v>
      </c>
      <c r="U1428" s="2">
        <v>0</v>
      </c>
      <c r="V1428" s="14">
        <f>SUMIF('consultant-gross'!D:D,eslam.data!AH1428,'consultant-gross'!F:F)</f>
        <v>17137734.282245159</v>
      </c>
      <c r="W1428" s="14">
        <f>SUMIF('consultant-gross'!D:D,eslam.data!AH1428,'consultant-gross'!G:G)</f>
        <v>45626798.767116107</v>
      </c>
      <c r="X1428" s="14">
        <f>SUMIF('consultant-net'!D:D,eslam.data!AH1428,'consultant-net'!F:F)</f>
        <v>12899186.07473056</v>
      </c>
      <c r="Y1428" s="2" t="str">
        <f>VLOOKUP(A1428,'eslam-to-invoicing'!A:B,2,0)</f>
        <v>Royal City</v>
      </c>
      <c r="Z1428" s="2" t="str">
        <f t="shared" si="56"/>
        <v>Royal City8</v>
      </c>
      <c r="AH1428" s="2" t="str">
        <f t="shared" si="57"/>
        <v>Royal City - Landscape8</v>
      </c>
    </row>
    <row r="1429" spans="1:34" x14ac:dyDescent="0.3">
      <c r="A1429" s="6" t="s">
        <v>43</v>
      </c>
      <c r="B1429" s="6">
        <v>9</v>
      </c>
      <c r="C1429" s="1">
        <v>43921</v>
      </c>
      <c r="D1429" s="1">
        <v>43921</v>
      </c>
      <c r="E1429" s="1">
        <v>43930</v>
      </c>
      <c r="F1429">
        <v>34</v>
      </c>
      <c r="G1429" s="1">
        <v>43964</v>
      </c>
      <c r="H1429" s="1">
        <v>43956</v>
      </c>
      <c r="I1429" s="2">
        <v>6296234.5253016278</v>
      </c>
      <c r="J1429" s="2">
        <v>4988413.7415875345</v>
      </c>
      <c r="K1429" s="2">
        <f>SUMIF('collection only'!D:D,eslam.data!AH1429,'collection only'!E:E)</f>
        <v>4886117.91</v>
      </c>
      <c r="L1429" s="2">
        <v>51923033.292417727</v>
      </c>
      <c r="O1429" s="2">
        <v>4970424.5660000006</v>
      </c>
      <c r="U1429" s="2">
        <v>0</v>
      </c>
      <c r="V1429" s="14">
        <f>SUMIF('consultant-gross'!D:D,eslam.data!AH1429,'consultant-gross'!F:F)</f>
        <v>6296234.5253016278</v>
      </c>
      <c r="W1429" s="14">
        <f>SUMIF('consultant-gross'!D:D,eslam.data!AH1429,'consultant-gross'!G:G)</f>
        <v>51923033.292417735</v>
      </c>
      <c r="X1429" s="14">
        <f>SUMIF('consultant-net'!D:D,eslam.data!AH1429,'consultant-net'!F:F)</f>
        <v>4988413.7415875345</v>
      </c>
      <c r="Y1429" s="2" t="str">
        <f>VLOOKUP(A1429,'eslam-to-invoicing'!A:B,2,0)</f>
        <v>Royal City</v>
      </c>
      <c r="Z1429" s="2" t="str">
        <f t="shared" si="56"/>
        <v>Royal City9</v>
      </c>
      <c r="AH1429" s="2" t="str">
        <f t="shared" si="57"/>
        <v>Royal City - Landscape9</v>
      </c>
    </row>
    <row r="1430" spans="1:34" x14ac:dyDescent="0.3">
      <c r="A1430" s="6" t="s">
        <v>43</v>
      </c>
      <c r="B1430" s="6">
        <v>10</v>
      </c>
      <c r="C1430" s="1">
        <v>43951</v>
      </c>
      <c r="D1430" s="1">
        <v>43951</v>
      </c>
      <c r="E1430" s="1">
        <v>43969</v>
      </c>
      <c r="F1430">
        <v>34</v>
      </c>
      <c r="G1430" s="1">
        <v>44003</v>
      </c>
      <c r="H1430" s="1">
        <v>44014</v>
      </c>
      <c r="I1430" s="2">
        <v>3937848.8970131581</v>
      </c>
      <c r="J1430" s="2">
        <v>3101056.0063978578</v>
      </c>
      <c r="K1430" s="2">
        <f>SUMIF('collection only'!D:D,eslam.data!AH1430,'collection only'!E:E)</f>
        <v>3061010.97</v>
      </c>
      <c r="L1430" s="2">
        <v>55860882.189430892</v>
      </c>
      <c r="O1430" s="2">
        <v>4970424.5660000006</v>
      </c>
      <c r="U1430" s="2">
        <v>0</v>
      </c>
      <c r="V1430" s="14">
        <f>SUMIF('consultant-gross'!D:D,eslam.data!AH1430,'consultant-gross'!F:F)</f>
        <v>3937848.8970131576</v>
      </c>
      <c r="W1430" s="14">
        <f>SUMIF('consultant-gross'!D:D,eslam.data!AH1430,'consultant-gross'!G:G)</f>
        <v>55860882.189430892</v>
      </c>
      <c r="X1430" s="14">
        <f>SUMIF('consultant-net'!D:D,eslam.data!AH1430,'consultant-net'!F:F)</f>
        <v>3101056.0063978583</v>
      </c>
      <c r="Y1430" s="2" t="str">
        <f>VLOOKUP(A1430,'eslam-to-invoicing'!A:B,2,0)</f>
        <v>Royal City</v>
      </c>
      <c r="Z1430" s="2" t="str">
        <f t="shared" si="56"/>
        <v>Royal City10</v>
      </c>
      <c r="AH1430" s="2" t="str">
        <f t="shared" si="57"/>
        <v>Royal City - Landscape10</v>
      </c>
    </row>
    <row r="1431" spans="1:34" x14ac:dyDescent="0.3">
      <c r="A1431" s="6" t="s">
        <v>43</v>
      </c>
      <c r="B1431" s="6">
        <v>11</v>
      </c>
      <c r="C1431" s="1">
        <v>43982</v>
      </c>
      <c r="D1431" s="1">
        <v>43982</v>
      </c>
      <c r="E1431" s="1">
        <v>43998</v>
      </c>
      <c r="F1431">
        <v>34</v>
      </c>
      <c r="G1431" s="1">
        <v>44032</v>
      </c>
      <c r="H1431" s="1">
        <v>44020</v>
      </c>
      <c r="I1431" s="2">
        <v>5192701.4936671183</v>
      </c>
      <c r="J1431" s="2">
        <v>3973857.7360128462</v>
      </c>
      <c r="K1431" s="2">
        <f>SUMIF('collection only'!D:D,eslam.data!AH1431,'collection only'!E:E)</f>
        <v>4947910.42</v>
      </c>
      <c r="L1431" s="2">
        <v>61053583.683098011</v>
      </c>
      <c r="O1431" s="2">
        <v>4816564.9790000003</v>
      </c>
      <c r="U1431" s="2">
        <v>0</v>
      </c>
      <c r="V1431" s="14">
        <f>SUMIF('consultant-gross'!D:D,eslam.data!AH1431,'consultant-gross'!F:F)</f>
        <v>5192701.4936671183</v>
      </c>
      <c r="W1431" s="14">
        <f>SUMIF('consultant-gross'!D:D,eslam.data!AH1431,'consultant-gross'!G:G)</f>
        <v>61053583.683098011</v>
      </c>
      <c r="X1431" s="14">
        <f>SUMIF('consultant-net'!D:D,eslam.data!AH1431,'consultant-net'!F:F)</f>
        <v>3973857.7360128462</v>
      </c>
      <c r="Y1431" s="2" t="str">
        <f>VLOOKUP(A1431,'eslam-to-invoicing'!A:B,2,0)</f>
        <v>Royal City</v>
      </c>
      <c r="Z1431" s="2" t="str">
        <f t="shared" si="56"/>
        <v>Royal City11</v>
      </c>
      <c r="AH1431" s="2" t="str">
        <f t="shared" si="57"/>
        <v>Royal City - Landscape11</v>
      </c>
    </row>
    <row r="1432" spans="1:34" x14ac:dyDescent="0.3">
      <c r="A1432" s="6" t="s">
        <v>43</v>
      </c>
      <c r="B1432" s="6">
        <v>12</v>
      </c>
      <c r="C1432" s="1">
        <v>44012</v>
      </c>
      <c r="D1432" s="1">
        <v>44012</v>
      </c>
      <c r="E1432" s="1">
        <v>44031</v>
      </c>
      <c r="F1432">
        <v>34</v>
      </c>
      <c r="G1432" s="1">
        <v>44065</v>
      </c>
      <c r="H1432" s="1">
        <v>44055</v>
      </c>
      <c r="I1432" s="2">
        <v>8940402.3014472499</v>
      </c>
      <c r="J1432" s="2">
        <v>7029456.415514715</v>
      </c>
      <c r="K1432" s="2">
        <f>SUMIF('collection only'!D:D,eslam.data!AH1432,'collection only'!E:E)</f>
        <v>7029456.415514715</v>
      </c>
      <c r="L1432" s="2">
        <v>69993985.984545261</v>
      </c>
      <c r="O1432" s="2">
        <v>6160052.1105000004</v>
      </c>
      <c r="U1432" s="2">
        <v>0</v>
      </c>
      <c r="V1432" s="14">
        <f>SUMIF('consultant-gross'!D:D,eslam.data!AH1432,'consultant-gross'!F:F)</f>
        <v>8940402.3014472499</v>
      </c>
      <c r="W1432" s="14">
        <f>SUMIF('consultant-gross'!D:D,eslam.data!AH1432,'consultant-gross'!G:G)</f>
        <v>69993985.984545261</v>
      </c>
      <c r="X1432" s="14">
        <f>SUMIF('consultant-net'!D:D,eslam.data!AH1432,'consultant-net'!F:F)</f>
        <v>7029456.415514715</v>
      </c>
      <c r="Y1432" s="2" t="str">
        <f>VLOOKUP(A1432,'eslam-to-invoicing'!A:B,2,0)</f>
        <v>Royal City</v>
      </c>
      <c r="Z1432" s="2" t="str">
        <f t="shared" si="56"/>
        <v>Royal City12</v>
      </c>
      <c r="AH1432" s="2" t="str">
        <f t="shared" si="57"/>
        <v>Royal City - Landscape12</v>
      </c>
    </row>
    <row r="1433" spans="1:34" x14ac:dyDescent="0.3">
      <c r="A1433" s="6" t="s">
        <v>43</v>
      </c>
      <c r="B1433" s="6">
        <v>13</v>
      </c>
      <c r="C1433" s="1">
        <v>44043</v>
      </c>
      <c r="D1433" s="1">
        <v>44043</v>
      </c>
      <c r="E1433" s="1">
        <v>44059</v>
      </c>
      <c r="F1433">
        <v>34</v>
      </c>
      <c r="G1433" s="1">
        <v>44093</v>
      </c>
      <c r="H1433" s="1">
        <v>44081</v>
      </c>
      <c r="I1433" s="2">
        <v>3598777.117890581</v>
      </c>
      <c r="J1433" s="2">
        <v>2173267.6157138199</v>
      </c>
      <c r="K1433" s="2">
        <f>SUMIF('collection only'!D:D,eslam.data!AH1433,'collection only'!E:E)</f>
        <v>2173267.6157138199</v>
      </c>
      <c r="L1433" s="2">
        <v>73592763.102435842</v>
      </c>
      <c r="O1433" s="2">
        <v>4428817.7409999995</v>
      </c>
      <c r="U1433" s="2">
        <v>0</v>
      </c>
      <c r="V1433" s="14">
        <f>SUMIF('consultant-gross'!D:D,eslam.data!AH1433,'consultant-gross'!F:F)</f>
        <v>3598777.1178905815</v>
      </c>
      <c r="W1433" s="14">
        <f>SUMIF('consultant-gross'!D:D,eslam.data!AH1433,'consultant-gross'!G:G)</f>
        <v>73592763.102435842</v>
      </c>
      <c r="X1433" s="14">
        <f>SUMIF('consultant-net'!D:D,eslam.data!AH1433,'consultant-net'!F:F)</f>
        <v>2173267.6157138199</v>
      </c>
      <c r="Y1433" s="2" t="str">
        <f>VLOOKUP(A1433,'eslam-to-invoicing'!A:B,2,0)</f>
        <v>Royal City</v>
      </c>
      <c r="Z1433" s="2" t="str">
        <f t="shared" si="56"/>
        <v>Royal City13</v>
      </c>
      <c r="AH1433" s="2" t="str">
        <f t="shared" si="57"/>
        <v>Royal City - Landscape13</v>
      </c>
    </row>
    <row r="1434" spans="1:34" x14ac:dyDescent="0.3">
      <c r="A1434" s="6" t="s">
        <v>43</v>
      </c>
      <c r="B1434" s="6">
        <v>14</v>
      </c>
      <c r="C1434" s="1">
        <v>44074</v>
      </c>
      <c r="D1434" s="1">
        <v>44074</v>
      </c>
      <c r="E1434" s="1">
        <v>44090</v>
      </c>
      <c r="F1434">
        <v>34</v>
      </c>
      <c r="G1434" s="1">
        <v>44124</v>
      </c>
      <c r="H1434" s="1">
        <v>44109</v>
      </c>
      <c r="I1434" s="2">
        <v>2137131.0839797412</v>
      </c>
      <c r="J1434" s="2">
        <v>1308214.7555090641</v>
      </c>
      <c r="K1434" s="2">
        <f>SUMIF('collection only'!D:D,eslam.data!AH1434,'collection only'!E:E)</f>
        <v>1308214.7555090636</v>
      </c>
      <c r="L1434" s="2">
        <v>75729894.186415583</v>
      </c>
      <c r="O1434" s="2">
        <v>3929116.4434999991</v>
      </c>
      <c r="U1434" s="2">
        <v>0</v>
      </c>
      <c r="V1434" s="14">
        <f>SUMIF('consultant-gross'!D:D,eslam.data!AH1434,'consultant-gross'!F:F)</f>
        <v>2137131.0839797407</v>
      </c>
      <c r="W1434" s="14">
        <f>SUMIF('consultant-gross'!D:D,eslam.data!AH1434,'consultant-gross'!G:G)</f>
        <v>75729894.186415583</v>
      </c>
      <c r="X1434" s="14">
        <f>SUMIF('consultant-net'!D:D,eslam.data!AH1434,'consultant-net'!F:F)</f>
        <v>1308214.7555090636</v>
      </c>
      <c r="Y1434" s="2" t="str">
        <f>VLOOKUP(A1434,'eslam-to-invoicing'!A:B,2,0)</f>
        <v>Royal City</v>
      </c>
      <c r="Z1434" s="2" t="str">
        <f t="shared" si="56"/>
        <v>Royal City14</v>
      </c>
      <c r="AH1434" s="2" t="str">
        <f t="shared" si="57"/>
        <v>Royal City - Landscape14</v>
      </c>
    </row>
    <row r="1435" spans="1:34" x14ac:dyDescent="0.3">
      <c r="A1435" s="6" t="s">
        <v>43</v>
      </c>
      <c r="B1435" s="6">
        <v>15</v>
      </c>
      <c r="C1435" s="1">
        <v>44104</v>
      </c>
      <c r="D1435" s="1">
        <v>44104</v>
      </c>
      <c r="E1435" s="1">
        <v>44115</v>
      </c>
      <c r="F1435">
        <v>34</v>
      </c>
      <c r="G1435" s="1">
        <v>44149</v>
      </c>
      <c r="H1435" s="1">
        <v>44132</v>
      </c>
      <c r="I1435" s="2">
        <v>3135305.5981386448</v>
      </c>
      <c r="J1435" s="2">
        <v>2272705.37</v>
      </c>
      <c r="K1435" s="2">
        <f>SUMIF('collection only'!D:D,eslam.data!AH1435,'collection only'!E:E)</f>
        <v>2272705.37</v>
      </c>
      <c r="L1435" s="2">
        <v>78865199.784554228</v>
      </c>
      <c r="O1435" s="2">
        <v>3708912.5587499989</v>
      </c>
      <c r="U1435" s="2">
        <v>0</v>
      </c>
      <c r="V1435" s="14">
        <f>SUMIF('consultant-gross'!D:D,eslam.data!AH1435,'consultant-gross'!F:F)</f>
        <v>3135305.5981386453</v>
      </c>
      <c r="W1435" s="14">
        <f>SUMIF('consultant-gross'!D:D,eslam.data!AH1435,'consultant-gross'!G:G)</f>
        <v>78865199.784554228</v>
      </c>
      <c r="X1435" s="14">
        <f>SUMIF('consultant-net'!D:D,eslam.data!AH1435,'consultant-net'!F:F)</f>
        <v>2303900.2449716777</v>
      </c>
      <c r="Y1435" s="2" t="str">
        <f>VLOOKUP(A1435,'eslam-to-invoicing'!A:B,2,0)</f>
        <v>Royal City</v>
      </c>
      <c r="Z1435" s="2" t="str">
        <f t="shared" si="56"/>
        <v>Royal City15</v>
      </c>
      <c r="AH1435" s="2" t="str">
        <f t="shared" si="57"/>
        <v>Royal City - Landscape15</v>
      </c>
    </row>
    <row r="1436" spans="1:34" x14ac:dyDescent="0.3">
      <c r="A1436" s="6" t="s">
        <v>43</v>
      </c>
      <c r="B1436" s="6">
        <v>16</v>
      </c>
      <c r="C1436" s="1">
        <v>44135</v>
      </c>
      <c r="D1436" s="1">
        <v>44135</v>
      </c>
      <c r="E1436" s="1">
        <v>44144</v>
      </c>
      <c r="F1436">
        <v>34</v>
      </c>
      <c r="G1436" s="1">
        <v>44178</v>
      </c>
      <c r="H1436" s="1">
        <v>44161</v>
      </c>
      <c r="I1436" s="2">
        <v>1582061.262157053</v>
      </c>
      <c r="J1436" s="2">
        <v>853478.48</v>
      </c>
      <c r="K1436" s="2">
        <f>SUMIF('collection only'!D:D,eslam.data!AH1436,'collection only'!E:E)</f>
        <v>650222.94326240104</v>
      </c>
      <c r="L1436" s="2">
        <v>80447261.046711281</v>
      </c>
      <c r="O1436" s="2">
        <v>3206907.7650000001</v>
      </c>
      <c r="U1436" s="2">
        <v>0</v>
      </c>
      <c r="V1436" s="14">
        <f>SUMIF('consultant-gross'!D:D,eslam.data!AH1436,'consultant-gross'!F:F)</f>
        <v>1582061.2621570528</v>
      </c>
      <c r="W1436" s="14">
        <f>SUMIF('consultant-gross'!D:D,eslam.data!AH1436,'consultant-gross'!G:G)</f>
        <v>80447261.046711281</v>
      </c>
      <c r="X1436" s="14">
        <f>SUMIF('consultant-net'!D:D,eslam.data!AH1436,'consultant-net'!F:F)</f>
        <v>869369.64863617718</v>
      </c>
      <c r="Y1436" s="2" t="str">
        <f>VLOOKUP(A1436,'eslam-to-invoicing'!A:B,2,0)</f>
        <v>Royal City</v>
      </c>
      <c r="Z1436" s="2" t="str">
        <f t="shared" si="56"/>
        <v>Royal City16</v>
      </c>
      <c r="AH1436" s="2" t="str">
        <f t="shared" si="57"/>
        <v>Royal City - Landscape16</v>
      </c>
    </row>
    <row r="1437" spans="1:34" x14ac:dyDescent="0.3">
      <c r="A1437" s="6" t="s">
        <v>43</v>
      </c>
      <c r="B1437" s="6">
        <v>17</v>
      </c>
      <c r="C1437" s="1">
        <v>44165</v>
      </c>
      <c r="D1437" s="1">
        <v>44165</v>
      </c>
      <c r="E1437" s="1">
        <v>44179</v>
      </c>
      <c r="F1437">
        <v>34</v>
      </c>
      <c r="G1437" s="1">
        <v>44213</v>
      </c>
      <c r="H1437" s="1">
        <v>44201</v>
      </c>
      <c r="I1437" s="2">
        <v>3716309.826065049</v>
      </c>
      <c r="J1437" s="2">
        <v>2058324.55</v>
      </c>
      <c r="K1437" s="2">
        <f>SUMIF('collection only'!D:D,eslam.data!AH1437,'collection only'!E:E)</f>
        <v>2820044.2305430733</v>
      </c>
      <c r="L1437" s="2">
        <v>84163570.87277633</v>
      </c>
      <c r="O1437" s="2">
        <v>1876563.0149999999</v>
      </c>
      <c r="U1437" s="2">
        <v>45000</v>
      </c>
      <c r="V1437" s="14">
        <f>SUMIF('consultant-gross'!D:D,eslam.data!AH1437,'consultant-gross'!F:F)</f>
        <v>3716309.8260650486</v>
      </c>
      <c r="W1437" s="14">
        <f>SUMIF('consultant-gross'!D:D,eslam.data!AH1437,'consultant-gross'!G:G)</f>
        <v>84163570.87277633</v>
      </c>
      <c r="X1437" s="14">
        <f>SUMIF('consultant-net'!D:D,eslam.data!AH1437,'consultant-net'!F:F)</f>
        <v>1883835.4255262166</v>
      </c>
      <c r="Y1437" s="2" t="str">
        <f>VLOOKUP(A1437,'eslam-to-invoicing'!A:B,2,0)</f>
        <v>Royal City</v>
      </c>
      <c r="Z1437" s="2" t="str">
        <f t="shared" si="56"/>
        <v>Royal City17</v>
      </c>
      <c r="AH1437" s="2" t="str">
        <f t="shared" si="57"/>
        <v>Royal City - Landscape17</v>
      </c>
    </row>
    <row r="1438" spans="1:34" x14ac:dyDescent="0.3">
      <c r="A1438" s="6" t="s">
        <v>43</v>
      </c>
      <c r="B1438" s="6">
        <v>18</v>
      </c>
      <c r="C1438" s="1">
        <v>44196</v>
      </c>
      <c r="D1438" s="1">
        <v>44196</v>
      </c>
      <c r="E1438" s="1">
        <v>44209</v>
      </c>
      <c r="F1438">
        <v>34</v>
      </c>
      <c r="G1438" s="1">
        <v>44243</v>
      </c>
      <c r="H1438" s="1">
        <v>44230</v>
      </c>
      <c r="I1438" s="2">
        <v>1163660.873648867</v>
      </c>
      <c r="J1438" s="2">
        <v>819297.08162349463</v>
      </c>
      <c r="K1438" s="2">
        <f>SUMIF('collection only'!D:D,eslam.data!AH1438,'collection only'!E:E)</f>
        <v>819297.08162349463</v>
      </c>
      <c r="L1438" s="2">
        <v>85327231.746425197</v>
      </c>
      <c r="O1438" s="2">
        <v>1969454.449</v>
      </c>
      <c r="U1438" s="2">
        <v>0</v>
      </c>
      <c r="V1438" s="14">
        <f>SUMIF('consultant-gross'!D:D,eslam.data!AH1438,'consultant-gross'!F:F)</f>
        <v>1163660.873648867</v>
      </c>
      <c r="W1438" s="14">
        <f>SUMIF('consultant-gross'!D:D,eslam.data!AH1438,'consultant-gross'!G:G)</f>
        <v>85327231.746425197</v>
      </c>
      <c r="X1438" s="14">
        <f>SUMIF('consultant-net'!D:D,eslam.data!AH1438,'consultant-net'!F:F)</f>
        <v>819297.08162349463</v>
      </c>
      <c r="Y1438" s="2" t="str">
        <f>VLOOKUP(A1438,'eslam-to-invoicing'!A:B,2,0)</f>
        <v>Royal City</v>
      </c>
      <c r="Z1438" s="2" t="str">
        <f t="shared" si="56"/>
        <v>Royal City18</v>
      </c>
      <c r="AH1438" s="2" t="str">
        <f t="shared" si="57"/>
        <v>Royal City - Landscape18</v>
      </c>
    </row>
    <row r="1439" spans="1:34" x14ac:dyDescent="0.3">
      <c r="A1439" s="6" t="s">
        <v>43</v>
      </c>
      <c r="B1439" s="6">
        <v>19</v>
      </c>
      <c r="C1439" s="1">
        <v>44227</v>
      </c>
      <c r="D1439" s="1">
        <v>44227</v>
      </c>
      <c r="E1439" s="1">
        <v>44236</v>
      </c>
      <c r="F1439">
        <v>34</v>
      </c>
      <c r="G1439" s="1">
        <v>44270</v>
      </c>
      <c r="H1439" s="1">
        <v>44257</v>
      </c>
      <c r="I1439" s="2">
        <v>2029657.833751664</v>
      </c>
      <c r="J1439" s="2">
        <v>1116339.8934675311</v>
      </c>
      <c r="K1439" s="2">
        <f>SUMIF('collection only'!D:D,eslam.data!AH1439,'collection only'!E:E)</f>
        <v>1116339.8934675306</v>
      </c>
      <c r="L1439" s="2">
        <v>87356889.58017686</v>
      </c>
      <c r="O1439" s="2">
        <v>1814848.0079999999</v>
      </c>
      <c r="U1439" s="2">
        <v>60000</v>
      </c>
      <c r="V1439" s="14">
        <f>SUMIF('consultant-gross'!D:D,eslam.data!AH1439,'consultant-gross'!F:F)</f>
        <v>2029657.8337516636</v>
      </c>
      <c r="W1439" s="14">
        <f>SUMIF('consultant-gross'!D:D,eslam.data!AH1439,'consultant-gross'!G:G)</f>
        <v>87356889.58017686</v>
      </c>
      <c r="X1439" s="14">
        <f>SUMIF('consultant-net'!D:D,eslam.data!AH1439,'consultant-net'!F:F)</f>
        <v>1116339.8934675306</v>
      </c>
      <c r="Y1439" s="2" t="str">
        <f>VLOOKUP(A1439,'eslam-to-invoicing'!A:B,2,0)</f>
        <v>Royal City</v>
      </c>
      <c r="Z1439" s="2" t="str">
        <f t="shared" si="56"/>
        <v>Royal City19</v>
      </c>
      <c r="AH1439" s="2" t="str">
        <f t="shared" si="57"/>
        <v>Royal City - Landscape19</v>
      </c>
    </row>
    <row r="1440" spans="1:34" x14ac:dyDescent="0.3">
      <c r="A1440" s="6" t="s">
        <v>43</v>
      </c>
      <c r="B1440" s="6">
        <v>20</v>
      </c>
      <c r="C1440" s="1">
        <v>44255</v>
      </c>
      <c r="D1440" s="1">
        <v>44255</v>
      </c>
      <c r="E1440" s="1">
        <v>44264</v>
      </c>
      <c r="F1440">
        <v>34</v>
      </c>
      <c r="G1440" s="1">
        <v>44298</v>
      </c>
      <c r="H1440" s="1">
        <v>44298</v>
      </c>
      <c r="I1440" s="2">
        <v>1366613.9628688251</v>
      </c>
      <c r="J1440" s="2">
        <v>1105876.694446713</v>
      </c>
      <c r="K1440" s="2">
        <f>SUMIF('collection only'!D:D,eslam.data!AH1440,'collection only'!E:E)</f>
        <v>1105876.6944467127</v>
      </c>
      <c r="L1440" s="2">
        <v>88723503.543045685</v>
      </c>
      <c r="O1440" s="2">
        <v>1854405.60625</v>
      </c>
      <c r="U1440" s="2">
        <v>60000</v>
      </c>
      <c r="V1440" s="14">
        <f>SUMIF('consultant-gross'!D:D,eslam.data!AH1440,'consultant-gross'!F:F)</f>
        <v>1366613.9628688246</v>
      </c>
      <c r="W1440" s="14">
        <f>SUMIF('consultant-gross'!D:D,eslam.data!AH1440,'consultant-gross'!G:G)</f>
        <v>88723503.543045685</v>
      </c>
      <c r="X1440" s="14">
        <f>SUMIF('consultant-net'!D:D,eslam.data!AH1440,'consultant-net'!F:F)</f>
        <v>1105876.6944467127</v>
      </c>
      <c r="Y1440" s="2" t="str">
        <f>VLOOKUP(A1440,'eslam-to-invoicing'!A:B,2,0)</f>
        <v>Royal City</v>
      </c>
      <c r="Z1440" s="2" t="str">
        <f t="shared" si="56"/>
        <v>Royal City20</v>
      </c>
      <c r="AH1440" s="2" t="str">
        <f t="shared" si="57"/>
        <v>Royal City - Landscape20</v>
      </c>
    </row>
    <row r="1441" spans="1:34" x14ac:dyDescent="0.3">
      <c r="A1441" s="6" t="s">
        <v>43</v>
      </c>
      <c r="B1441" s="6">
        <v>21</v>
      </c>
      <c r="C1441" s="1">
        <v>44347</v>
      </c>
      <c r="D1441" s="1">
        <v>44347</v>
      </c>
      <c r="E1441" s="1">
        <v>44360</v>
      </c>
      <c r="F1441">
        <v>34</v>
      </c>
      <c r="G1441" s="1">
        <v>44394</v>
      </c>
      <c r="H1441" s="1">
        <v>44390</v>
      </c>
      <c r="I1441" s="2">
        <v>4112536.4569543148</v>
      </c>
      <c r="J1441" s="2">
        <v>3011690.98</v>
      </c>
      <c r="K1441" s="2">
        <f>SUMIF('collection only'!D:D,eslam.data!AH1441,'collection only'!E:E)</f>
        <v>2806313.4040375948</v>
      </c>
      <c r="L1441" s="2">
        <v>92836040</v>
      </c>
      <c r="O1441" s="2">
        <v>1631829.9950000001</v>
      </c>
      <c r="U1441" s="2">
        <v>120000</v>
      </c>
      <c r="V1441" s="14">
        <f>SUMIF('consultant-gross'!D:D,eslam.data!AH1441,'consultant-gross'!F:F)</f>
        <v>4112536.4569543153</v>
      </c>
      <c r="W1441" s="14">
        <f>SUMIF('consultant-gross'!D:D,eslam.data!AH1441,'consultant-gross'!G:G)</f>
        <v>92836040</v>
      </c>
      <c r="X1441" s="14">
        <f>SUMIF('consultant-net'!D:D,eslam.data!AH1441,'consultant-net'!F:F)</f>
        <v>3011690.98</v>
      </c>
      <c r="Y1441" s="2" t="str">
        <f>VLOOKUP(A1441,'eslam-to-invoicing'!A:B,2,0)</f>
        <v>Royal City</v>
      </c>
      <c r="Z1441" s="2" t="str">
        <f t="shared" si="56"/>
        <v>Royal City21</v>
      </c>
      <c r="AH1441" s="2" t="str">
        <f t="shared" si="57"/>
        <v>Royal City - Landscape21</v>
      </c>
    </row>
    <row r="1442" spans="1:34" x14ac:dyDescent="0.3">
      <c r="A1442" s="6" t="s">
        <v>43</v>
      </c>
      <c r="B1442" s="6">
        <v>22</v>
      </c>
      <c r="C1442" s="1">
        <v>44439</v>
      </c>
      <c r="D1442" s="1">
        <v>44440</v>
      </c>
      <c r="E1442" s="1">
        <v>44453</v>
      </c>
      <c r="F1442">
        <v>34</v>
      </c>
      <c r="G1442" s="1">
        <v>44487</v>
      </c>
      <c r="H1442" s="1">
        <v>44501</v>
      </c>
      <c r="I1442" s="2">
        <v>3299640.799999997</v>
      </c>
      <c r="J1442" s="2">
        <v>2526109.9</v>
      </c>
      <c r="K1442" s="2">
        <f>SUMIF('collection only'!D:D,eslam.data!AH1442,'collection only'!E:E)</f>
        <v>1838217.1999999993</v>
      </c>
      <c r="L1442" s="2">
        <v>96135680.799999997</v>
      </c>
      <c r="O1442" s="2">
        <v>1159231.18</v>
      </c>
      <c r="U1442" s="2">
        <v>165000</v>
      </c>
      <c r="V1442" s="14">
        <f>SUMIF('consultant-gross'!D:D,eslam.data!AH1442,'consultant-gross'!F:F)</f>
        <v>3299640.799999997</v>
      </c>
      <c r="W1442" s="14">
        <f>SUMIF('consultant-gross'!D:D,eslam.data!AH1442,'consultant-gross'!G:G)</f>
        <v>96135680.799999997</v>
      </c>
      <c r="X1442" s="14">
        <f>SUMIF('consultant-net'!D:D,eslam.data!AH1442,'consultant-net'!F:F)</f>
        <v>2526109.9</v>
      </c>
      <c r="Y1442" s="2" t="str">
        <f>VLOOKUP(A1442,'eslam-to-invoicing'!A:B,2,0)</f>
        <v>Royal City</v>
      </c>
      <c r="Z1442" s="2" t="str">
        <f t="shared" si="56"/>
        <v>Royal City22</v>
      </c>
      <c r="AH1442" s="2" t="str">
        <f t="shared" si="57"/>
        <v>Royal City - Landscape22</v>
      </c>
    </row>
    <row r="1443" spans="1:34" x14ac:dyDescent="0.3">
      <c r="A1443" s="6" t="s">
        <v>43</v>
      </c>
      <c r="B1443" s="6">
        <v>23</v>
      </c>
      <c r="C1443" s="1">
        <v>44926</v>
      </c>
      <c r="D1443" s="1">
        <v>44936</v>
      </c>
      <c r="E1443" s="1">
        <v>44968</v>
      </c>
      <c r="F1443">
        <v>34</v>
      </c>
      <c r="G1443" s="1">
        <v>45002</v>
      </c>
      <c r="H1443" s="1">
        <v>44970</v>
      </c>
      <c r="I1443" s="2">
        <v>10826725.430000011</v>
      </c>
      <c r="J1443" s="2">
        <v>15313915.32</v>
      </c>
      <c r="K1443" s="2">
        <f>SUMIF('collection only'!D:D,eslam.data!AH1443,'collection only'!E:E)</f>
        <v>13000000</v>
      </c>
      <c r="L1443" s="2">
        <v>106962406.23</v>
      </c>
      <c r="U1443" s="2">
        <v>165000</v>
      </c>
      <c r="V1443" s="14">
        <f>SUMIF('consultant-gross'!D:D,eslam.data!AH1443,'consultant-gross'!F:F)</f>
        <v>10826725.430000007</v>
      </c>
      <c r="W1443" s="14">
        <f>SUMIF('consultant-gross'!D:D,eslam.data!AH1443,'consultant-gross'!G:G)</f>
        <v>106962406.23</v>
      </c>
      <c r="X1443" s="14">
        <f>SUMIF('consultant-net'!D:D,eslam.data!AH1443,'consultant-net'!F:F)</f>
        <v>15313915.32</v>
      </c>
      <c r="Y1443" s="2" t="str">
        <f>VLOOKUP(A1443,'eslam-to-invoicing'!A:B,2,0)</f>
        <v>Royal City</v>
      </c>
      <c r="Z1443" s="2" t="str">
        <f t="shared" si="56"/>
        <v>Royal City23</v>
      </c>
      <c r="AH1443" s="2" t="str">
        <f t="shared" si="57"/>
        <v>Royal City - Landscape23</v>
      </c>
    </row>
    <row r="1444" spans="1:34" x14ac:dyDescent="0.3">
      <c r="A1444" s="6" t="s">
        <v>43</v>
      </c>
      <c r="B1444" s="6">
        <v>24</v>
      </c>
      <c r="C1444" s="1">
        <v>45107</v>
      </c>
      <c r="D1444" s="1">
        <v>45118</v>
      </c>
      <c r="E1444" s="1">
        <v>45158</v>
      </c>
      <c r="F1444">
        <v>34</v>
      </c>
      <c r="G1444" s="1">
        <v>45192</v>
      </c>
      <c r="H1444" s="1">
        <v>45173</v>
      </c>
      <c r="I1444" s="2">
        <v>3256136.0799999982</v>
      </c>
      <c r="J1444" s="2">
        <v>3247942.88</v>
      </c>
      <c r="K1444" s="2">
        <f>SUMIF('collection only'!D:D,eslam.data!AH1444,'collection only'!E:E)</f>
        <v>0</v>
      </c>
      <c r="L1444" s="2">
        <v>110218542.31</v>
      </c>
      <c r="U1444" s="2">
        <v>0</v>
      </c>
      <c r="V1444" s="14">
        <f>SUMIF('consultant-gross'!D:D,eslam.data!AH1444,'consultant-gross'!F:F)</f>
        <v>3256136.0799999982</v>
      </c>
      <c r="W1444" s="14">
        <f>SUMIF('consultant-gross'!D:D,eslam.data!AH1444,'consultant-gross'!G:G)</f>
        <v>110218542.31</v>
      </c>
      <c r="X1444" s="14">
        <f>SUMIF('consultant-net'!D:D,eslam.data!AH1444,'consultant-net'!F:F)</f>
        <v>3247942.88</v>
      </c>
      <c r="Y1444" s="2" t="str">
        <f>VLOOKUP(A1444,'eslam-to-invoicing'!A:B,2,0)</f>
        <v>Royal City</v>
      </c>
      <c r="Z1444" s="2" t="str">
        <f t="shared" si="56"/>
        <v>Royal City24</v>
      </c>
      <c r="AH1444" s="2" t="str">
        <f t="shared" si="57"/>
        <v>Royal City - Landscape24</v>
      </c>
    </row>
    <row r="1445" spans="1:34" x14ac:dyDescent="0.3">
      <c r="A1445" s="6" t="s">
        <v>149</v>
      </c>
      <c r="B1445" s="6">
        <v>1</v>
      </c>
      <c r="C1445" s="1">
        <v>45565</v>
      </c>
      <c r="D1445" s="1">
        <v>45560</v>
      </c>
      <c r="E1445" s="1">
        <v>45560</v>
      </c>
      <c r="F1445">
        <v>28</v>
      </c>
      <c r="G1445" s="1">
        <v>45588</v>
      </c>
      <c r="K1445" s="2">
        <f>SUMIF('collection only'!D:D,eslam.data!AH1445,'collection only'!E:E)</f>
        <v>0</v>
      </c>
      <c r="U1445" s="2">
        <v>0</v>
      </c>
      <c r="V1445" s="14">
        <f>SUMIF('consultant-gross'!D:D,eslam.data!AH1445,'consultant-gross'!F:F)</f>
        <v>0</v>
      </c>
      <c r="W1445" s="14">
        <f>SUMIF('consultant-gross'!D:D,eslam.data!AH1445,'consultant-gross'!G:G)</f>
        <v>0</v>
      </c>
      <c r="X1445" s="14">
        <f>SUMIF('consultant-net'!D:D,eslam.data!AH1445,'consultant-net'!F:F)</f>
        <v>0</v>
      </c>
      <c r="Y1445" s="2">
        <f>VLOOKUP(A1445,'eslam-to-invoicing'!A:B,2,0)</f>
        <v>0</v>
      </c>
      <c r="Z1445" s="2" t="str">
        <f t="shared" si="56"/>
        <v>01</v>
      </c>
      <c r="AH1445" s="2" t="str">
        <f t="shared" si="57"/>
        <v>Saint Gobain Factory - DP1</v>
      </c>
    </row>
    <row r="1446" spans="1:34" x14ac:dyDescent="0.3">
      <c r="A1446" s="6" t="s">
        <v>14</v>
      </c>
      <c r="B1446" s="6">
        <v>1</v>
      </c>
      <c r="C1446" s="1">
        <v>43069</v>
      </c>
      <c r="D1446" s="1">
        <v>43069</v>
      </c>
      <c r="E1446" s="1">
        <v>43068</v>
      </c>
      <c r="F1446">
        <v>45</v>
      </c>
      <c r="G1446" s="1">
        <v>43113</v>
      </c>
      <c r="H1446" s="1">
        <v>43075</v>
      </c>
      <c r="J1446" s="2">
        <v>93300000</v>
      </c>
      <c r="K1446" s="2">
        <f>SUMIF('collection only'!D:D,eslam.data!AH1446,'collection only'!E:E)</f>
        <v>93300000</v>
      </c>
      <c r="U1446" s="2">
        <v>0</v>
      </c>
      <c r="V1446" s="14">
        <f>SUMIF('consultant-gross'!D:D,eslam.data!AH1446,'consultant-gross'!F:F)</f>
        <v>0</v>
      </c>
      <c r="W1446" s="14">
        <f>SUMIF('consultant-gross'!D:D,eslam.data!AH1446,'consultant-gross'!G:G)</f>
        <v>0</v>
      </c>
      <c r="X1446" s="14">
        <f>SUMIF('consultant-net'!D:D,eslam.data!AH1446,'consultant-net'!F:F)</f>
        <v>0</v>
      </c>
      <c r="Y1446" s="2">
        <f>VLOOKUP(A1446,'eslam-to-invoicing'!A:B,2,0)</f>
        <v>0</v>
      </c>
      <c r="Z1446" s="2" t="str">
        <f t="shared" si="56"/>
        <v>01</v>
      </c>
      <c r="AH1446" s="2" t="str">
        <f t="shared" si="57"/>
        <v>SIEMENS - Sokhna1</v>
      </c>
    </row>
    <row r="1447" spans="1:34" x14ac:dyDescent="0.3">
      <c r="A1447" s="6" t="s">
        <v>14</v>
      </c>
      <c r="B1447" s="6">
        <v>2</v>
      </c>
      <c r="C1447" s="1">
        <v>43100</v>
      </c>
      <c r="D1447" s="1">
        <v>43094</v>
      </c>
      <c r="E1447" s="1">
        <v>43116</v>
      </c>
      <c r="F1447">
        <v>45</v>
      </c>
      <c r="G1447" s="1">
        <v>43161</v>
      </c>
      <c r="H1447" s="1">
        <v>43116</v>
      </c>
      <c r="I1447" s="2">
        <v>4401847.0999999996</v>
      </c>
      <c r="J1447" s="2">
        <v>3059283.73</v>
      </c>
      <c r="K1447" s="2">
        <f>SUMIF('collection only'!D:D,eslam.data!AH1447,'collection only'!E:E)</f>
        <v>3059283.73</v>
      </c>
      <c r="L1447" s="2">
        <v>4401847.0999999996</v>
      </c>
      <c r="O1447" s="2">
        <v>0</v>
      </c>
      <c r="U1447" s="2">
        <v>0</v>
      </c>
      <c r="V1447" s="14">
        <f>SUMIF('consultant-gross'!D:D,eslam.data!AH1447,'consultant-gross'!F:F)</f>
        <v>4401847.0999999996</v>
      </c>
      <c r="W1447" s="14">
        <f>SUMIF('consultant-gross'!D:D,eslam.data!AH1447,'consultant-gross'!G:G)</f>
        <v>4401847.0999999996</v>
      </c>
      <c r="X1447" s="14">
        <f>SUMIF('consultant-net'!D:D,eslam.data!AH1447,'consultant-net'!F:F)</f>
        <v>3059283.73</v>
      </c>
      <c r="Y1447" s="2">
        <f>VLOOKUP(A1447,'eslam-to-invoicing'!A:B,2,0)</f>
        <v>0</v>
      </c>
      <c r="Z1447" s="2" t="str">
        <f t="shared" si="56"/>
        <v>02</v>
      </c>
      <c r="AH1447" s="2" t="str">
        <f t="shared" si="57"/>
        <v>SIEMENS - Sokhna2</v>
      </c>
    </row>
    <row r="1448" spans="1:34" x14ac:dyDescent="0.3">
      <c r="A1448" s="6" t="s">
        <v>14</v>
      </c>
      <c r="B1448" s="6">
        <v>3</v>
      </c>
      <c r="C1448" s="1">
        <v>43131</v>
      </c>
      <c r="D1448" s="1">
        <v>43134</v>
      </c>
      <c r="E1448" s="1">
        <v>43136</v>
      </c>
      <c r="F1448">
        <v>45</v>
      </c>
      <c r="G1448" s="1">
        <v>43181</v>
      </c>
      <c r="H1448" s="1">
        <v>43136</v>
      </c>
      <c r="I1448" s="2">
        <v>10401972.73</v>
      </c>
      <c r="J1448" s="2">
        <v>7201577.0499999998</v>
      </c>
      <c r="K1448" s="2">
        <f>SUMIF('collection only'!D:D,eslam.data!AH1448,'collection only'!E:E)</f>
        <v>7201577.0499999998</v>
      </c>
      <c r="L1448" s="2">
        <v>14803819.83</v>
      </c>
      <c r="O1448" s="2">
        <v>0</v>
      </c>
      <c r="U1448" s="2">
        <v>27794</v>
      </c>
      <c r="V1448" s="14">
        <f>SUMIF('consultant-gross'!D:D,eslam.data!AH1448,'consultant-gross'!F:F)</f>
        <v>10401972.73</v>
      </c>
      <c r="W1448" s="14">
        <f>SUMIF('consultant-gross'!D:D,eslam.data!AH1448,'consultant-gross'!G:G)</f>
        <v>14803819.83</v>
      </c>
      <c r="X1448" s="14">
        <f>SUMIF('consultant-net'!D:D,eslam.data!AH1448,'consultant-net'!F:F)</f>
        <v>7201577.0499999998</v>
      </c>
      <c r="Y1448" s="2">
        <f>VLOOKUP(A1448,'eslam-to-invoicing'!A:B,2,0)</f>
        <v>0</v>
      </c>
      <c r="Z1448" s="2" t="str">
        <f t="shared" si="56"/>
        <v>03</v>
      </c>
      <c r="AH1448" s="2" t="str">
        <f t="shared" si="57"/>
        <v>SIEMENS - Sokhna3</v>
      </c>
    </row>
    <row r="1449" spans="1:34" x14ac:dyDescent="0.3">
      <c r="A1449" s="6" t="s">
        <v>14</v>
      </c>
      <c r="B1449" s="6">
        <v>4</v>
      </c>
      <c r="C1449" s="1">
        <v>43159</v>
      </c>
      <c r="D1449" s="1">
        <v>43163</v>
      </c>
      <c r="E1449" s="1">
        <v>43164</v>
      </c>
      <c r="F1449">
        <v>45</v>
      </c>
      <c r="G1449" s="1">
        <v>43209</v>
      </c>
      <c r="H1449" s="1">
        <v>43173</v>
      </c>
      <c r="I1449" s="2">
        <v>15960664.310000001</v>
      </c>
      <c r="J1449" s="2">
        <v>11065687.699999999</v>
      </c>
      <c r="K1449" s="2">
        <f>SUMIF('collection only'!D:D,eslam.data!AH1449,'collection only'!E:E)</f>
        <v>11065687.699999999</v>
      </c>
      <c r="L1449" s="2">
        <v>30764484.140000001</v>
      </c>
      <c r="O1449" s="2">
        <v>0</v>
      </c>
      <c r="U1449" s="2">
        <v>54768</v>
      </c>
      <c r="V1449" s="14">
        <f>SUMIF('consultant-gross'!D:D,eslam.data!AH1449,'consultant-gross'!F:F)</f>
        <v>15960664.310000001</v>
      </c>
      <c r="W1449" s="14">
        <f>SUMIF('consultant-gross'!D:D,eslam.data!AH1449,'consultant-gross'!G:G)</f>
        <v>30764484.140000001</v>
      </c>
      <c r="X1449" s="14">
        <f>SUMIF('consultant-net'!D:D,eslam.data!AH1449,'consultant-net'!F:F)</f>
        <v>11065687.699999999</v>
      </c>
      <c r="Y1449" s="2">
        <f>VLOOKUP(A1449,'eslam-to-invoicing'!A:B,2,0)</f>
        <v>0</v>
      </c>
      <c r="Z1449" s="2" t="str">
        <f t="shared" si="56"/>
        <v>04</v>
      </c>
      <c r="AH1449" s="2" t="str">
        <f t="shared" si="57"/>
        <v>SIEMENS - Sokhna4</v>
      </c>
    </row>
    <row r="1450" spans="1:34" x14ac:dyDescent="0.3">
      <c r="A1450" s="6" t="s">
        <v>14</v>
      </c>
      <c r="B1450" s="6">
        <v>5</v>
      </c>
      <c r="C1450" s="1">
        <v>43190</v>
      </c>
      <c r="D1450" s="1">
        <v>43198</v>
      </c>
      <c r="E1450" s="1">
        <v>43200</v>
      </c>
      <c r="F1450">
        <v>45</v>
      </c>
      <c r="G1450" s="1">
        <v>43245</v>
      </c>
      <c r="H1450" s="1">
        <v>43205</v>
      </c>
      <c r="I1450" s="2">
        <v>19051976.329999998</v>
      </c>
      <c r="J1450" s="2">
        <v>13218163.550000001</v>
      </c>
      <c r="K1450" s="2">
        <f>SUMIF('collection only'!D:D,eslam.data!AH1450,'collection only'!E:E)</f>
        <v>13218163.560000001</v>
      </c>
      <c r="L1450" s="2">
        <v>49816460.469999999</v>
      </c>
      <c r="O1450" s="2">
        <v>0</v>
      </c>
      <c r="U1450" s="2">
        <v>77728</v>
      </c>
      <c r="V1450" s="14">
        <f>SUMIF('consultant-gross'!D:D,eslam.data!AH1450,'consultant-gross'!F:F)</f>
        <v>19051976.329999998</v>
      </c>
      <c r="W1450" s="14">
        <f>SUMIF('consultant-gross'!D:D,eslam.data!AH1450,'consultant-gross'!G:G)</f>
        <v>49816460.469999999</v>
      </c>
      <c r="X1450" s="14">
        <f>SUMIF('consultant-net'!D:D,eslam.data!AH1450,'consultant-net'!F:F)</f>
        <v>13218163.550000001</v>
      </c>
      <c r="Y1450" s="2">
        <f>VLOOKUP(A1450,'eslam-to-invoicing'!A:B,2,0)</f>
        <v>0</v>
      </c>
      <c r="Z1450" s="2" t="str">
        <f t="shared" si="56"/>
        <v>05</v>
      </c>
      <c r="AH1450" s="2" t="str">
        <f t="shared" si="57"/>
        <v>SIEMENS - Sokhna5</v>
      </c>
    </row>
    <row r="1451" spans="1:34" x14ac:dyDescent="0.3">
      <c r="A1451" s="6" t="s">
        <v>14</v>
      </c>
      <c r="B1451" s="6">
        <v>6</v>
      </c>
      <c r="C1451" s="1">
        <v>43220</v>
      </c>
      <c r="D1451" s="1">
        <v>43223</v>
      </c>
      <c r="E1451" s="1">
        <v>43227</v>
      </c>
      <c r="F1451">
        <v>45</v>
      </c>
      <c r="G1451" s="1">
        <v>43272</v>
      </c>
      <c r="H1451" s="1">
        <v>43240</v>
      </c>
      <c r="I1451" s="2">
        <v>10481549.512756109</v>
      </c>
      <c r="J1451" s="2">
        <v>7060448.9080144614</v>
      </c>
      <c r="K1451" s="2">
        <f>SUMIF('collection only'!D:D,eslam.data!AH1451,'collection only'!E:E)</f>
        <v>7060448.9080144614</v>
      </c>
      <c r="L1451" s="2">
        <v>60298009.982756108</v>
      </c>
      <c r="O1451" s="2">
        <v>0</v>
      </c>
      <c r="U1451" s="2">
        <v>301956</v>
      </c>
      <c r="V1451" s="14">
        <f>SUMIF('consultant-gross'!D:D,eslam.data!AH1451,'consultant-gross'!F:F)</f>
        <v>10481549.512756109</v>
      </c>
      <c r="W1451" s="14">
        <f>SUMIF('consultant-gross'!D:D,eslam.data!AH1451,'consultant-gross'!G:G)</f>
        <v>60298009.982756108</v>
      </c>
      <c r="X1451" s="14">
        <f>SUMIF('consultant-net'!D:D,eslam.data!AH1451,'consultant-net'!F:F)</f>
        <v>7060448.9080144614</v>
      </c>
      <c r="Y1451" s="2">
        <f>VLOOKUP(A1451,'eslam-to-invoicing'!A:B,2,0)</f>
        <v>0</v>
      </c>
      <c r="Z1451" s="2" t="str">
        <f t="shared" si="56"/>
        <v>06</v>
      </c>
      <c r="AH1451" s="2" t="str">
        <f t="shared" si="57"/>
        <v>SIEMENS - Sokhna6</v>
      </c>
    </row>
    <row r="1452" spans="1:34" x14ac:dyDescent="0.3">
      <c r="A1452" s="6" t="s">
        <v>14</v>
      </c>
      <c r="B1452" s="6">
        <v>7</v>
      </c>
      <c r="C1452" s="1">
        <v>43251</v>
      </c>
      <c r="D1452" s="1">
        <v>43257</v>
      </c>
      <c r="E1452" s="1">
        <v>43265</v>
      </c>
      <c r="F1452">
        <v>45</v>
      </c>
      <c r="G1452" s="1">
        <v>43310</v>
      </c>
      <c r="H1452" s="1">
        <v>43285</v>
      </c>
      <c r="I1452" s="2">
        <v>12587450.09724389</v>
      </c>
      <c r="J1452" s="2">
        <v>8833159.8200000003</v>
      </c>
      <c r="K1452" s="2">
        <f>SUMIF('collection only'!D:D,eslam.data!AH1452,'collection only'!E:E)</f>
        <v>8833159.8200000003</v>
      </c>
      <c r="L1452" s="2">
        <v>72885460.079999998</v>
      </c>
      <c r="O1452" s="2">
        <v>0</v>
      </c>
      <c r="U1452" s="2">
        <v>217074</v>
      </c>
      <c r="V1452" s="14">
        <f>SUMIF('consultant-gross'!D:D,eslam.data!AH1452,'consultant-gross'!F:F)</f>
        <v>12587450.09724389</v>
      </c>
      <c r="W1452" s="14">
        <f>SUMIF('consultant-gross'!D:D,eslam.data!AH1452,'consultant-gross'!G:G)</f>
        <v>72885460.079999998</v>
      </c>
      <c r="X1452" s="14">
        <f>SUMIF('consultant-net'!D:D,eslam.data!AH1452,'consultant-net'!F:F)</f>
        <v>8833159.8200000003</v>
      </c>
      <c r="Y1452" s="2">
        <f>VLOOKUP(A1452,'eslam-to-invoicing'!A:B,2,0)</f>
        <v>0</v>
      </c>
      <c r="Z1452" s="2" t="str">
        <f t="shared" si="56"/>
        <v>07</v>
      </c>
      <c r="AH1452" s="2" t="str">
        <f t="shared" si="57"/>
        <v>SIEMENS - Sokhna7</v>
      </c>
    </row>
    <row r="1453" spans="1:34" x14ac:dyDescent="0.3">
      <c r="A1453" s="6" t="s">
        <v>14</v>
      </c>
      <c r="B1453" s="6">
        <v>8</v>
      </c>
      <c r="C1453" s="1">
        <v>43281</v>
      </c>
      <c r="D1453" s="1">
        <v>43286</v>
      </c>
      <c r="E1453" s="1">
        <v>43279</v>
      </c>
      <c r="F1453">
        <v>45</v>
      </c>
      <c r="G1453" s="1">
        <v>43324</v>
      </c>
      <c r="H1453" s="1">
        <v>43300</v>
      </c>
      <c r="I1453" s="2">
        <v>18208993.379999999</v>
      </c>
      <c r="J1453" s="2">
        <v>12641621.4</v>
      </c>
      <c r="K1453" s="2">
        <f>SUMIF('collection only'!D:D,eslam.data!AH1453,'collection only'!E:E)</f>
        <v>12641621.4</v>
      </c>
      <c r="L1453" s="2">
        <v>91094453.459999993</v>
      </c>
      <c r="O1453" s="2">
        <v>0</v>
      </c>
      <c r="U1453" s="2">
        <v>230703</v>
      </c>
      <c r="V1453" s="14">
        <f>SUMIF('consultant-gross'!D:D,eslam.data!AH1453,'consultant-gross'!F:F)</f>
        <v>18208993.379999995</v>
      </c>
      <c r="W1453" s="14">
        <f>SUMIF('consultant-gross'!D:D,eslam.data!AH1453,'consultant-gross'!G:G)</f>
        <v>91094453.459999993</v>
      </c>
      <c r="X1453" s="14">
        <f>SUMIF('consultant-net'!D:D,eslam.data!AH1453,'consultant-net'!F:F)</f>
        <v>12641621.4</v>
      </c>
      <c r="Y1453" s="2">
        <f>VLOOKUP(A1453,'eslam-to-invoicing'!A:B,2,0)</f>
        <v>0</v>
      </c>
      <c r="Z1453" s="2" t="str">
        <f t="shared" si="56"/>
        <v>08</v>
      </c>
      <c r="AH1453" s="2" t="str">
        <f t="shared" si="57"/>
        <v>SIEMENS - Sokhna8</v>
      </c>
    </row>
    <row r="1454" spans="1:34" x14ac:dyDescent="0.3">
      <c r="A1454" s="6" t="s">
        <v>14</v>
      </c>
      <c r="B1454" s="6">
        <v>9</v>
      </c>
      <c r="C1454" s="1">
        <v>43312</v>
      </c>
      <c r="D1454" s="1">
        <v>43313</v>
      </c>
      <c r="E1454" s="1">
        <v>43317</v>
      </c>
      <c r="F1454">
        <v>45</v>
      </c>
      <c r="G1454" s="1">
        <v>43362</v>
      </c>
      <c r="H1454" s="1">
        <v>43346</v>
      </c>
      <c r="I1454" s="2">
        <v>19922320.609999999</v>
      </c>
      <c r="J1454" s="2">
        <v>13673026.82</v>
      </c>
      <c r="K1454" s="2">
        <f>SUMIF('collection only'!D:D,eslam.data!AH1454,'collection only'!E:E)</f>
        <v>13673026.82</v>
      </c>
      <c r="L1454" s="2">
        <v>111016774.06999999</v>
      </c>
      <c r="O1454" s="2">
        <v>0</v>
      </c>
      <c r="U1454" s="2">
        <v>403689</v>
      </c>
      <c r="V1454" s="14">
        <f>SUMIF('consultant-gross'!D:D,eslam.data!AH1454,'consultant-gross'!F:F)</f>
        <v>19922320.609999999</v>
      </c>
      <c r="W1454" s="14">
        <f>SUMIF('consultant-gross'!D:D,eslam.data!AH1454,'consultant-gross'!G:G)</f>
        <v>111016774.06999999</v>
      </c>
      <c r="X1454" s="14">
        <f>SUMIF('consultant-net'!D:D,eslam.data!AH1454,'consultant-net'!F:F)</f>
        <v>13673026.82</v>
      </c>
      <c r="Y1454" s="2">
        <f>VLOOKUP(A1454,'eslam-to-invoicing'!A:B,2,0)</f>
        <v>0</v>
      </c>
      <c r="Z1454" s="2" t="str">
        <f t="shared" si="56"/>
        <v>09</v>
      </c>
      <c r="AH1454" s="2" t="str">
        <f t="shared" si="57"/>
        <v>SIEMENS - Sokhna9</v>
      </c>
    </row>
    <row r="1455" spans="1:34" x14ac:dyDescent="0.3">
      <c r="A1455" s="6" t="s">
        <v>14</v>
      </c>
      <c r="B1455" s="6">
        <v>10</v>
      </c>
      <c r="C1455" s="1">
        <v>43343</v>
      </c>
      <c r="D1455" s="1">
        <v>43349</v>
      </c>
      <c r="E1455" s="1">
        <v>43360</v>
      </c>
      <c r="F1455">
        <v>45</v>
      </c>
      <c r="G1455" s="1">
        <v>43405</v>
      </c>
      <c r="H1455" s="1">
        <v>43368</v>
      </c>
      <c r="I1455" s="2">
        <v>9128690.3200000077</v>
      </c>
      <c r="J1455" s="2">
        <v>6271528.3300000001</v>
      </c>
      <c r="K1455" s="2">
        <f>SUMIF('collection only'!D:D,eslam.data!AH1455,'collection only'!E:E)</f>
        <v>6271528.3300000001</v>
      </c>
      <c r="L1455" s="2">
        <v>120145464.39</v>
      </c>
      <c r="O1455" s="2">
        <v>0</v>
      </c>
      <c r="U1455" s="2">
        <v>430957</v>
      </c>
      <c r="V1455" s="14">
        <f>SUMIF('consultant-gross'!D:D,eslam.data!AH1455,'consultant-gross'!F:F)</f>
        <v>9128690.3200000077</v>
      </c>
      <c r="W1455" s="14">
        <f>SUMIF('consultant-gross'!D:D,eslam.data!AH1455,'consultant-gross'!G:G)</f>
        <v>120145464.39</v>
      </c>
      <c r="X1455" s="14">
        <f>SUMIF('consultant-net'!D:D,eslam.data!AH1455,'consultant-net'!F:F)</f>
        <v>6271528.3300000001</v>
      </c>
      <c r="Y1455" s="2">
        <f>VLOOKUP(A1455,'eslam-to-invoicing'!A:B,2,0)</f>
        <v>0</v>
      </c>
      <c r="Z1455" s="2" t="str">
        <f t="shared" si="56"/>
        <v>010</v>
      </c>
      <c r="AH1455" s="2" t="str">
        <f t="shared" si="57"/>
        <v>SIEMENS - Sokhna10</v>
      </c>
    </row>
    <row r="1456" spans="1:34" x14ac:dyDescent="0.3">
      <c r="A1456" s="6" t="s">
        <v>14</v>
      </c>
      <c r="B1456" s="6">
        <v>11</v>
      </c>
      <c r="C1456" s="1">
        <v>43373</v>
      </c>
      <c r="D1456" s="1">
        <v>43373</v>
      </c>
      <c r="E1456" s="1">
        <v>43374</v>
      </c>
      <c r="F1456">
        <v>45</v>
      </c>
      <c r="G1456" s="1">
        <v>43419</v>
      </c>
      <c r="H1456" s="1">
        <v>43409</v>
      </c>
      <c r="I1456" s="2">
        <v>7601906.7600000054</v>
      </c>
      <c r="J1456" s="2">
        <v>5230123.66</v>
      </c>
      <c r="K1456" s="2">
        <f>SUMIF('collection only'!D:D,eslam.data!AH1456,'collection only'!E:E)</f>
        <v>5230123.67</v>
      </c>
      <c r="L1456" s="2">
        <v>127747371.15000001</v>
      </c>
      <c r="O1456" s="2">
        <v>0</v>
      </c>
      <c r="U1456" s="2">
        <v>446149</v>
      </c>
      <c r="V1456" s="14">
        <f>SUMIF('consultant-gross'!D:D,eslam.data!AH1456,'consultant-gross'!F:F)</f>
        <v>7601906.7600000054</v>
      </c>
      <c r="W1456" s="14">
        <f>SUMIF('consultant-gross'!D:D,eslam.data!AH1456,'consultant-gross'!G:G)</f>
        <v>127747371.15000001</v>
      </c>
      <c r="X1456" s="14">
        <f>SUMIF('consultant-net'!D:D,eslam.data!AH1456,'consultant-net'!F:F)</f>
        <v>5230123.66</v>
      </c>
      <c r="Y1456" s="2">
        <f>VLOOKUP(A1456,'eslam-to-invoicing'!A:B,2,0)</f>
        <v>0</v>
      </c>
      <c r="Z1456" s="2" t="str">
        <f t="shared" si="56"/>
        <v>011</v>
      </c>
      <c r="AH1456" s="2" t="str">
        <f t="shared" si="57"/>
        <v>SIEMENS - Sokhna11</v>
      </c>
    </row>
    <row r="1457" spans="1:34" x14ac:dyDescent="0.3">
      <c r="A1457" s="6" t="s">
        <v>14</v>
      </c>
      <c r="B1457" s="6">
        <v>12</v>
      </c>
      <c r="C1457" s="1">
        <v>43404</v>
      </c>
      <c r="D1457" s="1">
        <v>43401</v>
      </c>
      <c r="E1457" s="1">
        <v>43401</v>
      </c>
      <c r="F1457">
        <v>45</v>
      </c>
      <c r="G1457" s="1">
        <v>43446</v>
      </c>
      <c r="H1457" s="1">
        <v>43411</v>
      </c>
      <c r="I1457" s="2">
        <v>28930012.40000001</v>
      </c>
      <c r="J1457" s="2">
        <v>20041232.559999999</v>
      </c>
      <c r="K1457" s="2">
        <f>SUMIF('collection only'!D:D,eslam.data!AH1457,'collection only'!E:E)</f>
        <v>20041232.559999999</v>
      </c>
      <c r="L1457" s="2">
        <v>156677383.55000001</v>
      </c>
      <c r="U1457" s="2">
        <v>366625</v>
      </c>
      <c r="V1457" s="14">
        <f>SUMIF('consultant-gross'!D:D,eslam.data!AH1457,'consultant-gross'!F:F)</f>
        <v>0</v>
      </c>
      <c r="W1457" s="14">
        <f>SUMIF('consultant-gross'!D:D,eslam.data!AH1457,'consultant-gross'!G:G)</f>
        <v>0</v>
      </c>
      <c r="X1457" s="14">
        <f>SUMIF('consultant-net'!D:D,eslam.data!AH1457,'consultant-net'!F:F)</f>
        <v>0</v>
      </c>
      <c r="Y1457" s="2">
        <f>VLOOKUP(A1457,'eslam-to-invoicing'!A:B,2,0)</f>
        <v>0</v>
      </c>
      <c r="Z1457" s="2" t="str">
        <f t="shared" si="56"/>
        <v>012</v>
      </c>
      <c r="AH1457" s="2" t="str">
        <f t="shared" si="57"/>
        <v>SIEMENS - Sokhna12</v>
      </c>
    </row>
    <row r="1458" spans="1:34" x14ac:dyDescent="0.3">
      <c r="A1458" s="6" t="s">
        <v>14</v>
      </c>
      <c r="B1458" s="6">
        <v>13</v>
      </c>
      <c r="C1458" s="1">
        <v>43434</v>
      </c>
      <c r="D1458" s="1">
        <v>43426</v>
      </c>
      <c r="E1458" s="1">
        <v>43426</v>
      </c>
      <c r="F1458">
        <v>45</v>
      </c>
      <c r="G1458" s="1">
        <v>43471</v>
      </c>
      <c r="H1458" s="1">
        <v>43431</v>
      </c>
      <c r="I1458" s="2">
        <v>25830140.069999989</v>
      </c>
      <c r="J1458" s="2">
        <v>17822796.649999999</v>
      </c>
      <c r="K1458" s="2">
        <f>SUMIF('collection only'!D:D,eslam.data!AH1458,'collection only'!E:E)</f>
        <v>17822796.649999999</v>
      </c>
      <c r="L1458" s="2">
        <v>182507523.62</v>
      </c>
      <c r="U1458" s="2">
        <v>366625</v>
      </c>
      <c r="V1458" s="14">
        <f>SUMIF('consultant-gross'!D:D,eslam.data!AH1458,'consultant-gross'!F:F)</f>
        <v>0</v>
      </c>
      <c r="W1458" s="14">
        <f>SUMIF('consultant-gross'!D:D,eslam.data!AH1458,'consultant-gross'!G:G)</f>
        <v>0</v>
      </c>
      <c r="X1458" s="14">
        <f>SUMIF('consultant-net'!D:D,eslam.data!AH1458,'consultant-net'!F:F)</f>
        <v>0</v>
      </c>
      <c r="Y1458" s="2">
        <f>VLOOKUP(A1458,'eslam-to-invoicing'!A:B,2,0)</f>
        <v>0</v>
      </c>
      <c r="Z1458" s="2" t="str">
        <f t="shared" si="56"/>
        <v>013</v>
      </c>
      <c r="AH1458" s="2" t="str">
        <f t="shared" si="57"/>
        <v>SIEMENS - Sokhna13</v>
      </c>
    </row>
    <row r="1459" spans="1:34" x14ac:dyDescent="0.3">
      <c r="A1459" s="6" t="s">
        <v>14</v>
      </c>
      <c r="B1459" s="6">
        <v>14</v>
      </c>
      <c r="C1459" s="1">
        <v>43465</v>
      </c>
      <c r="D1459" s="1">
        <v>43443</v>
      </c>
      <c r="E1459" s="1">
        <v>43453</v>
      </c>
      <c r="F1459">
        <v>45</v>
      </c>
      <c r="G1459" s="1">
        <v>43498</v>
      </c>
      <c r="H1459" s="1">
        <v>43501</v>
      </c>
      <c r="I1459" s="2">
        <v>28983532</v>
      </c>
      <c r="J1459" s="2">
        <v>20002003.079999998</v>
      </c>
      <c r="K1459" s="2">
        <f>SUMIF('collection only'!D:D,eslam.data!AH1459,'collection only'!E:E)</f>
        <v>20002003.079999998</v>
      </c>
      <c r="L1459" s="2">
        <v>211491055.62</v>
      </c>
      <c r="U1459" s="2">
        <v>363259</v>
      </c>
      <c r="V1459" s="14">
        <f>SUMIF('consultant-gross'!D:D,eslam.data!AH1459,'consultant-gross'!F:F)</f>
        <v>0</v>
      </c>
      <c r="W1459" s="14">
        <f>SUMIF('consultant-gross'!D:D,eslam.data!AH1459,'consultant-gross'!G:G)</f>
        <v>0</v>
      </c>
      <c r="X1459" s="14">
        <f>SUMIF('consultant-net'!D:D,eslam.data!AH1459,'consultant-net'!F:F)</f>
        <v>0</v>
      </c>
      <c r="Y1459" s="2">
        <f>VLOOKUP(A1459,'eslam-to-invoicing'!A:B,2,0)</f>
        <v>0</v>
      </c>
      <c r="Z1459" s="2" t="str">
        <f t="shared" si="56"/>
        <v>014</v>
      </c>
      <c r="AH1459" s="2" t="str">
        <f t="shared" si="57"/>
        <v>SIEMENS - Sokhna14</v>
      </c>
    </row>
    <row r="1460" spans="1:34" x14ac:dyDescent="0.3">
      <c r="A1460" s="6" t="s">
        <v>14</v>
      </c>
      <c r="B1460" s="6">
        <v>15</v>
      </c>
      <c r="C1460" s="1">
        <v>43465</v>
      </c>
      <c r="D1460" s="1">
        <v>43461</v>
      </c>
      <c r="E1460" s="1">
        <v>43470</v>
      </c>
      <c r="F1460">
        <v>45</v>
      </c>
      <c r="G1460" s="1">
        <v>43515</v>
      </c>
      <c r="H1460" s="1">
        <v>43501</v>
      </c>
      <c r="I1460" s="2">
        <v>10573229.889999989</v>
      </c>
      <c r="J1460" s="2">
        <v>2699428.63</v>
      </c>
      <c r="K1460" s="2">
        <f>SUMIF('collection only'!D:D,eslam.data!AH1460,'collection only'!E:E)</f>
        <v>2699428.63</v>
      </c>
      <c r="L1460" s="2">
        <v>222064285.50999999</v>
      </c>
      <c r="U1460" s="2">
        <v>4959359</v>
      </c>
      <c r="V1460" s="14">
        <f>SUMIF('consultant-gross'!D:D,eslam.data!AH1460,'consultant-gross'!F:F)</f>
        <v>0</v>
      </c>
      <c r="W1460" s="14">
        <f>SUMIF('consultant-gross'!D:D,eslam.data!AH1460,'consultant-gross'!G:G)</f>
        <v>0</v>
      </c>
      <c r="X1460" s="14">
        <f>SUMIF('consultant-net'!D:D,eslam.data!AH1460,'consultant-net'!F:F)</f>
        <v>0</v>
      </c>
      <c r="Y1460" s="2">
        <f>VLOOKUP(A1460,'eslam-to-invoicing'!A:B,2,0)</f>
        <v>0</v>
      </c>
      <c r="Z1460" s="2" t="str">
        <f t="shared" si="56"/>
        <v>015</v>
      </c>
      <c r="AH1460" s="2" t="str">
        <f t="shared" si="57"/>
        <v>SIEMENS - Sokhna15</v>
      </c>
    </row>
    <row r="1461" spans="1:34" x14ac:dyDescent="0.3">
      <c r="A1461" s="6" t="s">
        <v>14</v>
      </c>
      <c r="B1461" s="6">
        <v>16</v>
      </c>
      <c r="C1461" s="1">
        <v>43465</v>
      </c>
      <c r="D1461" s="1">
        <v>43464</v>
      </c>
      <c r="E1461" s="1">
        <v>43480</v>
      </c>
      <c r="F1461">
        <v>45</v>
      </c>
      <c r="G1461" s="1">
        <v>43525</v>
      </c>
      <c r="H1461" s="1">
        <v>43488</v>
      </c>
      <c r="I1461" s="2">
        <v>32022484.92000002</v>
      </c>
      <c r="J1461" s="2">
        <v>25271545.73</v>
      </c>
      <c r="K1461" s="2">
        <f>SUMIF('collection only'!D:D,eslam.data!AH1461,'collection only'!E:E)</f>
        <v>25271545.73</v>
      </c>
      <c r="L1461" s="2">
        <v>254086770.43000001</v>
      </c>
      <c r="U1461" s="2">
        <v>4959359</v>
      </c>
      <c r="V1461" s="14">
        <f>SUMIF('consultant-gross'!D:D,eslam.data!AH1461,'consultant-gross'!F:F)</f>
        <v>32022484.920000017</v>
      </c>
      <c r="W1461" s="14">
        <f>SUMIF('consultant-gross'!D:D,eslam.data!AH1461,'consultant-gross'!G:G)</f>
        <v>254086770.43000001</v>
      </c>
      <c r="X1461" s="14">
        <f>SUMIF('consultant-net'!D:D,eslam.data!AH1461,'consultant-net'!F:F)</f>
        <v>25271545.73</v>
      </c>
      <c r="Y1461" s="2">
        <f>VLOOKUP(A1461,'eslam-to-invoicing'!A:B,2,0)</f>
        <v>0</v>
      </c>
      <c r="Z1461" s="2" t="str">
        <f t="shared" si="56"/>
        <v>016</v>
      </c>
      <c r="AH1461" s="2" t="str">
        <f t="shared" si="57"/>
        <v>SIEMENS - Sokhna16</v>
      </c>
    </row>
    <row r="1462" spans="1:34" x14ac:dyDescent="0.3">
      <c r="A1462" s="6" t="s">
        <v>14</v>
      </c>
      <c r="B1462" s="6">
        <v>17</v>
      </c>
      <c r="C1462" s="1">
        <v>43524</v>
      </c>
      <c r="D1462" s="1">
        <v>43517</v>
      </c>
      <c r="E1462" s="1">
        <v>43496</v>
      </c>
      <c r="F1462">
        <v>45</v>
      </c>
      <c r="G1462" s="1">
        <v>43541</v>
      </c>
      <c r="H1462" s="1">
        <v>43577</v>
      </c>
      <c r="I1462" s="2">
        <v>57817326.869999997</v>
      </c>
      <c r="J1462" s="2">
        <v>20418831.59</v>
      </c>
      <c r="K1462" s="2">
        <f>SUMIF('collection only'!D:D,eslam.data!AH1462,'collection only'!E:E)</f>
        <v>20418831.59</v>
      </c>
      <c r="L1462" s="2">
        <v>311904097.30000001</v>
      </c>
      <c r="U1462" s="2">
        <v>26029681</v>
      </c>
      <c r="V1462" s="14">
        <f>SUMIF('consultant-gross'!D:D,eslam.data!AH1462,'consultant-gross'!F:F)</f>
        <v>57817326.870000005</v>
      </c>
      <c r="W1462" s="14">
        <f>SUMIF('consultant-gross'!D:D,eslam.data!AH1462,'consultant-gross'!G:G)</f>
        <v>311904097.30000001</v>
      </c>
      <c r="X1462" s="14">
        <f>SUMIF('consultant-net'!D:D,eslam.data!AH1462,'consultant-net'!F:F)</f>
        <v>20418831.59</v>
      </c>
      <c r="Y1462" s="2">
        <f>VLOOKUP(A1462,'eslam-to-invoicing'!A:B,2,0)</f>
        <v>0</v>
      </c>
      <c r="Z1462" s="2" t="str">
        <f t="shared" si="56"/>
        <v>017</v>
      </c>
      <c r="AH1462" s="2" t="str">
        <f t="shared" si="57"/>
        <v>SIEMENS - Sokhna17</v>
      </c>
    </row>
    <row r="1463" spans="1:34" x14ac:dyDescent="0.3">
      <c r="A1463" s="6" t="s">
        <v>14</v>
      </c>
      <c r="B1463" s="6">
        <v>18</v>
      </c>
      <c r="C1463" s="1">
        <v>43677</v>
      </c>
      <c r="D1463" s="1">
        <v>43684</v>
      </c>
      <c r="E1463" s="1">
        <v>43697</v>
      </c>
      <c r="F1463">
        <v>45</v>
      </c>
      <c r="G1463" s="1">
        <v>43742</v>
      </c>
      <c r="H1463" s="1">
        <v>43740</v>
      </c>
      <c r="I1463" s="2">
        <v>11495973.019999981</v>
      </c>
      <c r="J1463" s="2">
        <v>12124718</v>
      </c>
      <c r="K1463" s="2">
        <f>SUMIF('collection only'!D:D,eslam.data!AH1463,'collection only'!E:E)</f>
        <v>12124718</v>
      </c>
      <c r="L1463" s="2">
        <v>323400070.31999999</v>
      </c>
      <c r="U1463" s="2">
        <v>20785977</v>
      </c>
      <c r="V1463" s="14">
        <f>SUMIF('consultant-gross'!D:D,eslam.data!AH1463,'consultant-gross'!F:F)</f>
        <v>0</v>
      </c>
      <c r="W1463" s="14">
        <f>SUMIF('consultant-gross'!D:D,eslam.data!AH1463,'consultant-gross'!G:G)</f>
        <v>0</v>
      </c>
      <c r="X1463" s="14">
        <f>SUMIF('consultant-net'!D:D,eslam.data!AH1463,'consultant-net'!F:F)</f>
        <v>15000000</v>
      </c>
      <c r="Y1463" s="2">
        <f>VLOOKUP(A1463,'eslam-to-invoicing'!A:B,2,0)</f>
        <v>0</v>
      </c>
      <c r="Z1463" s="2" t="str">
        <f t="shared" si="56"/>
        <v>018</v>
      </c>
      <c r="AH1463" s="2" t="str">
        <f t="shared" si="57"/>
        <v>SIEMENS - Sokhna18</v>
      </c>
    </row>
    <row r="1464" spans="1:34" x14ac:dyDescent="0.3">
      <c r="A1464" s="6" t="s">
        <v>14</v>
      </c>
      <c r="B1464" s="6">
        <v>19</v>
      </c>
      <c r="C1464" s="1">
        <v>43769</v>
      </c>
      <c r="D1464" s="1">
        <v>43768</v>
      </c>
      <c r="E1464" s="1">
        <v>43846</v>
      </c>
      <c r="F1464">
        <v>45</v>
      </c>
      <c r="G1464" s="1">
        <v>43891</v>
      </c>
      <c r="K1464" s="2">
        <f>SUMIF('collection only'!D:D,eslam.data!AH1464,'collection only'!E:E)</f>
        <v>25672200.91</v>
      </c>
      <c r="U1464" s="2">
        <v>0</v>
      </c>
      <c r="V1464" s="14">
        <f>SUMIF('consultant-gross'!D:D,eslam.data!AH1464,'consultant-gross'!F:F)</f>
        <v>0</v>
      </c>
      <c r="W1464" s="14">
        <f>SUMIF('consultant-gross'!D:D,eslam.data!AH1464,'consultant-gross'!G:G)</f>
        <v>0</v>
      </c>
      <c r="X1464" s="14">
        <f>SUMIF('consultant-net'!D:D,eslam.data!AH1464,'consultant-net'!F:F)</f>
        <v>0</v>
      </c>
      <c r="Y1464" s="2">
        <f>VLOOKUP(A1464,'eslam-to-invoicing'!A:B,2,0)</f>
        <v>0</v>
      </c>
      <c r="Z1464" s="2" t="str">
        <f t="shared" si="56"/>
        <v>019</v>
      </c>
      <c r="AH1464" s="2" t="str">
        <f t="shared" si="57"/>
        <v>SIEMENS - Sokhna19</v>
      </c>
    </row>
    <row r="1465" spans="1:34" x14ac:dyDescent="0.3">
      <c r="A1465" s="6" t="s">
        <v>14</v>
      </c>
      <c r="B1465" s="6">
        <v>20</v>
      </c>
      <c r="C1465" s="1">
        <v>43769</v>
      </c>
      <c r="D1465" s="1">
        <v>43768</v>
      </c>
      <c r="E1465" s="1">
        <v>43846</v>
      </c>
      <c r="F1465">
        <v>45</v>
      </c>
      <c r="G1465" s="1">
        <v>43891</v>
      </c>
      <c r="H1465" s="1">
        <v>45224</v>
      </c>
      <c r="K1465" s="2">
        <f>SUMIF('collection only'!D:D,eslam.data!AH1465,'collection only'!E:E)</f>
        <v>15319191.73</v>
      </c>
      <c r="U1465" s="2">
        <v>0</v>
      </c>
      <c r="V1465" s="14">
        <f>SUMIF('consultant-gross'!D:D,eslam.data!AH1465,'consultant-gross'!F:F)</f>
        <v>0</v>
      </c>
      <c r="W1465" s="14">
        <f>SUMIF('consultant-gross'!D:D,eslam.data!AH1465,'consultant-gross'!G:G)</f>
        <v>0</v>
      </c>
      <c r="X1465" s="14">
        <f>SUMIF('consultant-net'!D:D,eslam.data!AH1465,'consultant-net'!F:F)</f>
        <v>0</v>
      </c>
      <c r="Y1465" s="2">
        <f>VLOOKUP(A1465,'eslam-to-invoicing'!A:B,2,0)</f>
        <v>0</v>
      </c>
      <c r="Z1465" s="2" t="str">
        <f t="shared" si="56"/>
        <v>020</v>
      </c>
      <c r="AH1465" s="2" t="str">
        <f t="shared" si="57"/>
        <v>SIEMENS - Sokhna20</v>
      </c>
    </row>
    <row r="1466" spans="1:34" x14ac:dyDescent="0.3">
      <c r="A1466" s="6" t="s">
        <v>14</v>
      </c>
      <c r="B1466" s="6">
        <v>21</v>
      </c>
      <c r="C1466" s="1">
        <v>44043</v>
      </c>
      <c r="D1466" s="1">
        <v>44027</v>
      </c>
      <c r="E1466" s="1">
        <v>44027</v>
      </c>
      <c r="F1466">
        <v>45</v>
      </c>
      <c r="G1466" s="1">
        <v>44072</v>
      </c>
      <c r="K1466" s="2">
        <f>SUMIF('collection only'!D:D,eslam.data!AH1466,'collection only'!E:E)</f>
        <v>888628.7</v>
      </c>
      <c r="U1466" s="2">
        <v>0</v>
      </c>
      <c r="V1466" s="14">
        <f>SUMIF('consultant-gross'!D:D,eslam.data!AH1466,'consultant-gross'!F:F)</f>
        <v>0</v>
      </c>
      <c r="W1466" s="14">
        <f>SUMIF('consultant-gross'!D:D,eslam.data!AH1466,'consultant-gross'!G:G)</f>
        <v>0</v>
      </c>
      <c r="X1466" s="14">
        <f>SUMIF('consultant-net'!D:D,eslam.data!AH1466,'consultant-net'!F:F)</f>
        <v>0</v>
      </c>
      <c r="Y1466" s="2">
        <f>VLOOKUP(A1466,'eslam-to-invoicing'!A:B,2,0)</f>
        <v>0</v>
      </c>
      <c r="Z1466" s="2" t="str">
        <f t="shared" si="56"/>
        <v>021</v>
      </c>
      <c r="AH1466" s="2" t="str">
        <f t="shared" si="57"/>
        <v>SIEMENS - Sokhna21</v>
      </c>
    </row>
    <row r="1467" spans="1:34" x14ac:dyDescent="0.3">
      <c r="A1467" s="6" t="s">
        <v>106</v>
      </c>
      <c r="B1467" s="6">
        <v>1</v>
      </c>
      <c r="C1467" s="1">
        <v>44926</v>
      </c>
      <c r="D1467" s="1">
        <v>44928</v>
      </c>
      <c r="E1467" s="1">
        <v>44930</v>
      </c>
      <c r="F1467">
        <v>42</v>
      </c>
      <c r="G1467" s="1">
        <v>44972</v>
      </c>
      <c r="H1467" s="1">
        <v>44959</v>
      </c>
      <c r="I1467" s="2">
        <v>3199345.21</v>
      </c>
      <c r="J1467" s="2">
        <v>2399508.91</v>
      </c>
      <c r="K1467" s="2">
        <f>SUMIF('collection only'!D:D,eslam.data!AH1467,'collection only'!E:E)</f>
        <v>13906048.199999999</v>
      </c>
      <c r="L1467" s="2">
        <v>3199345.21</v>
      </c>
      <c r="U1467" s="2">
        <v>0</v>
      </c>
      <c r="V1467" s="14">
        <f>SUMIF('consultant-gross'!D:D,eslam.data!AH1467,'consultant-gross'!F:F)</f>
        <v>3199345.21</v>
      </c>
      <c r="W1467" s="14">
        <f>SUMIF('consultant-gross'!D:D,eslam.data!AH1467,'consultant-gross'!G:G)</f>
        <v>3199345.21</v>
      </c>
      <c r="X1467" s="14">
        <f>SUMIF('consultant-net'!D:D,eslam.data!AH1467,'consultant-net'!F:F)</f>
        <v>2399508.91</v>
      </c>
      <c r="Y1467" s="2">
        <f>VLOOKUP(A1467,'eslam-to-invoicing'!A:B,2,0)</f>
        <v>0</v>
      </c>
      <c r="Z1467" s="2" t="str">
        <f t="shared" si="56"/>
        <v>01</v>
      </c>
      <c r="AH1467" s="2" t="str">
        <f t="shared" si="57"/>
        <v>SMP1 - Revamp1</v>
      </c>
    </row>
    <row r="1468" spans="1:34" x14ac:dyDescent="0.3">
      <c r="A1468" s="6" t="s">
        <v>106</v>
      </c>
      <c r="B1468" s="6">
        <v>2</v>
      </c>
      <c r="C1468" s="1">
        <v>44957</v>
      </c>
      <c r="D1468" s="1">
        <v>44971</v>
      </c>
      <c r="E1468" s="1">
        <v>44972</v>
      </c>
      <c r="F1468">
        <v>42</v>
      </c>
      <c r="G1468" s="1">
        <v>45014</v>
      </c>
      <c r="H1468" s="1">
        <v>45048</v>
      </c>
      <c r="I1468" s="2">
        <v>1797569.47</v>
      </c>
      <c r="J1468" s="2">
        <v>1348177.1</v>
      </c>
      <c r="K1468" s="2">
        <f>SUMIF('collection only'!D:D,eslam.data!AH1468,'collection only'!E:E)</f>
        <v>25693427.500009999</v>
      </c>
      <c r="L1468" s="2">
        <v>4996914.68</v>
      </c>
      <c r="U1468" s="2">
        <v>0</v>
      </c>
      <c r="V1468" s="14">
        <f>SUMIF('consultant-gross'!D:D,eslam.data!AH1468,'consultant-gross'!F:F)</f>
        <v>1797569.4699999997</v>
      </c>
      <c r="W1468" s="14">
        <f>SUMIF('consultant-gross'!D:D,eslam.data!AH1468,'consultant-gross'!G:G)</f>
        <v>4996914.68</v>
      </c>
      <c r="X1468" s="14">
        <f>SUMIF('consultant-net'!D:D,eslam.data!AH1468,'consultant-net'!F:F)</f>
        <v>1348177.1</v>
      </c>
      <c r="Y1468" s="2">
        <f>VLOOKUP(A1468,'eslam-to-invoicing'!A:B,2,0)</f>
        <v>0</v>
      </c>
      <c r="Z1468" s="2" t="str">
        <f t="shared" si="56"/>
        <v>02</v>
      </c>
      <c r="AH1468" s="2" t="str">
        <f t="shared" si="57"/>
        <v>SMP1 - Revamp2</v>
      </c>
    </row>
    <row r="1469" spans="1:34" x14ac:dyDescent="0.3">
      <c r="A1469" s="6" t="s">
        <v>106</v>
      </c>
      <c r="B1469" s="6">
        <v>3</v>
      </c>
      <c r="C1469" s="1">
        <v>45046</v>
      </c>
      <c r="D1469" s="1">
        <v>45049</v>
      </c>
      <c r="E1469" s="1">
        <v>45070</v>
      </c>
      <c r="F1469">
        <v>42</v>
      </c>
      <c r="G1469" s="1">
        <v>45112</v>
      </c>
      <c r="I1469" s="2">
        <v>2879525.92</v>
      </c>
      <c r="J1469" s="2">
        <v>2159644.4500000002</v>
      </c>
      <c r="K1469" s="2">
        <f>SUMIF('collection only'!D:D,eslam.data!AH1469,'collection only'!E:E)</f>
        <v>16806572.500009999</v>
      </c>
      <c r="L1469" s="2">
        <v>7876440.5999999996</v>
      </c>
      <c r="U1469" s="2">
        <v>0</v>
      </c>
      <c r="V1469" s="14">
        <f>SUMIF('consultant-gross'!D:D,eslam.data!AH1469,'consultant-gross'!F:F)</f>
        <v>2879525.92</v>
      </c>
      <c r="W1469" s="14">
        <f>SUMIF('consultant-gross'!D:D,eslam.data!AH1469,'consultant-gross'!G:G)</f>
        <v>7876440.5999999996</v>
      </c>
      <c r="X1469" s="14">
        <f>SUMIF('consultant-net'!D:D,eslam.data!AH1469,'consultant-net'!F:F)</f>
        <v>2159644.4500000002</v>
      </c>
      <c r="Y1469" s="2">
        <f>VLOOKUP(A1469,'eslam-to-invoicing'!A:B,2,0)</f>
        <v>0</v>
      </c>
      <c r="Z1469" s="2" t="str">
        <f t="shared" si="56"/>
        <v>03</v>
      </c>
      <c r="AH1469" s="2" t="str">
        <f t="shared" si="57"/>
        <v>SMP1 - Revamp3</v>
      </c>
    </row>
    <row r="1470" spans="1:34" x14ac:dyDescent="0.3">
      <c r="A1470" s="6" t="s">
        <v>106</v>
      </c>
      <c r="B1470" s="6">
        <v>4</v>
      </c>
      <c r="C1470" s="1">
        <v>45077</v>
      </c>
      <c r="D1470" s="1">
        <v>45083</v>
      </c>
      <c r="E1470" s="1">
        <v>45120</v>
      </c>
      <c r="F1470">
        <v>42</v>
      </c>
      <c r="G1470" s="1">
        <v>45162</v>
      </c>
      <c r="H1470" s="1">
        <v>45170</v>
      </c>
      <c r="I1470" s="2">
        <v>3836789.6300000008</v>
      </c>
      <c r="J1470" s="2">
        <v>2877592.22</v>
      </c>
      <c r="K1470" s="2">
        <f>SUMIF('collection only'!D:D,eslam.data!AH1470,'collection only'!E:E)</f>
        <v>2647384.8437142861</v>
      </c>
      <c r="L1470" s="2">
        <v>11713230.23</v>
      </c>
      <c r="U1470" s="2">
        <v>0</v>
      </c>
      <c r="V1470" s="14">
        <f>SUMIF('consultant-gross'!D:D,eslam.data!AH1470,'consultant-gross'!F:F)</f>
        <v>3836789.6300000008</v>
      </c>
      <c r="W1470" s="14">
        <f>SUMIF('consultant-gross'!D:D,eslam.data!AH1470,'consultant-gross'!G:G)</f>
        <v>11713230.23</v>
      </c>
      <c r="X1470" s="14">
        <f>SUMIF('consultant-net'!D:D,eslam.data!AH1470,'consultant-net'!F:F)</f>
        <v>2877592.22</v>
      </c>
      <c r="Y1470" s="2">
        <f>VLOOKUP(A1470,'eslam-to-invoicing'!A:B,2,0)</f>
        <v>0</v>
      </c>
      <c r="Z1470" s="2" t="str">
        <f t="shared" si="56"/>
        <v>04</v>
      </c>
      <c r="AH1470" s="2" t="str">
        <f t="shared" si="57"/>
        <v>SMP1 - Revamp4</v>
      </c>
    </row>
    <row r="1471" spans="1:34" x14ac:dyDescent="0.3">
      <c r="A1471" s="6" t="s">
        <v>106</v>
      </c>
      <c r="B1471" s="6">
        <v>5</v>
      </c>
      <c r="C1471" s="1">
        <v>45138</v>
      </c>
      <c r="D1471" s="1">
        <v>45132</v>
      </c>
      <c r="E1471" s="1">
        <v>45132</v>
      </c>
      <c r="F1471">
        <v>42</v>
      </c>
      <c r="G1471" s="1">
        <v>45174</v>
      </c>
      <c r="H1471" s="1">
        <v>45181</v>
      </c>
      <c r="I1471" s="2">
        <v>4135898.1</v>
      </c>
      <c r="J1471" s="2">
        <v>3101923.57</v>
      </c>
      <c r="K1471" s="2">
        <f>SUMIF('collection only'!D:D,eslam.data!AH1471,'collection only'!E:E)</f>
        <v>2853769.6857142858</v>
      </c>
      <c r="L1471" s="2">
        <v>15849128.33</v>
      </c>
      <c r="U1471" s="2">
        <v>0</v>
      </c>
      <c r="V1471" s="14">
        <f>SUMIF('consultant-gross'!D:D,eslam.data!AH1471,'consultant-gross'!F:F)</f>
        <v>4135898.0999999996</v>
      </c>
      <c r="W1471" s="14">
        <f>SUMIF('consultant-gross'!D:D,eslam.data!AH1471,'consultant-gross'!G:G)</f>
        <v>15849128.33</v>
      </c>
      <c r="X1471" s="14">
        <f>SUMIF('consultant-net'!D:D,eslam.data!AH1471,'consultant-net'!F:F)</f>
        <v>3101923.57</v>
      </c>
      <c r="Y1471" s="2">
        <f>VLOOKUP(A1471,'eslam-to-invoicing'!A:B,2,0)</f>
        <v>0</v>
      </c>
      <c r="Z1471" s="2" t="str">
        <f t="shared" si="56"/>
        <v>05</v>
      </c>
      <c r="AH1471" s="2" t="str">
        <f t="shared" si="57"/>
        <v>SMP1 - Revamp5</v>
      </c>
    </row>
    <row r="1472" spans="1:34" x14ac:dyDescent="0.3">
      <c r="A1472" s="6" t="s">
        <v>106</v>
      </c>
      <c r="B1472" s="6">
        <v>6</v>
      </c>
      <c r="C1472" s="1">
        <v>45169</v>
      </c>
      <c r="D1472" s="1">
        <v>45168</v>
      </c>
      <c r="E1472" s="1">
        <v>45175</v>
      </c>
      <c r="F1472">
        <v>42</v>
      </c>
      <c r="G1472" s="1">
        <v>45217</v>
      </c>
      <c r="H1472" s="1">
        <v>45209</v>
      </c>
      <c r="I1472" s="2">
        <v>8858061.6899999995</v>
      </c>
      <c r="J1472" s="2">
        <v>6643546.2599999998</v>
      </c>
      <c r="K1472" s="2">
        <f>SUMIF('collection only'!D:D,eslam.data!AH1472,'collection only'!E:E)</f>
        <v>6112062.5631428557</v>
      </c>
      <c r="L1472" s="2">
        <v>24707190.02</v>
      </c>
      <c r="U1472" s="2">
        <v>0</v>
      </c>
      <c r="V1472" s="14">
        <f>SUMIF('consultant-gross'!D:D,eslam.data!AH1472,'consultant-gross'!F:F)</f>
        <v>0</v>
      </c>
      <c r="W1472" s="14">
        <f>SUMIF('consultant-gross'!D:D,eslam.data!AH1472,'consultant-gross'!G:G)</f>
        <v>0</v>
      </c>
      <c r="X1472" s="14">
        <f>SUMIF('consultant-net'!D:D,eslam.data!AH1472,'consultant-net'!F:F)</f>
        <v>0</v>
      </c>
      <c r="Y1472" s="2">
        <f>VLOOKUP(A1472,'eslam-to-invoicing'!A:B,2,0)</f>
        <v>0</v>
      </c>
      <c r="Z1472" s="2" t="str">
        <f t="shared" si="56"/>
        <v>06</v>
      </c>
      <c r="AH1472" s="2" t="str">
        <f t="shared" si="57"/>
        <v>SMP1 - Revamp6</v>
      </c>
    </row>
    <row r="1473" spans="1:34" x14ac:dyDescent="0.3">
      <c r="A1473" s="6" t="s">
        <v>106</v>
      </c>
      <c r="B1473" s="6">
        <v>7</v>
      </c>
      <c r="C1473" s="1">
        <v>45230</v>
      </c>
      <c r="D1473" s="1">
        <v>45214</v>
      </c>
      <c r="E1473" s="1">
        <v>45214</v>
      </c>
      <c r="F1473">
        <v>42</v>
      </c>
      <c r="G1473" s="1">
        <v>45256</v>
      </c>
      <c r="H1473" s="1">
        <v>45251</v>
      </c>
      <c r="I1473" s="2">
        <v>4571797.25</v>
      </c>
      <c r="J1473" s="2">
        <v>3428847.94</v>
      </c>
      <c r="K1473" s="2">
        <f>SUMIF('collection only'!D:D,eslam.data!AH1473,'collection only'!E:E)</f>
        <v>3154540.1</v>
      </c>
      <c r="L1473" s="2">
        <v>29278987.27</v>
      </c>
      <c r="U1473" s="2">
        <v>0</v>
      </c>
      <c r="V1473" s="14">
        <f>SUMIF('consultant-gross'!D:D,eslam.data!AH1473,'consultant-gross'!F:F)</f>
        <v>4571797.25</v>
      </c>
      <c r="W1473" s="14">
        <f>SUMIF('consultant-gross'!D:D,eslam.data!AH1473,'consultant-gross'!G:G)</f>
        <v>29278987.27</v>
      </c>
      <c r="X1473" s="14">
        <f>SUMIF('consultant-net'!D:D,eslam.data!AH1473,'consultant-net'!F:F)</f>
        <v>3428847.94</v>
      </c>
      <c r="Y1473" s="2">
        <f>VLOOKUP(A1473,'eslam-to-invoicing'!A:B,2,0)</f>
        <v>0</v>
      </c>
      <c r="Z1473" s="2" t="str">
        <f t="shared" si="56"/>
        <v>07</v>
      </c>
      <c r="AH1473" s="2" t="str">
        <f t="shared" si="57"/>
        <v>SMP1 - Revamp7</v>
      </c>
    </row>
    <row r="1474" spans="1:34" x14ac:dyDescent="0.3">
      <c r="A1474" s="6" t="s">
        <v>106</v>
      </c>
      <c r="B1474" s="6">
        <v>8</v>
      </c>
      <c r="C1474" s="1">
        <v>45291</v>
      </c>
      <c r="D1474" s="1">
        <v>45266</v>
      </c>
      <c r="E1474" s="1">
        <v>45266</v>
      </c>
      <c r="F1474">
        <v>42</v>
      </c>
      <c r="G1474" s="1">
        <v>45308</v>
      </c>
      <c r="H1474" s="1">
        <v>45306</v>
      </c>
      <c r="I1474" s="2">
        <v>2887080.34</v>
      </c>
      <c r="J1474" s="2">
        <v>2165310.25</v>
      </c>
      <c r="K1474" s="2">
        <f>SUMIF('collection only'!D:D,eslam.data!AH1474,'collection only'!E:E)</f>
        <v>1992085.4365714288</v>
      </c>
      <c r="L1474" s="2">
        <v>32166067.609999999</v>
      </c>
      <c r="U1474" s="2">
        <v>0</v>
      </c>
      <c r="V1474" s="14">
        <f>SUMIF('consultant-gross'!D:D,eslam.data!AH1474,'consultant-gross'!F:F)</f>
        <v>0</v>
      </c>
      <c r="W1474" s="14">
        <f>SUMIF('consultant-gross'!D:D,eslam.data!AH1474,'consultant-gross'!G:G)</f>
        <v>0</v>
      </c>
      <c r="X1474" s="14">
        <f>SUMIF('consultant-net'!D:D,eslam.data!AH1474,'consultant-net'!F:F)</f>
        <v>0</v>
      </c>
      <c r="Y1474" s="2">
        <f>VLOOKUP(A1474,'eslam-to-invoicing'!A:B,2,0)</f>
        <v>0</v>
      </c>
      <c r="Z1474" s="2" t="str">
        <f t="shared" si="56"/>
        <v>08</v>
      </c>
      <c r="AH1474" s="2" t="str">
        <f t="shared" si="57"/>
        <v>SMP1 - Revamp8</v>
      </c>
    </row>
    <row r="1475" spans="1:34" x14ac:dyDescent="0.3">
      <c r="A1475" s="6" t="s">
        <v>106</v>
      </c>
      <c r="B1475" s="6">
        <v>9</v>
      </c>
      <c r="C1475" s="1">
        <v>45351</v>
      </c>
      <c r="D1475" s="1">
        <v>45347</v>
      </c>
      <c r="E1475" s="1">
        <v>45347</v>
      </c>
      <c r="F1475">
        <v>42</v>
      </c>
      <c r="G1475" s="1">
        <v>45389</v>
      </c>
      <c r="H1475" s="1">
        <v>45350</v>
      </c>
      <c r="I1475" s="2">
        <v>1572976.3800000029</v>
      </c>
      <c r="J1475" s="2">
        <v>1179732.3</v>
      </c>
      <c r="K1475" s="2">
        <f>SUMIF('collection only'!D:D,eslam.data!AH1475,'collection only'!E:E)</f>
        <v>0</v>
      </c>
      <c r="L1475" s="2">
        <v>33739043.990000002</v>
      </c>
      <c r="U1475" s="2">
        <v>0</v>
      </c>
      <c r="V1475" s="14">
        <f>SUMIF('consultant-gross'!D:D,eslam.data!AH1475,'consultant-gross'!F:F)</f>
        <v>0</v>
      </c>
      <c r="W1475" s="14">
        <f>SUMIF('consultant-gross'!D:D,eslam.data!AH1475,'consultant-gross'!G:G)</f>
        <v>0</v>
      </c>
      <c r="X1475" s="14">
        <f>SUMIF('consultant-net'!D:D,eslam.data!AH1475,'consultant-net'!F:F)</f>
        <v>0</v>
      </c>
      <c r="Y1475" s="2">
        <f>VLOOKUP(A1475,'eslam-to-invoicing'!A:B,2,0)</f>
        <v>0</v>
      </c>
      <c r="Z1475" s="2" t="str">
        <f t="shared" ref="Z1475:Z1538" si="58">Y1475&amp;B1475</f>
        <v>09</v>
      </c>
      <c r="AH1475" s="2" t="str">
        <f t="shared" ref="AH1475:AH1538" si="59">A1475&amp;B1475</f>
        <v>SMP1 - Revamp9</v>
      </c>
    </row>
    <row r="1476" spans="1:34" x14ac:dyDescent="0.3">
      <c r="A1476" s="6" t="s">
        <v>106</v>
      </c>
      <c r="B1476" s="6">
        <v>10</v>
      </c>
      <c r="C1476" s="1">
        <v>45443</v>
      </c>
      <c r="D1476" s="1">
        <v>45431</v>
      </c>
      <c r="E1476" s="1">
        <v>45431</v>
      </c>
      <c r="F1476">
        <v>42</v>
      </c>
      <c r="G1476" s="1">
        <v>45473</v>
      </c>
      <c r="H1476" s="1">
        <v>45447</v>
      </c>
      <c r="I1476" s="2">
        <v>5011477.7899999991</v>
      </c>
      <c r="J1476" s="2">
        <v>3758608.34</v>
      </c>
      <c r="K1476" s="2">
        <f>SUMIF('collection only'!D:D,eslam.data!AH1476,'collection only'!E:E)</f>
        <v>0</v>
      </c>
      <c r="L1476" s="2">
        <v>38750521.780000001</v>
      </c>
      <c r="U1476" s="2">
        <v>0</v>
      </c>
      <c r="V1476" s="14">
        <f>SUMIF('consultant-gross'!D:D,eslam.data!AH1476,'consultant-gross'!F:F)</f>
        <v>5011477.7899999991</v>
      </c>
      <c r="W1476" s="14">
        <f>SUMIF('consultant-gross'!D:D,eslam.data!AH1476,'consultant-gross'!G:G)</f>
        <v>38750521.780000001</v>
      </c>
      <c r="X1476" s="14">
        <f>SUMIF('consultant-net'!D:D,eslam.data!AH1476,'consultant-net'!F:F)</f>
        <v>3758608.34</v>
      </c>
      <c r="Y1476" s="2">
        <f>VLOOKUP(A1476,'eslam-to-invoicing'!A:B,2,0)</f>
        <v>0</v>
      </c>
      <c r="Z1476" s="2" t="str">
        <f t="shared" si="58"/>
        <v>010</v>
      </c>
      <c r="AH1476" s="2" t="str">
        <f t="shared" si="59"/>
        <v>SMP1 - Revamp10</v>
      </c>
    </row>
    <row r="1477" spans="1:34" x14ac:dyDescent="0.3">
      <c r="A1477" s="6" t="s">
        <v>130</v>
      </c>
      <c r="B1477" s="6">
        <v>1</v>
      </c>
      <c r="C1477" s="1">
        <v>45199</v>
      </c>
      <c r="D1477" s="1">
        <v>45203</v>
      </c>
      <c r="E1477" s="1">
        <v>45217</v>
      </c>
      <c r="F1477">
        <v>42</v>
      </c>
      <c r="G1477" s="1">
        <v>45259</v>
      </c>
      <c r="H1477" s="1">
        <v>45217</v>
      </c>
      <c r="I1477" s="2">
        <v>15192302.49</v>
      </c>
      <c r="J1477" s="2">
        <v>8203843.3399999999</v>
      </c>
      <c r="K1477" s="2">
        <f>SUMIF('collection only'!D:D,eslam.data!AH1477,'collection only'!E:E)</f>
        <v>5388381.9400000004</v>
      </c>
      <c r="L1477" s="2">
        <v>15192302.49</v>
      </c>
      <c r="U1477" s="2">
        <v>0</v>
      </c>
      <c r="V1477" s="14">
        <f>SUMIF('consultant-gross'!D:D,eslam.data!AH1477,'consultant-gross'!F:F)</f>
        <v>0</v>
      </c>
      <c r="W1477" s="14">
        <f>SUMIF('consultant-gross'!D:D,eslam.data!AH1477,'consultant-gross'!G:G)</f>
        <v>0</v>
      </c>
      <c r="X1477" s="14">
        <f>SUMIF('consultant-net'!D:D,eslam.data!AH1477,'consultant-net'!F:F)</f>
        <v>0</v>
      </c>
      <c r="Y1477" s="2">
        <f>VLOOKUP(A1477,'eslam-to-invoicing'!A:B,2,0)</f>
        <v>0</v>
      </c>
      <c r="Z1477" s="2" t="str">
        <f t="shared" si="58"/>
        <v>01</v>
      </c>
      <c r="AH1477" s="2" t="str">
        <f t="shared" si="59"/>
        <v>SMP1 - Shut Down1</v>
      </c>
    </row>
    <row r="1478" spans="1:34" x14ac:dyDescent="0.3">
      <c r="A1478" s="6" t="s">
        <v>130</v>
      </c>
      <c r="B1478" s="6">
        <v>2</v>
      </c>
      <c r="C1478" s="1">
        <v>45199</v>
      </c>
      <c r="D1478" s="1">
        <v>45203</v>
      </c>
      <c r="E1478" s="1">
        <v>45217</v>
      </c>
      <c r="F1478">
        <v>42</v>
      </c>
      <c r="G1478" s="1">
        <v>45259</v>
      </c>
      <c r="H1478" s="1">
        <v>45389</v>
      </c>
      <c r="I1478" s="2">
        <v>17650842.77</v>
      </c>
      <c r="J1478" s="2">
        <v>9531455.0999999996</v>
      </c>
      <c r="K1478" s="2">
        <f>SUMIF('collection only'!D:D,eslam.data!AH1478,'collection only'!E:E)</f>
        <v>15140879.891428569</v>
      </c>
      <c r="L1478" s="2">
        <v>32843145.260000002</v>
      </c>
      <c r="U1478" s="2">
        <v>0</v>
      </c>
      <c r="V1478" s="14">
        <f>SUMIF('consultant-gross'!D:D,eslam.data!AH1478,'consultant-gross'!F:F)</f>
        <v>0</v>
      </c>
      <c r="W1478" s="14">
        <f>SUMIF('consultant-gross'!D:D,eslam.data!AH1478,'consultant-gross'!G:G)</f>
        <v>0</v>
      </c>
      <c r="X1478" s="14">
        <f>SUMIF('consultant-net'!D:D,eslam.data!AH1478,'consultant-net'!F:F)</f>
        <v>0</v>
      </c>
      <c r="Y1478" s="2">
        <f>VLOOKUP(A1478,'eslam-to-invoicing'!A:B,2,0)</f>
        <v>0</v>
      </c>
      <c r="Z1478" s="2" t="str">
        <f t="shared" si="58"/>
        <v>02</v>
      </c>
      <c r="AH1478" s="2" t="str">
        <f t="shared" si="59"/>
        <v>SMP1 - Shut Down2</v>
      </c>
    </row>
    <row r="1479" spans="1:34" x14ac:dyDescent="0.3">
      <c r="A1479" s="6" t="s">
        <v>130</v>
      </c>
      <c r="B1479" s="6">
        <v>3</v>
      </c>
      <c r="C1479" s="1">
        <v>45443</v>
      </c>
      <c r="D1479" s="1">
        <v>45437</v>
      </c>
      <c r="E1479" s="1">
        <v>45406</v>
      </c>
      <c r="F1479">
        <v>42</v>
      </c>
      <c r="G1479" s="1">
        <v>45448</v>
      </c>
      <c r="K1479" s="2">
        <f>SUMIF('collection only'!D:D,eslam.data!AH1479,'collection only'!E:E)</f>
        <v>8648912.9484000001</v>
      </c>
      <c r="U1479" s="2">
        <v>0</v>
      </c>
      <c r="V1479" s="14">
        <f>SUMIF('consultant-gross'!D:D,eslam.data!AH1479,'consultant-gross'!F:F)</f>
        <v>0</v>
      </c>
      <c r="W1479" s="14">
        <f>SUMIF('consultant-gross'!D:D,eslam.data!AH1479,'consultant-gross'!G:G)</f>
        <v>0</v>
      </c>
      <c r="X1479" s="14">
        <f>SUMIF('consultant-net'!D:D,eslam.data!AH1479,'consultant-net'!F:F)</f>
        <v>0</v>
      </c>
      <c r="Y1479" s="2">
        <f>VLOOKUP(A1479,'eslam-to-invoicing'!A:B,2,0)</f>
        <v>0</v>
      </c>
      <c r="Z1479" s="2" t="str">
        <f t="shared" si="58"/>
        <v>03</v>
      </c>
      <c r="AH1479" s="2" t="str">
        <f t="shared" si="59"/>
        <v>SMP1 - Shut Down3</v>
      </c>
    </row>
    <row r="1480" spans="1:34" x14ac:dyDescent="0.3">
      <c r="A1480" s="6" t="s">
        <v>134</v>
      </c>
      <c r="B1480" s="6">
        <v>2</v>
      </c>
      <c r="C1480" s="1">
        <v>45291</v>
      </c>
      <c r="D1480" s="1">
        <v>45269</v>
      </c>
      <c r="E1480" s="1">
        <v>45269</v>
      </c>
      <c r="F1480">
        <v>42</v>
      </c>
      <c r="G1480" s="1">
        <v>45311</v>
      </c>
      <c r="H1480" s="1">
        <v>45298</v>
      </c>
      <c r="I1480" s="2">
        <v>17053490.949999999</v>
      </c>
      <c r="J1480" s="2">
        <v>5979888.3200000003</v>
      </c>
      <c r="K1480" s="2">
        <f>SUMIF('collection only'!D:D,eslam.data!AH1480,'collection only'!E:E)</f>
        <v>5426194.9513333319</v>
      </c>
      <c r="L1480" s="2">
        <v>49896636.210000001</v>
      </c>
      <c r="U1480" s="2">
        <v>0</v>
      </c>
      <c r="V1480" s="14">
        <f>SUMIF('consultant-gross'!D:D,eslam.data!AH1480,'consultant-gross'!F:F)</f>
        <v>0</v>
      </c>
      <c r="W1480" s="14">
        <f>SUMIF('consultant-gross'!D:D,eslam.data!AH1480,'consultant-gross'!G:G)</f>
        <v>0</v>
      </c>
      <c r="X1480" s="14">
        <f>SUMIF('consultant-net'!D:D,eslam.data!AH1480,'consultant-net'!F:F)</f>
        <v>0</v>
      </c>
      <c r="Y1480" s="2">
        <f>VLOOKUP(A1480,'eslam-to-invoicing'!A:B,2,0)</f>
        <v>0</v>
      </c>
      <c r="Z1480" s="2" t="str">
        <f t="shared" si="58"/>
        <v>02</v>
      </c>
      <c r="AH1480" s="2" t="str">
        <f t="shared" si="59"/>
        <v>SMP2 - Shut Down2</v>
      </c>
    </row>
    <row r="1481" spans="1:34" x14ac:dyDescent="0.3">
      <c r="A1481" s="6" t="s">
        <v>134</v>
      </c>
      <c r="B1481" s="6">
        <v>3</v>
      </c>
      <c r="C1481" s="1">
        <v>45351</v>
      </c>
      <c r="D1481" s="1">
        <v>45349</v>
      </c>
      <c r="E1481" s="1">
        <v>45349</v>
      </c>
      <c r="F1481">
        <v>42</v>
      </c>
      <c r="G1481" s="1">
        <v>45391</v>
      </c>
      <c r="H1481" s="1">
        <v>45389</v>
      </c>
      <c r="I1481" s="2">
        <v>1490218.7899999991</v>
      </c>
      <c r="J1481" s="2">
        <v>804718.15</v>
      </c>
      <c r="K1481" s="2">
        <f>SUMIF('collection only'!D:D,eslam.data!AH1481,'collection only'!E:E)</f>
        <v>581185.34</v>
      </c>
      <c r="L1481" s="2">
        <v>51386855</v>
      </c>
      <c r="U1481" s="2">
        <v>0</v>
      </c>
      <c r="V1481" s="14">
        <f>SUMIF('consultant-gross'!D:D,eslam.data!AH1481,'consultant-gross'!F:F)</f>
        <v>0</v>
      </c>
      <c r="W1481" s="14">
        <f>SUMIF('consultant-gross'!D:D,eslam.data!AH1481,'consultant-gross'!G:G)</f>
        <v>0</v>
      </c>
      <c r="X1481" s="14">
        <f>SUMIF('consultant-net'!D:D,eslam.data!AH1481,'consultant-net'!F:F)</f>
        <v>0</v>
      </c>
      <c r="Y1481" s="2">
        <f>VLOOKUP(A1481,'eslam-to-invoicing'!A:B,2,0)</f>
        <v>0</v>
      </c>
      <c r="Z1481" s="2" t="str">
        <f t="shared" si="58"/>
        <v>03</v>
      </c>
      <c r="AH1481" s="2" t="str">
        <f t="shared" si="59"/>
        <v>SMP2 - Shut Down3</v>
      </c>
    </row>
    <row r="1482" spans="1:34" x14ac:dyDescent="0.3">
      <c r="A1482" s="6" t="s">
        <v>8</v>
      </c>
      <c r="B1482" s="6">
        <v>23</v>
      </c>
      <c r="C1482" s="1">
        <v>43008</v>
      </c>
      <c r="D1482" s="1">
        <v>42997</v>
      </c>
      <c r="E1482" s="1">
        <v>43040</v>
      </c>
      <c r="F1482">
        <v>35</v>
      </c>
      <c r="G1482" s="1">
        <v>43075</v>
      </c>
      <c r="H1482" s="1">
        <v>43044</v>
      </c>
      <c r="I1482" s="2">
        <v>10526350.27</v>
      </c>
      <c r="J1482" s="2">
        <v>2727407.23</v>
      </c>
      <c r="K1482" s="2">
        <f>SUMIF('collection only'!D:D,eslam.data!AH1482,'collection only'!E:E)</f>
        <v>2727407.25</v>
      </c>
      <c r="L1482" s="2">
        <v>55308912.130000003</v>
      </c>
      <c r="O1482" s="2">
        <v>10641245.16</v>
      </c>
      <c r="U1482" s="2">
        <v>83598.95</v>
      </c>
      <c r="V1482" s="14">
        <f>SUMIF('consultant-gross'!D:D,eslam.data!AH1482,'consultant-gross'!F:F)</f>
        <v>0</v>
      </c>
      <c r="W1482" s="14">
        <f>SUMIF('consultant-gross'!D:D,eslam.data!AH1482,'consultant-gross'!G:G)</f>
        <v>0</v>
      </c>
      <c r="X1482" s="14">
        <f>SUMIF('consultant-net'!D:D,eslam.data!AH1482,'consultant-net'!F:F)</f>
        <v>0</v>
      </c>
      <c r="Y1482" s="2" t="str">
        <f>VLOOKUP(A1482,'eslam-to-invoicing'!A:B,2,0)</f>
        <v>Sodic Club House</v>
      </c>
      <c r="Z1482" s="2" t="str">
        <f t="shared" si="58"/>
        <v>Sodic Club House23</v>
      </c>
      <c r="AH1482" s="2" t="str">
        <f t="shared" si="59"/>
        <v>Sodic Club House23</v>
      </c>
    </row>
    <row r="1483" spans="1:34" x14ac:dyDescent="0.3">
      <c r="A1483" s="6" t="s">
        <v>8</v>
      </c>
      <c r="B1483" s="6">
        <v>24</v>
      </c>
      <c r="C1483" s="1">
        <v>43039</v>
      </c>
      <c r="D1483" s="1">
        <v>43040</v>
      </c>
      <c r="E1483" s="1">
        <v>43042</v>
      </c>
      <c r="F1483">
        <v>35</v>
      </c>
      <c r="G1483" s="1">
        <v>43077</v>
      </c>
      <c r="H1483" s="1">
        <v>43086</v>
      </c>
      <c r="I1483" s="2">
        <v>6326663.7700000107</v>
      </c>
      <c r="J1483" s="2">
        <v>4528572.66</v>
      </c>
      <c r="K1483" s="2">
        <f>SUMIF('collection only'!D:D,eslam.data!AH1483,'collection only'!E:E)</f>
        <v>4528572.66</v>
      </c>
      <c r="L1483" s="2">
        <v>61635575.900000013</v>
      </c>
      <c r="O1483" s="2">
        <v>10347994.619999999</v>
      </c>
      <c r="U1483" s="2">
        <v>33598.949999999997</v>
      </c>
      <c r="V1483" s="14">
        <f>SUMIF('consultant-gross'!D:D,eslam.data!AH1483,'consultant-gross'!F:F)</f>
        <v>7208751.8600132018</v>
      </c>
      <c r="W1483" s="14">
        <f>SUMIF('consultant-gross'!D:D,eslam.data!AH1483,'consultant-gross'!G:G)</f>
        <v>64461008.254205003</v>
      </c>
      <c r="X1483" s="14">
        <f>SUMIF('consultant-net'!D:D,eslam.data!AH1483,'consultant-net'!F:F)</f>
        <v>4713913.05</v>
      </c>
      <c r="Y1483" s="2" t="str">
        <f>VLOOKUP(A1483,'eslam-to-invoicing'!A:B,2,0)</f>
        <v>Sodic Club House</v>
      </c>
      <c r="Z1483" s="2" t="str">
        <f t="shared" si="58"/>
        <v>Sodic Club House24</v>
      </c>
      <c r="AH1483" s="2" t="str">
        <f t="shared" si="59"/>
        <v>Sodic Club House24</v>
      </c>
    </row>
    <row r="1484" spans="1:34" x14ac:dyDescent="0.3">
      <c r="A1484" s="6" t="s">
        <v>8</v>
      </c>
      <c r="B1484" s="6">
        <v>25</v>
      </c>
      <c r="C1484" s="1">
        <v>43069</v>
      </c>
      <c r="D1484" s="1">
        <v>43070</v>
      </c>
      <c r="E1484" s="1">
        <v>43079</v>
      </c>
      <c r="F1484">
        <v>35</v>
      </c>
      <c r="G1484" s="1">
        <v>43114</v>
      </c>
      <c r="H1484" s="1">
        <v>43124</v>
      </c>
      <c r="I1484" s="2">
        <v>3617825.3900000011</v>
      </c>
      <c r="J1484" s="2">
        <v>894280.74</v>
      </c>
      <c r="K1484" s="2">
        <f>SUMIF('collection only'!D:D,eslam.data!AH1484,'collection only'!E:E)</f>
        <v>894280.83</v>
      </c>
      <c r="L1484" s="2">
        <v>65253401.290000007</v>
      </c>
      <c r="O1484" s="2">
        <v>8215432.9399999985</v>
      </c>
      <c r="U1484" s="2">
        <v>33598.949999999997</v>
      </c>
      <c r="V1484" s="14">
        <f>SUMIF('consultant-gross'!D:D,eslam.data!AH1484,'consultant-gross'!F:F)</f>
        <v>4060848.9478130341</v>
      </c>
      <c r="W1484" s="14">
        <f>SUMIF('consultant-gross'!D:D,eslam.data!AH1484,'consultant-gross'!G:G)</f>
        <v>65696424.84781304</v>
      </c>
      <c r="X1484" s="14">
        <f>SUMIF('consultant-net'!D:D,eslam.data!AH1484,'consultant-net'!F:F)</f>
        <v>1796642.04</v>
      </c>
      <c r="Y1484" s="2" t="str">
        <f>VLOOKUP(A1484,'eslam-to-invoicing'!A:B,2,0)</f>
        <v>Sodic Club House</v>
      </c>
      <c r="Z1484" s="2" t="str">
        <f t="shared" si="58"/>
        <v>Sodic Club House25</v>
      </c>
      <c r="AH1484" s="2" t="str">
        <f t="shared" si="59"/>
        <v>Sodic Club House25</v>
      </c>
    </row>
    <row r="1485" spans="1:34" x14ac:dyDescent="0.3">
      <c r="A1485" s="6" t="s">
        <v>8</v>
      </c>
      <c r="B1485" s="6">
        <v>26</v>
      </c>
      <c r="C1485" s="1">
        <v>43100</v>
      </c>
      <c r="D1485" s="1">
        <v>43116</v>
      </c>
      <c r="E1485" s="1">
        <v>43116</v>
      </c>
      <c r="F1485">
        <v>35</v>
      </c>
      <c r="G1485" s="1">
        <v>43151</v>
      </c>
      <c r="H1485" s="1">
        <v>43153</v>
      </c>
      <c r="I1485" s="2">
        <v>4263027.4012610018</v>
      </c>
      <c r="J1485" s="2">
        <v>2563543.8087334712</v>
      </c>
      <c r="K1485" s="2">
        <f>SUMIF('collection only'!D:D,eslam.data!AH1485,'collection only'!E:E)</f>
        <v>2563543.65</v>
      </c>
      <c r="L1485" s="2">
        <v>69516428.691261008</v>
      </c>
      <c r="O1485" s="2">
        <v>7922726.9562399974</v>
      </c>
      <c r="U1485" s="2">
        <v>33598.949999999997</v>
      </c>
      <c r="V1485" s="14">
        <f>SUMIF('consultant-gross'!D:D,eslam.data!AH1485,'consultant-gross'!F:F)</f>
        <v>5215631.6339884996</v>
      </c>
      <c r="W1485" s="14">
        <f>SUMIF('consultant-gross'!D:D,eslam.data!AH1485,'consultant-gross'!G:G)</f>
        <v>70469032.923988506</v>
      </c>
      <c r="X1485" s="14">
        <f>SUMIF('consultant-net'!D:D,eslam.data!AH1485,'consultant-net'!F:F)</f>
        <v>3193789.29</v>
      </c>
      <c r="Y1485" s="2" t="str">
        <f>VLOOKUP(A1485,'eslam-to-invoicing'!A:B,2,0)</f>
        <v>Sodic Club House</v>
      </c>
      <c r="Z1485" s="2" t="str">
        <f t="shared" si="58"/>
        <v>Sodic Club House26</v>
      </c>
      <c r="AH1485" s="2" t="str">
        <f t="shared" si="59"/>
        <v>Sodic Club House26</v>
      </c>
    </row>
    <row r="1486" spans="1:34" x14ac:dyDescent="0.3">
      <c r="A1486" s="6" t="s">
        <v>8</v>
      </c>
      <c r="B1486" s="6">
        <v>27</v>
      </c>
      <c r="C1486" s="1">
        <v>43159</v>
      </c>
      <c r="D1486" s="1">
        <v>43151</v>
      </c>
      <c r="E1486" s="1">
        <v>43160</v>
      </c>
      <c r="F1486">
        <v>35</v>
      </c>
      <c r="G1486" s="1">
        <v>43195</v>
      </c>
      <c r="H1486" s="1">
        <v>43191</v>
      </c>
      <c r="I1486" s="2">
        <v>6447136.9087389857</v>
      </c>
      <c r="J1486" s="2">
        <v>7171420.7400000002</v>
      </c>
      <c r="K1486" s="2">
        <f>SUMIF('collection only'!D:D,eslam.data!AH1486,'collection only'!E:E)</f>
        <v>7171420.8099999996</v>
      </c>
      <c r="L1486" s="2">
        <v>86100596.849999994</v>
      </c>
      <c r="O1486" s="2">
        <v>8271503.6200000001</v>
      </c>
      <c r="U1486" s="2">
        <v>133598.95000000001</v>
      </c>
      <c r="V1486" s="14">
        <f>SUMIF('consultant-gross'!D:D,eslam.data!AH1486,'consultant-gross'!F:F)</f>
        <v>6347559.6680582911</v>
      </c>
      <c r="W1486" s="14">
        <f>SUMIF('consultant-gross'!D:D,eslam.data!AH1486,'consultant-gross'!G:G)</f>
        <v>86021988.359319299</v>
      </c>
      <c r="X1486" s="14">
        <f>SUMIF('consultant-net'!D:D,eslam.data!AH1486,'consultant-net'!F:F)</f>
        <v>4891559.01</v>
      </c>
      <c r="Y1486" s="2" t="str">
        <f>VLOOKUP(A1486,'eslam-to-invoicing'!A:B,2,0)</f>
        <v>Sodic Club House</v>
      </c>
      <c r="Z1486" s="2" t="str">
        <f t="shared" si="58"/>
        <v>Sodic Club House27</v>
      </c>
      <c r="AH1486" s="2" t="str">
        <f t="shared" si="59"/>
        <v>Sodic Club House27</v>
      </c>
    </row>
    <row r="1487" spans="1:34" x14ac:dyDescent="0.3">
      <c r="A1487" s="6" t="s">
        <v>8</v>
      </c>
      <c r="B1487" s="6">
        <v>28</v>
      </c>
      <c r="C1487" s="1">
        <v>43190</v>
      </c>
      <c r="D1487" s="1">
        <v>43179</v>
      </c>
      <c r="E1487" s="1">
        <v>43179</v>
      </c>
      <c r="F1487">
        <v>35</v>
      </c>
      <c r="G1487" s="1">
        <v>43214</v>
      </c>
      <c r="H1487" s="1">
        <v>43228</v>
      </c>
      <c r="I1487" s="2">
        <v>3235550.4912367761</v>
      </c>
      <c r="J1487" s="2">
        <v>3643251.21</v>
      </c>
      <c r="K1487" s="2">
        <f>SUMIF('collection only'!D:D,eslam.data!AH1487,'collection only'!E:E)</f>
        <v>3643251.2</v>
      </c>
      <c r="L1487" s="2">
        <v>89336147.34123677</v>
      </c>
      <c r="O1487" s="2">
        <v>10814924.055195</v>
      </c>
      <c r="U1487" s="2">
        <v>133598.95000000001</v>
      </c>
      <c r="V1487" s="14">
        <f>SUMIF('consultant-gross'!D:D,eslam.data!AH1487,'consultant-gross'!F:F)</f>
        <v>4455128.7308689058</v>
      </c>
      <c r="W1487" s="14">
        <f>SUMIF('consultant-gross'!D:D,eslam.data!AH1487,'consultant-gross'!G:G)</f>
        <v>90555725.5808689</v>
      </c>
      <c r="X1487" s="14">
        <f>SUMIF('consultant-net'!D:D,eslam.data!AH1487,'consultant-net'!F:F)</f>
        <v>4314232.28</v>
      </c>
      <c r="Y1487" s="2" t="str">
        <f>VLOOKUP(A1487,'eslam-to-invoicing'!A:B,2,0)</f>
        <v>Sodic Club House</v>
      </c>
      <c r="Z1487" s="2" t="str">
        <f t="shared" si="58"/>
        <v>Sodic Club House28</v>
      </c>
      <c r="AH1487" s="2" t="str">
        <f t="shared" si="59"/>
        <v>Sodic Club House28</v>
      </c>
    </row>
    <row r="1488" spans="1:34" x14ac:dyDescent="0.3">
      <c r="A1488" s="6" t="s">
        <v>8</v>
      </c>
      <c r="B1488" s="6">
        <v>29</v>
      </c>
      <c r="C1488" s="1">
        <v>43220</v>
      </c>
      <c r="D1488" s="1">
        <v>43210</v>
      </c>
      <c r="E1488" s="1">
        <v>43211</v>
      </c>
      <c r="F1488">
        <v>35</v>
      </c>
      <c r="G1488" s="1">
        <v>43246</v>
      </c>
      <c r="H1488" s="1">
        <v>43237</v>
      </c>
      <c r="I1488" s="2">
        <v>5735280.6087632328</v>
      </c>
      <c r="J1488" s="2">
        <v>2949189.68</v>
      </c>
      <c r="K1488" s="2">
        <f>SUMIF('collection only'!D:D,eslam.data!AH1488,'collection only'!E:E)</f>
        <v>2927170</v>
      </c>
      <c r="L1488" s="2">
        <v>95071427.950000003</v>
      </c>
      <c r="O1488" s="2">
        <v>13429692.210000001</v>
      </c>
      <c r="U1488" s="2">
        <v>133598.95000000001</v>
      </c>
      <c r="V1488" s="14">
        <f>SUMIF('consultant-gross'!D:D,eslam.data!AH1488,'consultant-gross'!F:F)</f>
        <v>0</v>
      </c>
      <c r="W1488" s="14">
        <f>SUMIF('consultant-gross'!D:D,eslam.data!AH1488,'consultant-gross'!G:G)</f>
        <v>0</v>
      </c>
      <c r="X1488" s="14">
        <f>SUMIF('consultant-net'!D:D,eslam.data!AH1488,'consultant-net'!F:F)</f>
        <v>0</v>
      </c>
      <c r="Y1488" s="2" t="str">
        <f>VLOOKUP(A1488,'eslam-to-invoicing'!A:B,2,0)</f>
        <v>Sodic Club House</v>
      </c>
      <c r="Z1488" s="2" t="str">
        <f t="shared" si="58"/>
        <v>Sodic Club House29</v>
      </c>
      <c r="AH1488" s="2" t="str">
        <f t="shared" si="59"/>
        <v>Sodic Club House29</v>
      </c>
    </row>
    <row r="1489" spans="1:34" x14ac:dyDescent="0.3">
      <c r="A1489" s="6" t="s">
        <v>8</v>
      </c>
      <c r="B1489" s="6">
        <v>30</v>
      </c>
      <c r="C1489" s="1">
        <v>43251</v>
      </c>
      <c r="D1489" s="1">
        <v>43245</v>
      </c>
      <c r="E1489" s="1">
        <v>43248</v>
      </c>
      <c r="F1489">
        <v>35</v>
      </c>
      <c r="G1489" s="1">
        <v>43283</v>
      </c>
      <c r="H1489" s="1">
        <v>43277</v>
      </c>
      <c r="I1489" s="2">
        <v>5753955.1348884106</v>
      </c>
      <c r="J1489" s="2">
        <v>1501648.170782164</v>
      </c>
      <c r="K1489" s="2">
        <f>SUMIF('collection only'!D:D,eslam.data!AH1489,'collection only'!E:E)</f>
        <v>1523667.33</v>
      </c>
      <c r="L1489" s="2">
        <v>100825383.0848884</v>
      </c>
      <c r="O1489" s="2">
        <v>13579694.38827</v>
      </c>
      <c r="U1489" s="2">
        <v>39041.910000000003</v>
      </c>
      <c r="V1489" s="14">
        <f>SUMIF('consultant-gross'!D:D,eslam.data!AH1489,'consultant-gross'!F:F)</f>
        <v>0</v>
      </c>
      <c r="W1489" s="14">
        <f>SUMIF('consultant-gross'!D:D,eslam.data!AH1489,'consultant-gross'!G:G)</f>
        <v>0</v>
      </c>
      <c r="X1489" s="14">
        <f>SUMIF('consultant-net'!D:D,eslam.data!AH1489,'consultant-net'!F:F)</f>
        <v>0</v>
      </c>
      <c r="Y1489" s="2" t="str">
        <f>VLOOKUP(A1489,'eslam-to-invoicing'!A:B,2,0)</f>
        <v>Sodic Club House</v>
      </c>
      <c r="Z1489" s="2" t="str">
        <f t="shared" si="58"/>
        <v>Sodic Club House30</v>
      </c>
      <c r="AH1489" s="2" t="str">
        <f t="shared" si="59"/>
        <v>Sodic Club House30</v>
      </c>
    </row>
    <row r="1490" spans="1:34" x14ac:dyDescent="0.3">
      <c r="A1490" s="6" t="s">
        <v>8</v>
      </c>
      <c r="B1490" s="6">
        <v>31</v>
      </c>
      <c r="C1490" s="1">
        <v>43281</v>
      </c>
      <c r="D1490" s="1">
        <v>43283</v>
      </c>
      <c r="E1490" s="1">
        <v>43285</v>
      </c>
      <c r="F1490">
        <v>35</v>
      </c>
      <c r="G1490" s="1">
        <v>43320</v>
      </c>
      <c r="H1490" s="1">
        <v>43314</v>
      </c>
      <c r="I1490" s="2">
        <v>4997405.8346406221</v>
      </c>
      <c r="J1490" s="2">
        <v>1752933.2300005299</v>
      </c>
      <c r="K1490" s="2">
        <f>SUMIF('collection only'!D:D,eslam.data!AH1490,'collection only'!E:E)</f>
        <v>3752933.2199999997</v>
      </c>
      <c r="L1490" s="2">
        <v>105822788.91952901</v>
      </c>
      <c r="O1490" s="2">
        <v>13390603.794770001</v>
      </c>
      <c r="U1490" s="2">
        <v>41801.910000000003</v>
      </c>
      <c r="V1490" s="14">
        <f>SUMIF('consultant-gross'!D:D,eslam.data!AH1490,'consultant-gross'!F:F)</f>
        <v>9473412.9251038879</v>
      </c>
      <c r="W1490" s="14">
        <f>SUMIF('consultant-gross'!D:D,eslam.data!AH1490,'consultant-gross'!G:G)</f>
        <v>110298796.0099923</v>
      </c>
      <c r="X1490" s="14">
        <f>SUMIF('consultant-net'!D:D,eslam.data!AH1490,'consultant-net'!F:F)</f>
        <v>4843252.93</v>
      </c>
      <c r="Y1490" s="2" t="str">
        <f>VLOOKUP(A1490,'eslam-to-invoicing'!A:B,2,0)</f>
        <v>Sodic Club House</v>
      </c>
      <c r="Z1490" s="2" t="str">
        <f t="shared" si="58"/>
        <v>Sodic Club House31</v>
      </c>
      <c r="AH1490" s="2" t="str">
        <f t="shared" si="59"/>
        <v>Sodic Club House31</v>
      </c>
    </row>
    <row r="1491" spans="1:34" x14ac:dyDescent="0.3">
      <c r="A1491" s="6" t="s">
        <v>8</v>
      </c>
      <c r="B1491" s="6">
        <v>32</v>
      </c>
      <c r="C1491" s="1">
        <v>43312</v>
      </c>
      <c r="D1491" s="1">
        <v>43313</v>
      </c>
      <c r="E1491" s="1">
        <v>43311</v>
      </c>
      <c r="F1491">
        <v>35</v>
      </c>
      <c r="G1491" s="1">
        <v>43346</v>
      </c>
      <c r="H1491" s="1">
        <v>43347</v>
      </c>
      <c r="I1491" s="2">
        <v>7298776.249237448</v>
      </c>
      <c r="J1491" s="2">
        <v>1851323.239354521</v>
      </c>
      <c r="K1491" s="2">
        <f>SUMIF('collection only'!D:D,eslam.data!AH1491,'collection only'!E:E)</f>
        <v>1851323.25</v>
      </c>
      <c r="L1491" s="2">
        <v>113121565.1687665</v>
      </c>
      <c r="O1491" s="2">
        <v>11999237.93323</v>
      </c>
      <c r="U1491" s="2">
        <v>45521.91</v>
      </c>
      <c r="V1491" s="14">
        <f>SUMIF('consultant-gross'!D:D,eslam.data!AH1491,'consultant-gross'!F:F)</f>
        <v>11500368.617491484</v>
      </c>
      <c r="W1491" s="14">
        <f>SUMIF('consultant-gross'!D:D,eslam.data!AH1491,'consultant-gross'!G:G)</f>
        <v>117323157.53702052</v>
      </c>
      <c r="X1491" s="14">
        <f>SUMIF('consultant-net'!D:D,eslam.data!AH1491,'consultant-net'!F:F)</f>
        <v>5655167.4000000004</v>
      </c>
      <c r="Y1491" s="2" t="str">
        <f>VLOOKUP(A1491,'eslam-to-invoicing'!A:B,2,0)</f>
        <v>Sodic Club House</v>
      </c>
      <c r="Z1491" s="2" t="str">
        <f t="shared" si="58"/>
        <v>Sodic Club House32</v>
      </c>
      <c r="AH1491" s="2" t="str">
        <f t="shared" si="59"/>
        <v>Sodic Club House32</v>
      </c>
    </row>
    <row r="1492" spans="1:34" x14ac:dyDescent="0.3">
      <c r="A1492" s="6" t="s">
        <v>8</v>
      </c>
      <c r="B1492" s="6">
        <v>33</v>
      </c>
      <c r="C1492" s="1">
        <v>43343</v>
      </c>
      <c r="D1492" s="1">
        <v>43348</v>
      </c>
      <c r="E1492" s="1">
        <v>43349</v>
      </c>
      <c r="F1492">
        <v>35</v>
      </c>
      <c r="G1492" s="1">
        <v>43384</v>
      </c>
      <c r="H1492" s="1">
        <v>43382</v>
      </c>
      <c r="I1492" s="2">
        <v>6841826.5834652632</v>
      </c>
      <c r="J1492" s="2">
        <v>5028067.13</v>
      </c>
      <c r="K1492" s="2">
        <f>SUMIF('collection only'!D:D,eslam.data!AH1492,'collection only'!E:E)</f>
        <v>5028067.13</v>
      </c>
      <c r="L1492" s="2">
        <v>119963391.7522317</v>
      </c>
      <c r="O1492" s="2">
        <v>12452865.15191</v>
      </c>
      <c r="U1492" s="2">
        <v>76081.91</v>
      </c>
      <c r="V1492" s="14">
        <f>SUMIF('consultant-gross'!D:D,eslam.data!AH1492,'consultant-gross'!F:F)</f>
        <v>7276853.7792554796</v>
      </c>
      <c r="W1492" s="14">
        <f>SUMIF('consultant-gross'!D:D,eslam.data!AH1492,'consultant-gross'!G:G)</f>
        <v>124600011.316276</v>
      </c>
      <c r="X1492" s="14">
        <f>SUMIF('consultant-net'!D:D,eslam.data!AH1492,'consultant-net'!F:F)</f>
        <v>7190786.0899999999</v>
      </c>
      <c r="Y1492" s="2" t="str">
        <f>VLOOKUP(A1492,'eslam-to-invoicing'!A:B,2,0)</f>
        <v>Sodic Club House</v>
      </c>
      <c r="Z1492" s="2" t="str">
        <f t="shared" si="58"/>
        <v>Sodic Club House33</v>
      </c>
      <c r="AH1492" s="2" t="str">
        <f t="shared" si="59"/>
        <v>Sodic Club House33</v>
      </c>
    </row>
    <row r="1493" spans="1:34" x14ac:dyDescent="0.3">
      <c r="A1493" s="6" t="s">
        <v>8</v>
      </c>
      <c r="B1493" s="6">
        <v>34</v>
      </c>
      <c r="C1493" s="1">
        <v>43373</v>
      </c>
      <c r="D1493" s="1">
        <v>43388</v>
      </c>
      <c r="E1493" s="1">
        <v>43388</v>
      </c>
      <c r="F1493">
        <v>35</v>
      </c>
      <c r="G1493" s="1">
        <v>43423</v>
      </c>
      <c r="H1493" s="1">
        <v>43425</v>
      </c>
      <c r="I1493" s="2">
        <v>9547045.4302354753</v>
      </c>
      <c r="J1493" s="2">
        <v>1372787.19</v>
      </c>
      <c r="K1493" s="2">
        <f>SUMIF('collection only'!D:D,eslam.data!AH1493,'collection only'!E:E)</f>
        <v>1372787.1900000004</v>
      </c>
      <c r="L1493" s="2">
        <v>129510437.18246721</v>
      </c>
      <c r="O1493" s="2">
        <v>9699552.55002</v>
      </c>
      <c r="U1493" s="2">
        <v>541161.90999999992</v>
      </c>
      <c r="V1493" s="14">
        <f>SUMIF('consultant-gross'!D:D,eslam.data!AH1493,'consultant-gross'!F:F)</f>
        <v>14426802.973249823</v>
      </c>
      <c r="W1493" s="14">
        <f>SUMIF('consultant-gross'!D:D,eslam.data!AH1493,'consultant-gross'!G:G)</f>
        <v>134390194.72548157</v>
      </c>
      <c r="X1493" s="14">
        <f>SUMIF('consultant-net'!D:D,eslam.data!AH1493,'consultant-net'!F:F)</f>
        <v>10029446.470000001</v>
      </c>
      <c r="Y1493" s="2" t="str">
        <f>VLOOKUP(A1493,'eslam-to-invoicing'!A:B,2,0)</f>
        <v>Sodic Club House</v>
      </c>
      <c r="Z1493" s="2" t="str">
        <f t="shared" si="58"/>
        <v>Sodic Club House34</v>
      </c>
      <c r="AH1493" s="2" t="str">
        <f t="shared" si="59"/>
        <v>Sodic Club House34</v>
      </c>
    </row>
    <row r="1494" spans="1:34" x14ac:dyDescent="0.3">
      <c r="A1494" s="6" t="s">
        <v>8</v>
      </c>
      <c r="B1494" s="6">
        <v>35</v>
      </c>
      <c r="C1494" s="1">
        <v>43434</v>
      </c>
      <c r="D1494" s="1">
        <v>43429</v>
      </c>
      <c r="E1494" s="1">
        <v>43429</v>
      </c>
      <c r="F1494">
        <v>35</v>
      </c>
      <c r="G1494" s="1">
        <v>43464</v>
      </c>
      <c r="H1494" s="1">
        <v>43819</v>
      </c>
      <c r="I1494" s="2">
        <v>17370468.277877782</v>
      </c>
      <c r="J1494" s="2">
        <v>2061960.9553341269</v>
      </c>
      <c r="K1494" s="2">
        <f>SUMIF('collection only'!D:D,eslam.data!AH1494,'collection only'!E:E)</f>
        <v>2061960.96</v>
      </c>
      <c r="L1494" s="2">
        <v>146880905.460345</v>
      </c>
      <c r="O1494" s="2">
        <v>8284813.5766400006</v>
      </c>
      <c r="U1494" s="2">
        <v>557361.90999999992</v>
      </c>
      <c r="V1494" s="14">
        <f>SUMIF('consultant-gross'!D:D,eslam.data!AH1494,'consultant-gross'!F:F)</f>
        <v>10886083.229694039</v>
      </c>
      <c r="W1494" s="14">
        <f>SUMIF('consultant-gross'!D:D,eslam.data!AH1494,'consultant-gross'!G:G)</f>
        <v>140396520.41216126</v>
      </c>
      <c r="X1494" s="14">
        <f>SUMIF('consultant-net'!D:D,eslam.data!AH1494,'consultant-net'!F:F)</f>
        <v>6956090.9060016572</v>
      </c>
      <c r="Y1494" s="2" t="str">
        <f>VLOOKUP(A1494,'eslam-to-invoicing'!A:B,2,0)</f>
        <v>Sodic Club House</v>
      </c>
      <c r="Z1494" s="2" t="str">
        <f t="shared" si="58"/>
        <v>Sodic Club House35</v>
      </c>
      <c r="AH1494" s="2" t="str">
        <f t="shared" si="59"/>
        <v>Sodic Club House35</v>
      </c>
    </row>
    <row r="1495" spans="1:34" x14ac:dyDescent="0.3">
      <c r="A1495" s="6" t="s">
        <v>8</v>
      </c>
      <c r="B1495" s="6">
        <v>36</v>
      </c>
      <c r="C1495" s="1">
        <v>43646</v>
      </c>
      <c r="D1495" s="1">
        <v>43647</v>
      </c>
      <c r="E1495" s="1">
        <v>43648</v>
      </c>
      <c r="F1495">
        <v>56</v>
      </c>
      <c r="G1495" s="1">
        <v>43704</v>
      </c>
      <c r="H1495" s="1">
        <v>43818</v>
      </c>
      <c r="I1495" s="2">
        <v>15653205.949655</v>
      </c>
      <c r="J1495" s="2">
        <v>3000000</v>
      </c>
      <c r="K1495" s="2">
        <f>SUMIF('collection only'!D:D,eslam.data!AH1495,'collection only'!E:E)</f>
        <v>9516540.6600000001</v>
      </c>
      <c r="L1495" s="2">
        <v>162534111.41</v>
      </c>
      <c r="U1495" s="2">
        <v>4804784.6500000004</v>
      </c>
      <c r="V1495" s="14">
        <f>SUMIF('consultant-gross'!D:D,eslam.data!AH1495,'consultant-gross'!F:F)</f>
        <v>0</v>
      </c>
      <c r="W1495" s="14">
        <f>SUMIF('consultant-gross'!D:D,eslam.data!AH1495,'consultant-gross'!G:G)</f>
        <v>0</v>
      </c>
      <c r="X1495" s="14">
        <f>SUMIF('consultant-net'!D:D,eslam.data!AH1495,'consultant-net'!F:F)</f>
        <v>7000000</v>
      </c>
      <c r="Y1495" s="2" t="str">
        <f>VLOOKUP(A1495,'eslam-to-invoicing'!A:B,2,0)</f>
        <v>Sodic Club House</v>
      </c>
      <c r="Z1495" s="2" t="str">
        <f t="shared" si="58"/>
        <v>Sodic Club House36</v>
      </c>
      <c r="AH1495" s="2" t="str">
        <f t="shared" si="59"/>
        <v>Sodic Club House36</v>
      </c>
    </row>
    <row r="1496" spans="1:34" x14ac:dyDescent="0.3">
      <c r="A1496" s="6" t="s">
        <v>8</v>
      </c>
      <c r="B1496" s="6">
        <v>37</v>
      </c>
      <c r="C1496" s="1">
        <v>44074</v>
      </c>
      <c r="D1496" s="1">
        <v>44054</v>
      </c>
      <c r="E1496" s="1">
        <v>44054</v>
      </c>
      <c r="F1496">
        <v>56</v>
      </c>
      <c r="G1496" s="1">
        <v>44110</v>
      </c>
      <c r="K1496" s="2">
        <f>SUMIF('collection only'!D:D,eslam.data!AH1496,'collection only'!E:E)</f>
        <v>4028521</v>
      </c>
      <c r="U1496" s="2">
        <v>0</v>
      </c>
      <c r="V1496" s="14">
        <f>SUMIF('consultant-gross'!D:D,eslam.data!AH1496,'consultant-gross'!F:F)</f>
        <v>0</v>
      </c>
      <c r="W1496" s="14">
        <f>SUMIF('consultant-gross'!D:D,eslam.data!AH1496,'consultant-gross'!G:G)</f>
        <v>0</v>
      </c>
      <c r="X1496" s="14">
        <f>SUMIF('consultant-net'!D:D,eslam.data!AH1496,'consultant-net'!F:F)</f>
        <v>0</v>
      </c>
      <c r="Y1496" s="2" t="str">
        <f>VLOOKUP(A1496,'eslam-to-invoicing'!A:B,2,0)</f>
        <v>Sodic Club House</v>
      </c>
      <c r="Z1496" s="2" t="str">
        <f t="shared" si="58"/>
        <v>Sodic Club House37</v>
      </c>
      <c r="AH1496" s="2" t="str">
        <f t="shared" si="59"/>
        <v>Sodic Club House37</v>
      </c>
    </row>
    <row r="1497" spans="1:34" x14ac:dyDescent="0.3">
      <c r="A1497" s="6" t="s">
        <v>32</v>
      </c>
      <c r="B1497" s="6">
        <v>1</v>
      </c>
      <c r="C1497" s="1">
        <v>43555</v>
      </c>
      <c r="D1497" s="1">
        <v>43541</v>
      </c>
      <c r="E1497" s="1">
        <v>43541</v>
      </c>
      <c r="F1497">
        <v>42</v>
      </c>
      <c r="G1497" s="1">
        <v>43583</v>
      </c>
      <c r="H1497" s="1">
        <v>43544</v>
      </c>
      <c r="I1497" s="2">
        <v>9063098.3368571419</v>
      </c>
      <c r="J1497" s="2">
        <v>6785088.5698880991</v>
      </c>
      <c r="K1497" s="2">
        <f>SUMIF('collection only'!D:D,eslam.data!AH1497,'collection only'!E:E)</f>
        <v>138789620.12</v>
      </c>
      <c r="L1497" s="2">
        <v>9063098.3368571419</v>
      </c>
      <c r="M1497" s="2">
        <v>122000000</v>
      </c>
      <c r="N1497" s="2">
        <v>10000000</v>
      </c>
      <c r="U1497" s="2">
        <v>0</v>
      </c>
      <c r="V1497" s="14">
        <f>SUMIF('consultant-gross'!D:D,eslam.data!AH1497,'consultant-gross'!F:F)</f>
        <v>9063098.3368571419</v>
      </c>
      <c r="W1497" s="14">
        <f>SUMIF('consultant-gross'!D:D,eslam.data!AH1497,'consultant-gross'!G:G)</f>
        <v>9063098.3368571419</v>
      </c>
      <c r="X1497" s="14">
        <f>SUMIF('consultant-net'!D:D,eslam.data!AH1497,'consultant-net'!F:F)</f>
        <v>6785088.5698880991</v>
      </c>
      <c r="Y1497" s="2" t="str">
        <f>VLOOKUP(A1497,'eslam-to-invoicing'!A:B,2,0)</f>
        <v>EDNC Retail &amp; Offices Civil</v>
      </c>
      <c r="Z1497" s="2" t="str">
        <f t="shared" si="58"/>
        <v>EDNC Retail &amp; Offices Civil1</v>
      </c>
      <c r="AH1497" s="2" t="str">
        <f t="shared" si="59"/>
        <v>Sodic Eastown1</v>
      </c>
    </row>
    <row r="1498" spans="1:34" x14ac:dyDescent="0.3">
      <c r="A1498" s="6" t="s">
        <v>32</v>
      </c>
      <c r="B1498" s="6">
        <v>2</v>
      </c>
      <c r="C1498" s="1">
        <v>43585</v>
      </c>
      <c r="D1498" s="1">
        <v>43575</v>
      </c>
      <c r="E1498" s="1">
        <v>43571</v>
      </c>
      <c r="F1498">
        <v>42</v>
      </c>
      <c r="G1498" s="1">
        <v>43613</v>
      </c>
      <c r="H1498" s="1">
        <v>43573</v>
      </c>
      <c r="I1498" s="2">
        <v>20887437.31076191</v>
      </c>
      <c r="J1498" s="2">
        <v>15652355.210000001</v>
      </c>
      <c r="K1498" s="2">
        <f>SUMIF('collection only'!D:D,eslam.data!AH1498,'collection only'!E:E)</f>
        <v>21566541.66</v>
      </c>
      <c r="L1498" s="2">
        <v>29950535.64761905</v>
      </c>
      <c r="M1498" s="2">
        <v>5928168</v>
      </c>
      <c r="U1498" s="2">
        <v>0</v>
      </c>
      <c r="V1498" s="14">
        <f>SUMIF('consultant-gross'!D:D,eslam.data!AH1498,'consultant-gross'!F:F)</f>
        <v>20887437.310761906</v>
      </c>
      <c r="W1498" s="14">
        <f>SUMIF('consultant-gross'!D:D,eslam.data!AH1498,'consultant-gross'!G:G)</f>
        <v>29950535.647619046</v>
      </c>
      <c r="X1498" s="14">
        <f>SUMIF('consultant-net'!D:D,eslam.data!AH1498,'consultant-net'!F:F)</f>
        <v>15652355.210000001</v>
      </c>
      <c r="Y1498" s="2" t="str">
        <f>VLOOKUP(A1498,'eslam-to-invoicing'!A:B,2,0)</f>
        <v>EDNC Retail &amp; Offices Civil</v>
      </c>
      <c r="Z1498" s="2" t="str">
        <f t="shared" si="58"/>
        <v>EDNC Retail &amp; Offices Civil2</v>
      </c>
      <c r="AH1498" s="2" t="str">
        <f t="shared" si="59"/>
        <v>Sodic Eastown2</v>
      </c>
    </row>
    <row r="1499" spans="1:34" x14ac:dyDescent="0.3">
      <c r="A1499" s="6" t="s">
        <v>32</v>
      </c>
      <c r="B1499" s="6">
        <v>3</v>
      </c>
      <c r="C1499" s="1">
        <v>43616</v>
      </c>
      <c r="D1499" s="1">
        <v>43605</v>
      </c>
      <c r="E1499" s="1">
        <v>43604</v>
      </c>
      <c r="F1499">
        <v>42</v>
      </c>
      <c r="G1499" s="1">
        <v>43646</v>
      </c>
      <c r="H1499" s="1">
        <v>43608</v>
      </c>
      <c r="I1499" s="2">
        <v>2101069.4380952418</v>
      </c>
      <c r="J1499" s="2">
        <v>1574016.17</v>
      </c>
      <c r="K1499" s="2">
        <f>SUMIF('collection only'!D:D,eslam.data!AH1499,'collection only'!E:E)</f>
        <v>1574016.18</v>
      </c>
      <c r="L1499" s="2">
        <v>32051605.085714292</v>
      </c>
      <c r="U1499" s="2">
        <v>0</v>
      </c>
      <c r="V1499" s="14">
        <f>SUMIF('consultant-gross'!D:D,eslam.data!AH1499,'consultant-gross'!F:F)</f>
        <v>2101069.4380952418</v>
      </c>
      <c r="W1499" s="14">
        <f>SUMIF('consultant-gross'!D:D,eslam.data!AH1499,'consultant-gross'!G:G)</f>
        <v>32051605.085714288</v>
      </c>
      <c r="X1499" s="14">
        <f>SUMIF('consultant-net'!D:D,eslam.data!AH1499,'consultant-net'!F:F)</f>
        <v>1574016.17</v>
      </c>
      <c r="Y1499" s="2" t="str">
        <f>VLOOKUP(A1499,'eslam-to-invoicing'!A:B,2,0)</f>
        <v>EDNC Retail &amp; Offices Civil</v>
      </c>
      <c r="Z1499" s="2" t="str">
        <f t="shared" si="58"/>
        <v>EDNC Retail &amp; Offices Civil3</v>
      </c>
      <c r="AH1499" s="2" t="str">
        <f t="shared" si="59"/>
        <v>Sodic Eastown3</v>
      </c>
    </row>
    <row r="1500" spans="1:34" x14ac:dyDescent="0.3">
      <c r="A1500" s="6" t="s">
        <v>32</v>
      </c>
      <c r="B1500" s="6">
        <v>4</v>
      </c>
      <c r="C1500" s="1">
        <v>43646</v>
      </c>
      <c r="D1500" s="1">
        <v>43641</v>
      </c>
      <c r="E1500" s="1">
        <v>43639</v>
      </c>
      <c r="F1500">
        <v>42</v>
      </c>
      <c r="G1500" s="1">
        <v>43681</v>
      </c>
      <c r="H1500" s="1">
        <v>43654</v>
      </c>
      <c r="I1500" s="2">
        <v>22270031.399999999</v>
      </c>
      <c r="J1500" s="2">
        <v>26267292.440000001</v>
      </c>
      <c r="K1500" s="2">
        <f>SUMIF('collection only'!D:D,eslam.data!AH1500,'collection only'!E:E)</f>
        <v>25688338.609999999</v>
      </c>
      <c r="L1500" s="2">
        <v>54321636.485714287</v>
      </c>
      <c r="U1500" s="2">
        <v>0</v>
      </c>
      <c r="V1500" s="14">
        <f>SUMIF('consultant-gross'!D:D,eslam.data!AH1500,'consultant-gross'!F:F)</f>
        <v>22270031.399999999</v>
      </c>
      <c r="W1500" s="14">
        <f>SUMIF('consultant-gross'!D:D,eslam.data!AH1500,'consultant-gross'!G:G)</f>
        <v>54321636.485714287</v>
      </c>
      <c r="X1500" s="14">
        <f>SUMIF('consultant-net'!D:D,eslam.data!AH1500,'consultant-net'!F:F)</f>
        <v>26267292.440000001</v>
      </c>
      <c r="Y1500" s="2" t="str">
        <f>VLOOKUP(A1500,'eslam-to-invoicing'!A:B,2,0)</f>
        <v>EDNC Retail &amp; Offices Civil</v>
      </c>
      <c r="Z1500" s="2" t="str">
        <f t="shared" si="58"/>
        <v>EDNC Retail &amp; Offices Civil4</v>
      </c>
      <c r="AH1500" s="2" t="str">
        <f t="shared" si="59"/>
        <v>Sodic Eastown4</v>
      </c>
    </row>
    <row r="1501" spans="1:34" x14ac:dyDescent="0.3">
      <c r="A1501" s="6" t="s">
        <v>32</v>
      </c>
      <c r="B1501" s="6">
        <v>5</v>
      </c>
      <c r="C1501" s="1">
        <v>43677</v>
      </c>
      <c r="D1501" s="1">
        <v>43671</v>
      </c>
      <c r="E1501" s="1">
        <v>43671</v>
      </c>
      <c r="F1501">
        <v>42</v>
      </c>
      <c r="G1501" s="1">
        <v>43713</v>
      </c>
      <c r="H1501" s="1">
        <v>43678</v>
      </c>
      <c r="I1501" s="2">
        <v>45005158.611809522</v>
      </c>
      <c r="J1501" s="2">
        <v>22056568.402714942</v>
      </c>
      <c r="K1501" s="2">
        <f>SUMIF('collection only'!D:D,eslam.data!AH1501,'collection only'!E:E)</f>
        <v>37056568.399999999</v>
      </c>
      <c r="L1501" s="2">
        <v>99326795.097523808</v>
      </c>
      <c r="O1501" s="2">
        <v>20344137.600000009</v>
      </c>
      <c r="U1501" s="2">
        <v>144395.63</v>
      </c>
      <c r="V1501" s="14">
        <f>SUMIF('consultant-gross'!D:D,eslam.data!AH1501,'consultant-gross'!F:F)</f>
        <v>45005158.611809522</v>
      </c>
      <c r="W1501" s="14">
        <f>SUMIF('consultant-gross'!D:D,eslam.data!AH1501,'consultant-gross'!G:G)</f>
        <v>99326795.097523808</v>
      </c>
      <c r="X1501" s="14">
        <f>SUMIF('consultant-net'!D:D,eslam.data!AH1501,'consultant-net'!F:F)</f>
        <v>22056568.402714938</v>
      </c>
      <c r="Y1501" s="2" t="str">
        <f>VLOOKUP(A1501,'eslam-to-invoicing'!A:B,2,0)</f>
        <v>EDNC Retail &amp; Offices Civil</v>
      </c>
      <c r="Z1501" s="2" t="str">
        <f t="shared" si="58"/>
        <v>EDNC Retail &amp; Offices Civil5</v>
      </c>
      <c r="AH1501" s="2" t="str">
        <f t="shared" si="59"/>
        <v>Sodic Eastown5</v>
      </c>
    </row>
    <row r="1502" spans="1:34" x14ac:dyDescent="0.3">
      <c r="A1502" s="6" t="s">
        <v>32</v>
      </c>
      <c r="B1502" s="6">
        <v>6</v>
      </c>
      <c r="C1502" s="1">
        <v>43708</v>
      </c>
      <c r="D1502" s="1">
        <v>43702</v>
      </c>
      <c r="E1502" s="1">
        <v>43696</v>
      </c>
      <c r="F1502">
        <v>42</v>
      </c>
      <c r="G1502" s="1">
        <v>43738</v>
      </c>
      <c r="H1502" s="1">
        <v>43716</v>
      </c>
      <c r="I1502" s="2">
        <v>38734277.150095247</v>
      </c>
      <c r="J1502" s="2">
        <v>28554847.68</v>
      </c>
      <c r="K1502" s="2">
        <f>SUMIF('collection only'!D:D,eslam.data!AH1502,'collection only'!E:E)</f>
        <v>28554847.670000002</v>
      </c>
      <c r="L1502" s="2">
        <v>138061072.24761909</v>
      </c>
      <c r="O1502" s="2">
        <v>20344137.600000001</v>
      </c>
      <c r="U1502" s="2">
        <v>607331.67999999993</v>
      </c>
      <c r="V1502" s="14">
        <f>SUMIF('consultant-gross'!D:D,eslam.data!AH1502,'consultant-gross'!F:F)</f>
        <v>38734277.150095254</v>
      </c>
      <c r="W1502" s="14">
        <f>SUMIF('consultant-gross'!D:D,eslam.data!AH1502,'consultant-gross'!G:G)</f>
        <v>138061072.24761906</v>
      </c>
      <c r="X1502" s="14">
        <f>SUMIF('consultant-net'!D:D,eslam.data!AH1502,'consultant-net'!F:F)</f>
        <v>28554847.68</v>
      </c>
      <c r="Y1502" s="2" t="str">
        <f>VLOOKUP(A1502,'eslam-to-invoicing'!A:B,2,0)</f>
        <v>EDNC Retail &amp; Offices Civil</v>
      </c>
      <c r="Z1502" s="2" t="str">
        <f t="shared" si="58"/>
        <v>EDNC Retail &amp; Offices Civil6</v>
      </c>
      <c r="AH1502" s="2" t="str">
        <f t="shared" si="59"/>
        <v>Sodic Eastown6</v>
      </c>
    </row>
    <row r="1503" spans="1:34" x14ac:dyDescent="0.3">
      <c r="A1503" s="6" t="s">
        <v>32</v>
      </c>
      <c r="B1503" s="6">
        <v>7</v>
      </c>
      <c r="C1503" s="1">
        <v>43738</v>
      </c>
      <c r="D1503" s="1">
        <v>43733</v>
      </c>
      <c r="E1503" s="1">
        <v>43724</v>
      </c>
      <c r="F1503">
        <v>42</v>
      </c>
      <c r="G1503" s="1">
        <v>43766</v>
      </c>
      <c r="H1503" s="1">
        <v>43772</v>
      </c>
      <c r="I1503" s="2">
        <v>65627417.190476149</v>
      </c>
      <c r="K1503" s="2">
        <f>SUMIF('collection only'!D:D,eslam.data!AH1503,'collection only'!E:E)</f>
        <v>38197130.950000003</v>
      </c>
      <c r="L1503" s="2">
        <v>203688489.43809521</v>
      </c>
      <c r="O1503" s="2">
        <v>5537718</v>
      </c>
      <c r="U1503" s="2">
        <v>921272.68</v>
      </c>
      <c r="V1503" s="14">
        <f>SUMIF('consultant-gross'!D:D,eslam.data!AH1503,'consultant-gross'!F:F)</f>
        <v>0</v>
      </c>
      <c r="W1503" s="14">
        <f>SUMIF('consultant-gross'!D:D,eslam.data!AH1503,'consultant-gross'!G:G)</f>
        <v>0</v>
      </c>
      <c r="X1503" s="14">
        <f>SUMIF('consultant-net'!D:D,eslam.data!AH1503,'consultant-net'!F:F)</f>
        <v>38890621.047344498</v>
      </c>
      <c r="Y1503" s="2" t="str">
        <f>VLOOKUP(A1503,'eslam-to-invoicing'!A:B,2,0)</f>
        <v>EDNC Retail &amp; Offices Civil</v>
      </c>
      <c r="Z1503" s="2" t="str">
        <f t="shared" si="58"/>
        <v>EDNC Retail &amp; Offices Civil7</v>
      </c>
      <c r="AH1503" s="2" t="str">
        <f t="shared" si="59"/>
        <v>Sodic Eastown7</v>
      </c>
    </row>
    <row r="1504" spans="1:34" x14ac:dyDescent="0.3">
      <c r="A1504" s="6" t="s">
        <v>32</v>
      </c>
      <c r="B1504" s="6">
        <v>8</v>
      </c>
      <c r="C1504" s="1">
        <v>43769</v>
      </c>
      <c r="D1504" s="1">
        <v>43768</v>
      </c>
      <c r="E1504" s="1">
        <v>43771</v>
      </c>
      <c r="F1504">
        <v>42</v>
      </c>
      <c r="G1504" s="1">
        <v>43813</v>
      </c>
      <c r="H1504" s="1">
        <v>43783</v>
      </c>
      <c r="I1504" s="2">
        <v>85059782.152381003</v>
      </c>
      <c r="J1504" s="2">
        <v>58794871.950000003</v>
      </c>
      <c r="K1504" s="2">
        <f>SUMIF('collection only'!D:D,eslam.data!AH1504,'collection only'!E:E)</f>
        <v>55532397.609999999</v>
      </c>
      <c r="L1504" s="2">
        <v>288748271.59047621</v>
      </c>
      <c r="O1504" s="2">
        <v>1266429.46</v>
      </c>
      <c r="U1504" s="2">
        <v>707331.67999999993</v>
      </c>
      <c r="V1504" s="14">
        <f>SUMIF('consultant-gross'!D:D,eslam.data!AH1504,'consultant-gross'!F:F)</f>
        <v>85059782.152381003</v>
      </c>
      <c r="W1504" s="14">
        <f>SUMIF('consultant-gross'!D:D,eslam.data!AH1504,'consultant-gross'!G:G)</f>
        <v>288748271.59047621</v>
      </c>
      <c r="X1504" s="14">
        <f>SUMIF('consultant-net'!D:D,eslam.data!AH1504,'consultant-net'!F:F)</f>
        <v>58794871.950000003</v>
      </c>
      <c r="Y1504" s="2" t="str">
        <f>VLOOKUP(A1504,'eslam-to-invoicing'!A:B,2,0)</f>
        <v>EDNC Retail &amp; Offices Civil</v>
      </c>
      <c r="Z1504" s="2" t="str">
        <f t="shared" si="58"/>
        <v>EDNC Retail &amp; Offices Civil8</v>
      </c>
      <c r="AH1504" s="2" t="str">
        <f t="shared" si="59"/>
        <v>Sodic Eastown8</v>
      </c>
    </row>
    <row r="1505" spans="1:34" x14ac:dyDescent="0.3">
      <c r="A1505" s="6" t="s">
        <v>32</v>
      </c>
      <c r="B1505" s="6">
        <v>9</v>
      </c>
      <c r="C1505" s="1">
        <v>43799</v>
      </c>
      <c r="D1505" s="1">
        <v>43799</v>
      </c>
      <c r="E1505" s="1">
        <v>43802</v>
      </c>
      <c r="F1505">
        <v>42</v>
      </c>
      <c r="G1505" s="1">
        <v>43844</v>
      </c>
      <c r="H1505" s="1">
        <v>43829</v>
      </c>
      <c r="I1505" s="2">
        <v>16046909.91428566</v>
      </c>
      <c r="J1505" s="2">
        <v>40504812.259999998</v>
      </c>
      <c r="K1505" s="2">
        <f>SUMIF('collection only'!D:D,eslam.data!AH1505,'collection only'!E:E)</f>
        <v>40504812.259999998</v>
      </c>
      <c r="L1505" s="2">
        <v>304795181.50476187</v>
      </c>
      <c r="O1505" s="2">
        <v>39767000.799999997</v>
      </c>
      <c r="U1505" s="2">
        <v>2750976.18</v>
      </c>
      <c r="V1505" s="14">
        <f>SUMIF('consultant-gross'!D:D,eslam.data!AH1505,'consultant-gross'!F:F)</f>
        <v>0</v>
      </c>
      <c r="W1505" s="14">
        <f>SUMIF('consultant-gross'!D:D,eslam.data!AH1505,'consultant-gross'!G:G)</f>
        <v>0</v>
      </c>
      <c r="X1505" s="14">
        <f>SUMIF('consultant-net'!D:D,eslam.data!AH1505,'consultant-net'!F:F)</f>
        <v>0</v>
      </c>
      <c r="Y1505" s="2" t="str">
        <f>VLOOKUP(A1505,'eslam-to-invoicing'!A:B,2,0)</f>
        <v>EDNC Retail &amp; Offices Civil</v>
      </c>
      <c r="Z1505" s="2" t="str">
        <f t="shared" si="58"/>
        <v>EDNC Retail &amp; Offices Civil9</v>
      </c>
      <c r="AH1505" s="2" t="str">
        <f t="shared" si="59"/>
        <v>Sodic Eastown9</v>
      </c>
    </row>
    <row r="1506" spans="1:34" x14ac:dyDescent="0.3">
      <c r="A1506" s="6" t="s">
        <v>32</v>
      </c>
      <c r="B1506" s="6">
        <v>10</v>
      </c>
      <c r="C1506" s="1">
        <v>43830</v>
      </c>
      <c r="D1506" s="1">
        <v>43830</v>
      </c>
      <c r="E1506" s="1">
        <v>43837</v>
      </c>
      <c r="F1506">
        <v>42</v>
      </c>
      <c r="G1506" s="1">
        <v>43879</v>
      </c>
      <c r="H1506" s="1">
        <v>43850</v>
      </c>
      <c r="I1506" s="2">
        <v>82638241.076189518</v>
      </c>
      <c r="J1506" s="2">
        <v>32553581.239999998</v>
      </c>
      <c r="K1506" s="2">
        <f>SUMIF('collection only'!D:D,eslam.data!AH1506,'collection only'!E:E)</f>
        <v>32553581.239999998</v>
      </c>
      <c r="L1506" s="2">
        <v>387433422.58095139</v>
      </c>
      <c r="O1506" s="2">
        <v>9.9999999999999995E-7</v>
      </c>
      <c r="U1506" s="2">
        <v>3038523.68</v>
      </c>
      <c r="V1506" s="14">
        <f>SUMIF('consultant-gross'!D:D,eslam.data!AH1506,'consultant-gross'!F:F)</f>
        <v>88119712.72380954</v>
      </c>
      <c r="W1506" s="14">
        <f>SUMIF('consultant-gross'!D:D,eslam.data!AH1506,'consultant-gross'!G:G)</f>
        <v>392914894.22857141</v>
      </c>
      <c r="X1506" s="14">
        <f>SUMIF('consultant-net'!D:D,eslam.data!AH1506,'consultant-net'!F:F)</f>
        <v>36785436.359999999</v>
      </c>
      <c r="Y1506" s="2" t="str">
        <f>VLOOKUP(A1506,'eslam-to-invoicing'!A:B,2,0)</f>
        <v>EDNC Retail &amp; Offices Civil</v>
      </c>
      <c r="Z1506" s="2" t="str">
        <f t="shared" si="58"/>
        <v>EDNC Retail &amp; Offices Civil10</v>
      </c>
      <c r="AH1506" s="2" t="str">
        <f t="shared" si="59"/>
        <v>Sodic Eastown10</v>
      </c>
    </row>
    <row r="1507" spans="1:34" x14ac:dyDescent="0.3">
      <c r="A1507" s="6" t="s">
        <v>32</v>
      </c>
      <c r="B1507" s="6">
        <v>11</v>
      </c>
      <c r="C1507" s="1">
        <v>43861</v>
      </c>
      <c r="D1507" s="1">
        <v>43861</v>
      </c>
      <c r="E1507" s="1">
        <v>43864</v>
      </c>
      <c r="F1507">
        <v>42</v>
      </c>
      <c r="G1507" s="1">
        <v>43906</v>
      </c>
      <c r="H1507" s="1">
        <v>43880</v>
      </c>
      <c r="I1507" s="2">
        <v>36710088.577454329</v>
      </c>
      <c r="J1507" s="2">
        <v>27179529.39289961</v>
      </c>
      <c r="K1507" s="2">
        <f>SUMIF('collection only'!D:D,eslam.data!AH1507,'collection only'!E:E)</f>
        <v>27179529.392899614</v>
      </c>
      <c r="L1507" s="2">
        <v>424143511.15840572</v>
      </c>
      <c r="U1507" s="2">
        <v>3038523.68</v>
      </c>
      <c r="V1507" s="14">
        <f>SUMIF('consultant-gross'!D:D,eslam.data!AH1507,'consultant-gross'!F:F)</f>
        <v>0</v>
      </c>
      <c r="W1507" s="14">
        <f>SUMIF('consultant-gross'!D:D,eslam.data!AH1507,'consultant-gross'!G:G)</f>
        <v>0</v>
      </c>
      <c r="X1507" s="14">
        <f>SUMIF('consultant-net'!D:D,eslam.data!AH1507,'consultant-net'!F:F)</f>
        <v>0</v>
      </c>
      <c r="Y1507" s="2" t="str">
        <f>VLOOKUP(A1507,'eslam-to-invoicing'!A:B,2,0)</f>
        <v>EDNC Retail &amp; Offices Civil</v>
      </c>
      <c r="Z1507" s="2" t="str">
        <f t="shared" si="58"/>
        <v>EDNC Retail &amp; Offices Civil11</v>
      </c>
      <c r="AH1507" s="2" t="str">
        <f t="shared" si="59"/>
        <v>Sodic Eastown11</v>
      </c>
    </row>
    <row r="1508" spans="1:34" x14ac:dyDescent="0.3">
      <c r="A1508" s="6" t="s">
        <v>32</v>
      </c>
      <c r="B1508" s="6">
        <v>12</v>
      </c>
      <c r="C1508" s="1">
        <v>43890</v>
      </c>
      <c r="D1508" s="1">
        <v>43890</v>
      </c>
      <c r="E1508" s="1">
        <v>43894</v>
      </c>
      <c r="F1508">
        <v>42</v>
      </c>
      <c r="G1508" s="1">
        <v>43936</v>
      </c>
      <c r="H1508" s="1">
        <v>43919</v>
      </c>
      <c r="I1508" s="2">
        <v>26833421.41302282</v>
      </c>
      <c r="J1508" s="2">
        <v>19553108.77</v>
      </c>
      <c r="K1508" s="2">
        <f>SUMIF('collection only'!D:D,eslam.data!AH1508,'collection only'!E:E)</f>
        <v>19553108.789999999</v>
      </c>
      <c r="L1508" s="2">
        <v>450976932.57142848</v>
      </c>
      <c r="U1508" s="2">
        <v>3314791.44</v>
      </c>
      <c r="V1508" s="14">
        <f>SUMIF('consultant-gross'!D:D,eslam.data!AH1508,'consultant-gross'!F:F)</f>
        <v>26833421.413022816</v>
      </c>
      <c r="W1508" s="14">
        <f>SUMIF('consultant-gross'!D:D,eslam.data!AH1508,'consultant-gross'!G:G)</f>
        <v>450976932.57142854</v>
      </c>
      <c r="X1508" s="14">
        <f>SUMIF('consultant-net'!D:D,eslam.data!AH1508,'consultant-net'!F:F)</f>
        <v>19553108.77</v>
      </c>
      <c r="Y1508" s="2" t="str">
        <f>VLOOKUP(A1508,'eslam-to-invoicing'!A:B,2,0)</f>
        <v>EDNC Retail &amp; Offices Civil</v>
      </c>
      <c r="Z1508" s="2" t="str">
        <f t="shared" si="58"/>
        <v>EDNC Retail &amp; Offices Civil12</v>
      </c>
      <c r="AH1508" s="2" t="str">
        <f t="shared" si="59"/>
        <v>Sodic Eastown12</v>
      </c>
    </row>
    <row r="1509" spans="1:34" x14ac:dyDescent="0.3">
      <c r="A1509" s="6" t="s">
        <v>32</v>
      </c>
      <c r="B1509" s="6">
        <v>13</v>
      </c>
      <c r="C1509" s="1">
        <v>43921</v>
      </c>
      <c r="D1509" s="1">
        <v>43914</v>
      </c>
      <c r="E1509" s="1">
        <v>43915</v>
      </c>
      <c r="F1509">
        <v>42</v>
      </c>
      <c r="G1509" s="1">
        <v>43957</v>
      </c>
      <c r="H1509" s="1">
        <v>43968</v>
      </c>
      <c r="I1509" s="2">
        <v>22228765.612092439</v>
      </c>
      <c r="J1509" s="2">
        <v>16201534.039999999</v>
      </c>
      <c r="K1509" s="2">
        <f>SUMIF('collection only'!D:D,eslam.data!AH1509,'collection only'!E:E)</f>
        <v>16201534.039999999</v>
      </c>
      <c r="L1509" s="2">
        <v>473205698.18352097</v>
      </c>
      <c r="U1509" s="2">
        <v>2704423.44</v>
      </c>
      <c r="V1509" s="14">
        <f>SUMIF('consultant-gross'!D:D,eslam.data!AH1509,'consultant-gross'!F:F)</f>
        <v>26192906.028571427</v>
      </c>
      <c r="W1509" s="14">
        <f>SUMIF('consultant-gross'!D:D,eslam.data!AH1509,'consultant-gross'!G:G)</f>
        <v>477169838.59999996</v>
      </c>
      <c r="X1509" s="14">
        <f>SUMIF('consultant-net'!D:D,eslam.data!AH1509,'consultant-net'!F:F)</f>
        <v>19217788.539999999</v>
      </c>
      <c r="Y1509" s="2" t="str">
        <f>VLOOKUP(A1509,'eslam-to-invoicing'!A:B,2,0)</f>
        <v>EDNC Retail &amp; Offices Civil</v>
      </c>
      <c r="Z1509" s="2" t="str">
        <f t="shared" si="58"/>
        <v>EDNC Retail &amp; Offices Civil13</v>
      </c>
      <c r="AH1509" s="2" t="str">
        <f t="shared" si="59"/>
        <v>Sodic Eastown13</v>
      </c>
    </row>
    <row r="1510" spans="1:34" x14ac:dyDescent="0.3">
      <c r="A1510" s="6" t="s">
        <v>32</v>
      </c>
      <c r="B1510" s="6">
        <v>14</v>
      </c>
      <c r="C1510" s="1">
        <v>43951</v>
      </c>
      <c r="D1510" s="1">
        <v>43958</v>
      </c>
      <c r="E1510" s="1">
        <v>43961</v>
      </c>
      <c r="F1510">
        <v>42</v>
      </c>
      <c r="G1510" s="1">
        <v>44003</v>
      </c>
      <c r="H1510" s="1">
        <v>43997</v>
      </c>
      <c r="I1510" s="2">
        <v>24418089.968859971</v>
      </c>
      <c r="J1510" s="2">
        <v>16537461.58</v>
      </c>
      <c r="K1510" s="2">
        <f>SUMIF('collection only'!D:D,eslam.data!AH1510,'collection only'!E:E)</f>
        <v>16537461.58</v>
      </c>
      <c r="L1510" s="2">
        <v>497623788.15238088</v>
      </c>
      <c r="U1510" s="2">
        <v>3495935.44</v>
      </c>
      <c r="V1510" s="14">
        <f>SUMIF('consultant-gross'!D:D,eslam.data!AH1510,'consultant-gross'!F:F)</f>
        <v>0</v>
      </c>
      <c r="W1510" s="14">
        <f>SUMIF('consultant-gross'!D:D,eslam.data!AH1510,'consultant-gross'!G:G)</f>
        <v>0</v>
      </c>
      <c r="X1510" s="14">
        <f>SUMIF('consultant-net'!D:D,eslam.data!AH1510,'consultant-net'!F:F)</f>
        <v>0</v>
      </c>
      <c r="Y1510" s="2" t="str">
        <f>VLOOKUP(A1510,'eslam-to-invoicing'!A:B,2,0)</f>
        <v>EDNC Retail &amp; Offices Civil</v>
      </c>
      <c r="Z1510" s="2" t="str">
        <f t="shared" si="58"/>
        <v>EDNC Retail &amp; Offices Civil14</v>
      </c>
      <c r="AH1510" s="2" t="str">
        <f t="shared" si="59"/>
        <v>Sodic Eastown14</v>
      </c>
    </row>
    <row r="1511" spans="1:34" x14ac:dyDescent="0.3">
      <c r="A1511" s="6" t="s">
        <v>32</v>
      </c>
      <c r="B1511" s="6">
        <v>15</v>
      </c>
      <c r="C1511" s="1">
        <v>43982</v>
      </c>
      <c r="D1511" s="1">
        <v>43984</v>
      </c>
      <c r="E1511" s="1">
        <v>43988</v>
      </c>
      <c r="F1511">
        <v>42</v>
      </c>
      <c r="G1511" s="1">
        <v>44030</v>
      </c>
      <c r="H1511" s="1">
        <v>44005</v>
      </c>
      <c r="I1511" s="2">
        <v>19101976.117630482</v>
      </c>
      <c r="J1511" s="2">
        <v>12895953.95582917</v>
      </c>
      <c r="K1511" s="2">
        <f>SUMIF('collection only'!D:D,eslam.data!AH1511,'collection only'!E:E)</f>
        <v>12895954</v>
      </c>
      <c r="L1511" s="2">
        <v>516725764.27001143</v>
      </c>
      <c r="U1511" s="2">
        <v>4174771.13</v>
      </c>
      <c r="V1511" s="14">
        <f>SUMIF('consultant-gross'!D:D,eslam.data!AH1511,'consultant-gross'!F:F)</f>
        <v>0</v>
      </c>
      <c r="W1511" s="14">
        <f>SUMIF('consultant-gross'!D:D,eslam.data!AH1511,'consultant-gross'!G:G)</f>
        <v>0</v>
      </c>
      <c r="X1511" s="14">
        <f>SUMIF('consultant-net'!D:D,eslam.data!AH1511,'consultant-net'!F:F)</f>
        <v>0</v>
      </c>
      <c r="Y1511" s="2" t="str">
        <f>VLOOKUP(A1511,'eslam-to-invoicing'!A:B,2,0)</f>
        <v>EDNC Retail &amp; Offices Civil</v>
      </c>
      <c r="Z1511" s="2" t="str">
        <f t="shared" si="58"/>
        <v>EDNC Retail &amp; Offices Civil15</v>
      </c>
      <c r="AH1511" s="2" t="str">
        <f t="shared" si="59"/>
        <v>Sodic Eastown15</v>
      </c>
    </row>
    <row r="1512" spans="1:34" x14ac:dyDescent="0.3">
      <c r="A1512" s="6" t="s">
        <v>32</v>
      </c>
      <c r="B1512" s="6">
        <v>16</v>
      </c>
      <c r="C1512" s="1">
        <v>44012</v>
      </c>
      <c r="D1512" s="1">
        <v>44012</v>
      </c>
      <c r="E1512" s="1">
        <v>44016</v>
      </c>
      <c r="F1512">
        <v>42</v>
      </c>
      <c r="G1512" s="1">
        <v>44058</v>
      </c>
      <c r="H1512" s="1">
        <v>44053</v>
      </c>
      <c r="I1512" s="2">
        <v>42785902.701259971</v>
      </c>
      <c r="J1512" s="2">
        <v>30145771.53148805</v>
      </c>
      <c r="K1512" s="2">
        <f>SUMIF('collection only'!D:D,eslam.data!AH1512,'collection only'!E:E)</f>
        <v>30145771.57</v>
      </c>
      <c r="L1512" s="2">
        <v>559511666.9712714</v>
      </c>
      <c r="U1512" s="2">
        <v>4707294.5199999996</v>
      </c>
      <c r="V1512" s="14">
        <f>SUMIF('consultant-gross'!D:D,eslam.data!AH1512,'consultant-gross'!F:F)</f>
        <v>0</v>
      </c>
      <c r="W1512" s="14">
        <f>SUMIF('consultant-gross'!D:D,eslam.data!AH1512,'consultant-gross'!G:G)</f>
        <v>0</v>
      </c>
      <c r="X1512" s="14">
        <f>SUMIF('consultant-net'!D:D,eslam.data!AH1512,'consultant-net'!F:F)</f>
        <v>0</v>
      </c>
      <c r="Y1512" s="2" t="str">
        <f>VLOOKUP(A1512,'eslam-to-invoicing'!A:B,2,0)</f>
        <v>EDNC Retail &amp; Offices Civil</v>
      </c>
      <c r="Z1512" s="2" t="str">
        <f t="shared" si="58"/>
        <v>EDNC Retail &amp; Offices Civil16</v>
      </c>
      <c r="AH1512" s="2" t="str">
        <f t="shared" si="59"/>
        <v>Sodic Eastown16</v>
      </c>
    </row>
    <row r="1513" spans="1:34" x14ac:dyDescent="0.3">
      <c r="A1513" s="6" t="s">
        <v>32</v>
      </c>
      <c r="B1513" s="6">
        <v>17</v>
      </c>
      <c r="C1513" s="1">
        <v>44043</v>
      </c>
      <c r="D1513" s="1">
        <v>44051</v>
      </c>
      <c r="E1513" s="1">
        <v>44053</v>
      </c>
      <c r="F1513">
        <v>42</v>
      </c>
      <c r="G1513" s="1">
        <v>44095</v>
      </c>
      <c r="H1513" s="1">
        <v>44081</v>
      </c>
      <c r="I1513" s="2">
        <v>30425304.067319989</v>
      </c>
      <c r="J1513" s="2">
        <v>20899381.382340759</v>
      </c>
      <c r="K1513" s="2">
        <f>SUMIF('collection only'!D:D,eslam.data!AH1513,'collection only'!E:E)</f>
        <v>20899381.34</v>
      </c>
      <c r="L1513" s="2">
        <v>589936971.03859138</v>
      </c>
      <c r="U1513" s="2">
        <v>5466992.46</v>
      </c>
      <c r="V1513" s="14">
        <f>SUMIF('consultant-gross'!D:D,eslam.data!AH1513,'consultant-gross'!F:F)</f>
        <v>33693489.009680986</v>
      </c>
      <c r="W1513" s="14">
        <f>SUMIF('consultant-gross'!D:D,eslam.data!AH1513,'consultant-gross'!G:G)</f>
        <v>593205155.98095238</v>
      </c>
      <c r="X1513" s="14">
        <f>SUMIF('consultant-net'!D:D,eslam.data!AH1513,'consultant-net'!F:F)</f>
        <v>22896073.338131562</v>
      </c>
      <c r="Y1513" s="2" t="str">
        <f>VLOOKUP(A1513,'eslam-to-invoicing'!A:B,2,0)</f>
        <v>EDNC Retail &amp; Offices Civil</v>
      </c>
      <c r="Z1513" s="2" t="str">
        <f t="shared" si="58"/>
        <v>EDNC Retail &amp; Offices Civil17</v>
      </c>
      <c r="AH1513" s="2" t="str">
        <f t="shared" si="59"/>
        <v>Sodic Eastown17</v>
      </c>
    </row>
    <row r="1514" spans="1:34" x14ac:dyDescent="0.3">
      <c r="A1514" s="6" t="s">
        <v>32</v>
      </c>
      <c r="B1514" s="6">
        <v>18</v>
      </c>
      <c r="C1514" s="1">
        <v>44074</v>
      </c>
      <c r="D1514" s="1">
        <v>44074</v>
      </c>
      <c r="E1514" s="1">
        <v>44077</v>
      </c>
      <c r="F1514">
        <v>42</v>
      </c>
      <c r="G1514" s="1">
        <v>44119</v>
      </c>
      <c r="H1514" s="1">
        <v>44115</v>
      </c>
      <c r="I1514" s="2">
        <v>36663335.542360902</v>
      </c>
      <c r="J1514" s="2">
        <v>22406610.780000001</v>
      </c>
      <c r="K1514" s="2">
        <f>SUMIF('collection only'!D:D,eslam.data!AH1514,'collection only'!E:E)</f>
        <v>22406610.780000001</v>
      </c>
      <c r="L1514" s="2">
        <v>626600306.58095229</v>
      </c>
      <c r="U1514" s="2">
        <v>5860427.46</v>
      </c>
      <c r="V1514" s="14">
        <f>SUMIF('consultant-gross'!D:D,eslam.data!AH1514,'consultant-gross'!F:F)</f>
        <v>0</v>
      </c>
      <c r="W1514" s="14">
        <f>SUMIF('consultant-gross'!D:D,eslam.data!AH1514,'consultant-gross'!G:G)</f>
        <v>0</v>
      </c>
      <c r="X1514" s="14">
        <f>SUMIF('consultant-net'!D:D,eslam.data!AH1514,'consultant-net'!F:F)</f>
        <v>0</v>
      </c>
      <c r="Y1514" s="2" t="str">
        <f>VLOOKUP(A1514,'eslam-to-invoicing'!A:B,2,0)</f>
        <v>EDNC Retail &amp; Offices Civil</v>
      </c>
      <c r="Z1514" s="2" t="str">
        <f t="shared" si="58"/>
        <v>EDNC Retail &amp; Offices Civil18</v>
      </c>
      <c r="AH1514" s="2" t="str">
        <f t="shared" si="59"/>
        <v>Sodic Eastown18</v>
      </c>
    </row>
    <row r="1515" spans="1:34" x14ac:dyDescent="0.3">
      <c r="A1515" s="6" t="s">
        <v>32</v>
      </c>
      <c r="B1515" s="6">
        <v>19</v>
      </c>
      <c r="C1515" s="1">
        <v>44104</v>
      </c>
      <c r="D1515" s="1">
        <v>44105</v>
      </c>
      <c r="E1515" s="1">
        <v>44108</v>
      </c>
      <c r="F1515">
        <v>42</v>
      </c>
      <c r="G1515" s="1">
        <v>44150</v>
      </c>
      <c r="H1515" s="1">
        <v>44150</v>
      </c>
      <c r="I1515" s="2">
        <v>48818243.380952477</v>
      </c>
      <c r="J1515" s="2">
        <v>34417592.719999999</v>
      </c>
      <c r="K1515" s="2">
        <f>SUMIF('collection only'!D:D,eslam.data!AH1515,'collection only'!E:E)</f>
        <v>34417592.719999999</v>
      </c>
      <c r="L1515" s="2">
        <v>675418549.96190476</v>
      </c>
      <c r="U1515" s="2">
        <v>0</v>
      </c>
      <c r="V1515" s="14">
        <f>SUMIF('consultant-gross'!D:D,eslam.data!AH1515,'consultant-gross'!F:F)</f>
        <v>0</v>
      </c>
      <c r="W1515" s="14">
        <f>SUMIF('consultant-gross'!D:D,eslam.data!AH1515,'consultant-gross'!G:G)</f>
        <v>0</v>
      </c>
      <c r="X1515" s="14">
        <f>SUMIF('consultant-net'!D:D,eslam.data!AH1515,'consultant-net'!F:F)</f>
        <v>0</v>
      </c>
      <c r="Y1515" s="2" t="str">
        <f>VLOOKUP(A1515,'eslam-to-invoicing'!A:B,2,0)</f>
        <v>EDNC Retail &amp; Offices Civil</v>
      </c>
      <c r="Z1515" s="2" t="str">
        <f t="shared" si="58"/>
        <v>EDNC Retail &amp; Offices Civil19</v>
      </c>
      <c r="AH1515" s="2" t="str">
        <f t="shared" si="59"/>
        <v>Sodic Eastown19</v>
      </c>
    </row>
    <row r="1516" spans="1:34" x14ac:dyDescent="0.3">
      <c r="A1516" s="6" t="s">
        <v>32</v>
      </c>
      <c r="B1516" s="6">
        <v>20</v>
      </c>
      <c r="C1516" s="1">
        <v>44135</v>
      </c>
      <c r="D1516" s="1">
        <v>44135</v>
      </c>
      <c r="E1516" s="1">
        <v>44138</v>
      </c>
      <c r="F1516">
        <v>42</v>
      </c>
      <c r="G1516" s="1">
        <v>44180</v>
      </c>
      <c r="H1516" s="1">
        <v>44179</v>
      </c>
      <c r="I1516" s="2">
        <v>81649174.452201724</v>
      </c>
      <c r="J1516" s="2">
        <v>31197031.78273508</v>
      </c>
      <c r="K1516" s="2">
        <f>SUMIF('collection only'!D:D,eslam.data!AH1516,'collection only'!E:E)</f>
        <v>31197031.829999998</v>
      </c>
      <c r="L1516" s="2">
        <v>757067724.41410649</v>
      </c>
      <c r="U1516" s="2">
        <v>6575145.7599999998</v>
      </c>
      <c r="V1516" s="14">
        <f>SUMIF('consultant-gross'!D:D,eslam.data!AH1516,'consultant-gross'!F:F)</f>
        <v>0</v>
      </c>
      <c r="W1516" s="14">
        <f>SUMIF('consultant-gross'!D:D,eslam.data!AH1516,'consultant-gross'!G:G)</f>
        <v>0</v>
      </c>
      <c r="X1516" s="14">
        <f>SUMIF('consultant-net'!D:D,eslam.data!AH1516,'consultant-net'!F:F)</f>
        <v>0</v>
      </c>
      <c r="Y1516" s="2" t="str">
        <f>VLOOKUP(A1516,'eslam-to-invoicing'!A:B,2,0)</f>
        <v>EDNC Retail &amp; Offices Civil</v>
      </c>
      <c r="Z1516" s="2" t="str">
        <f t="shared" si="58"/>
        <v>EDNC Retail &amp; Offices Civil20</v>
      </c>
      <c r="AH1516" s="2" t="str">
        <f t="shared" si="59"/>
        <v>Sodic Eastown20</v>
      </c>
    </row>
    <row r="1517" spans="1:34" x14ac:dyDescent="0.3">
      <c r="A1517" s="6" t="s">
        <v>32</v>
      </c>
      <c r="B1517" s="6">
        <v>21</v>
      </c>
      <c r="C1517" s="1">
        <v>44165</v>
      </c>
      <c r="D1517" s="1">
        <v>44165</v>
      </c>
      <c r="E1517" s="1">
        <v>44168</v>
      </c>
      <c r="F1517">
        <v>42</v>
      </c>
      <c r="G1517" s="1">
        <v>44210</v>
      </c>
      <c r="H1517" s="1">
        <v>44216</v>
      </c>
      <c r="I1517" s="2">
        <v>8971634.0811315775</v>
      </c>
      <c r="J1517" s="2">
        <v>29743783.27</v>
      </c>
      <c r="K1517" s="2">
        <f>SUMIF('collection only'!D:D,eslam.data!AH1517,'collection only'!E:E)</f>
        <v>29743783.32</v>
      </c>
      <c r="L1517" s="2">
        <v>766039358.49523807</v>
      </c>
      <c r="U1517" s="2">
        <v>7317323.7599999998</v>
      </c>
      <c r="V1517" s="14">
        <f>SUMIF('consultant-gross'!D:D,eslam.data!AH1517,'consultant-gross'!F:F)</f>
        <v>0</v>
      </c>
      <c r="W1517" s="14">
        <f>SUMIF('consultant-gross'!D:D,eslam.data!AH1517,'consultant-gross'!G:G)</f>
        <v>0</v>
      </c>
      <c r="X1517" s="14">
        <f>SUMIF('consultant-net'!D:D,eslam.data!AH1517,'consultant-net'!F:F)</f>
        <v>0</v>
      </c>
      <c r="Y1517" s="2" t="str">
        <f>VLOOKUP(A1517,'eslam-to-invoicing'!A:B,2,0)</f>
        <v>EDNC Retail &amp; Offices Civil</v>
      </c>
      <c r="Z1517" s="2" t="str">
        <f t="shared" si="58"/>
        <v>EDNC Retail &amp; Offices Civil21</v>
      </c>
      <c r="AH1517" s="2" t="str">
        <f t="shared" si="59"/>
        <v>Sodic Eastown21</v>
      </c>
    </row>
    <row r="1518" spans="1:34" x14ac:dyDescent="0.3">
      <c r="A1518" s="6" t="s">
        <v>32</v>
      </c>
      <c r="B1518" s="6">
        <v>22</v>
      </c>
      <c r="C1518" s="1">
        <v>44196</v>
      </c>
      <c r="D1518" s="1">
        <v>44196</v>
      </c>
      <c r="E1518" s="1">
        <v>44201</v>
      </c>
      <c r="F1518">
        <v>42</v>
      </c>
      <c r="G1518" s="1">
        <v>44243</v>
      </c>
      <c r="H1518" s="1">
        <v>44236</v>
      </c>
      <c r="I1518" s="2">
        <v>29539477.05714285</v>
      </c>
      <c r="J1518" s="2">
        <v>19964135.699999999</v>
      </c>
      <c r="K1518" s="2">
        <f>SUMIF('collection only'!D:D,eslam.data!AH1518,'collection only'!E:E)</f>
        <v>19964135.699999999</v>
      </c>
      <c r="L1518" s="2">
        <v>795578835.55238092</v>
      </c>
      <c r="U1518" s="2">
        <v>7664787.8800000008</v>
      </c>
      <c r="V1518" s="14">
        <f>SUMIF('consultant-gross'!D:D,eslam.data!AH1518,'consultant-gross'!F:F)</f>
        <v>0</v>
      </c>
      <c r="W1518" s="14">
        <f>SUMIF('consultant-gross'!D:D,eslam.data!AH1518,'consultant-gross'!G:G)</f>
        <v>0</v>
      </c>
      <c r="X1518" s="14">
        <f>SUMIF('consultant-net'!D:D,eslam.data!AH1518,'consultant-net'!F:F)</f>
        <v>0</v>
      </c>
      <c r="Y1518" s="2" t="str">
        <f>VLOOKUP(A1518,'eslam-to-invoicing'!A:B,2,0)</f>
        <v>EDNC Retail &amp; Offices Civil</v>
      </c>
      <c r="Z1518" s="2" t="str">
        <f t="shared" si="58"/>
        <v>EDNC Retail &amp; Offices Civil22</v>
      </c>
      <c r="AH1518" s="2" t="str">
        <f t="shared" si="59"/>
        <v>Sodic Eastown22</v>
      </c>
    </row>
    <row r="1519" spans="1:34" x14ac:dyDescent="0.3">
      <c r="A1519" s="6" t="s">
        <v>32</v>
      </c>
      <c r="B1519" s="6">
        <v>23</v>
      </c>
      <c r="C1519" s="1">
        <v>44227</v>
      </c>
      <c r="D1519" s="1">
        <v>44227</v>
      </c>
      <c r="E1519" s="1">
        <v>44231</v>
      </c>
      <c r="F1519">
        <v>42</v>
      </c>
      <c r="G1519" s="1">
        <v>44273</v>
      </c>
      <c r="H1519" s="1">
        <v>44259</v>
      </c>
      <c r="I1519" s="2">
        <v>23832998.72145712</v>
      </c>
      <c r="J1519" s="2">
        <v>19672746.644255821</v>
      </c>
      <c r="K1519" s="2">
        <f>SUMIF('collection only'!D:D,eslam.data!AH1519,'collection only'!E:E)</f>
        <v>19672746.629999999</v>
      </c>
      <c r="L1519" s="2">
        <v>819411834.27383804</v>
      </c>
      <c r="U1519" s="2">
        <v>8075062.4800000004</v>
      </c>
      <c r="V1519" s="14">
        <f>SUMIF('consultant-gross'!D:D,eslam.data!AH1519,'consultant-gross'!F:F)</f>
        <v>0</v>
      </c>
      <c r="W1519" s="14">
        <f>SUMIF('consultant-gross'!D:D,eslam.data!AH1519,'consultant-gross'!G:G)</f>
        <v>0</v>
      </c>
      <c r="X1519" s="14">
        <f>SUMIF('consultant-net'!D:D,eslam.data!AH1519,'consultant-net'!F:F)</f>
        <v>0</v>
      </c>
      <c r="Y1519" s="2" t="str">
        <f>VLOOKUP(A1519,'eslam-to-invoicing'!A:B,2,0)</f>
        <v>EDNC Retail &amp; Offices Civil</v>
      </c>
      <c r="Z1519" s="2" t="str">
        <f t="shared" si="58"/>
        <v>EDNC Retail &amp; Offices Civil23</v>
      </c>
      <c r="AH1519" s="2" t="str">
        <f t="shared" si="59"/>
        <v>Sodic Eastown23</v>
      </c>
    </row>
    <row r="1520" spans="1:34" x14ac:dyDescent="0.3">
      <c r="A1520" s="6" t="s">
        <v>32</v>
      </c>
      <c r="B1520" s="6">
        <v>24</v>
      </c>
      <c r="C1520" s="1">
        <v>44255</v>
      </c>
      <c r="D1520" s="1">
        <v>44255</v>
      </c>
      <c r="E1520" s="1">
        <v>44262</v>
      </c>
      <c r="F1520">
        <v>42</v>
      </c>
      <c r="G1520" s="1">
        <v>44304</v>
      </c>
      <c r="H1520" s="1">
        <v>44297</v>
      </c>
      <c r="I1520" s="2">
        <v>24555503.39282858</v>
      </c>
      <c r="J1520" s="2">
        <v>14713744.16</v>
      </c>
      <c r="K1520" s="2">
        <f>SUMIF('collection only'!D:D,eslam.data!AH1520,'collection only'!E:E)</f>
        <v>14713744.17</v>
      </c>
      <c r="L1520" s="2">
        <v>843967337.66666663</v>
      </c>
      <c r="U1520" s="2">
        <v>8705062.4800000004</v>
      </c>
      <c r="V1520" s="14">
        <f>SUMIF('consultant-gross'!D:D,eslam.data!AH1520,'consultant-gross'!F:F)</f>
        <v>25445155.621399999</v>
      </c>
      <c r="W1520" s="14">
        <f>SUMIF('consultant-gross'!D:D,eslam.data!AH1520,'consultant-gross'!G:G)</f>
        <v>844856989.89523804</v>
      </c>
      <c r="X1520" s="14">
        <f>SUMIF('consultant-net'!D:D,eslam.data!AH1520,'consultant-net'!F:F)</f>
        <v>17436083.379999999</v>
      </c>
      <c r="Y1520" s="2" t="str">
        <f>VLOOKUP(A1520,'eslam-to-invoicing'!A:B,2,0)</f>
        <v>EDNC Retail &amp; Offices Civil</v>
      </c>
      <c r="Z1520" s="2" t="str">
        <f t="shared" si="58"/>
        <v>EDNC Retail &amp; Offices Civil24</v>
      </c>
      <c r="AH1520" s="2" t="str">
        <f t="shared" si="59"/>
        <v>Sodic Eastown24</v>
      </c>
    </row>
    <row r="1521" spans="1:34" x14ac:dyDescent="0.3">
      <c r="A1521" s="6" t="s">
        <v>32</v>
      </c>
      <c r="B1521" s="6">
        <v>25</v>
      </c>
      <c r="C1521" s="1">
        <v>44286</v>
      </c>
      <c r="D1521" s="1">
        <v>44286</v>
      </c>
      <c r="E1521" s="1">
        <v>44291</v>
      </c>
      <c r="F1521">
        <v>42</v>
      </c>
      <c r="G1521" s="1">
        <v>44333</v>
      </c>
      <c r="H1521" s="1">
        <v>44334</v>
      </c>
      <c r="I1521" s="2">
        <v>29789861.88102961</v>
      </c>
      <c r="J1521" s="2">
        <v>18632387.054096851</v>
      </c>
      <c r="K1521" s="2">
        <f>SUMIF('collection only'!D:D,eslam.data!AH1521,'collection only'!E:E)</f>
        <v>18632387.16</v>
      </c>
      <c r="L1521" s="2">
        <v>873757199.54769623</v>
      </c>
      <c r="U1521" s="2">
        <v>9572854.120000001</v>
      </c>
      <c r="V1521" s="14">
        <f>SUMIF('consultant-gross'!D:D,eslam.data!AH1521,'consultant-gross'!F:F)</f>
        <v>0</v>
      </c>
      <c r="W1521" s="14">
        <f>SUMIF('consultant-gross'!D:D,eslam.data!AH1521,'consultant-gross'!G:G)</f>
        <v>0</v>
      </c>
      <c r="X1521" s="14">
        <f>SUMIF('consultant-net'!D:D,eslam.data!AH1521,'consultant-net'!F:F)</f>
        <v>0</v>
      </c>
      <c r="Y1521" s="2" t="str">
        <f>VLOOKUP(A1521,'eslam-to-invoicing'!A:B,2,0)</f>
        <v>EDNC Retail &amp; Offices Civil</v>
      </c>
      <c r="Z1521" s="2" t="str">
        <f t="shared" si="58"/>
        <v>EDNC Retail &amp; Offices Civil25</v>
      </c>
      <c r="AH1521" s="2" t="str">
        <f t="shared" si="59"/>
        <v>Sodic Eastown25</v>
      </c>
    </row>
    <row r="1522" spans="1:34" x14ac:dyDescent="0.3">
      <c r="A1522" s="6" t="s">
        <v>32</v>
      </c>
      <c r="B1522" s="6">
        <v>26</v>
      </c>
      <c r="C1522" s="1">
        <v>44316</v>
      </c>
      <c r="D1522" s="1">
        <v>44316</v>
      </c>
      <c r="E1522" s="1">
        <v>44321</v>
      </c>
      <c r="F1522">
        <v>42</v>
      </c>
      <c r="G1522" s="1">
        <v>44363</v>
      </c>
      <c r="H1522" s="1">
        <v>44364</v>
      </c>
      <c r="I1522" s="2">
        <v>45459659.909446478</v>
      </c>
      <c r="J1522" s="2">
        <v>32407888.609999999</v>
      </c>
      <c r="K1522" s="2">
        <f>SUMIF('collection only'!D:D,eslam.data!AH1522,'collection only'!E:E)</f>
        <v>32407888.609999999</v>
      </c>
      <c r="L1522" s="2">
        <v>919216859.45714271</v>
      </c>
      <c r="U1522" s="2">
        <v>9252854.120000001</v>
      </c>
      <c r="V1522" s="14">
        <f>SUMIF('consultant-gross'!D:D,eslam.data!AH1522,'consultant-gross'!F:F)</f>
        <v>0</v>
      </c>
      <c r="W1522" s="14">
        <f>SUMIF('consultant-gross'!D:D,eslam.data!AH1522,'consultant-gross'!G:G)</f>
        <v>0</v>
      </c>
      <c r="X1522" s="14">
        <f>SUMIF('consultant-net'!D:D,eslam.data!AH1522,'consultant-net'!F:F)</f>
        <v>0</v>
      </c>
      <c r="Y1522" s="2" t="str">
        <f>VLOOKUP(A1522,'eslam-to-invoicing'!A:B,2,0)</f>
        <v>EDNC Retail &amp; Offices Civil</v>
      </c>
      <c r="Z1522" s="2" t="str">
        <f t="shared" si="58"/>
        <v>EDNC Retail &amp; Offices Civil26</v>
      </c>
      <c r="AH1522" s="2" t="str">
        <f t="shared" si="59"/>
        <v>Sodic Eastown26</v>
      </c>
    </row>
    <row r="1523" spans="1:34" x14ac:dyDescent="0.3">
      <c r="A1523" s="6" t="s">
        <v>32</v>
      </c>
      <c r="B1523" s="6">
        <v>27</v>
      </c>
      <c r="C1523" s="1">
        <v>44347</v>
      </c>
      <c r="D1523" s="1">
        <v>44347</v>
      </c>
      <c r="E1523" s="1">
        <v>44354</v>
      </c>
      <c r="F1523">
        <v>42</v>
      </c>
      <c r="G1523" s="1">
        <v>44396</v>
      </c>
      <c r="H1523" s="1">
        <v>44388</v>
      </c>
      <c r="I1523" s="2">
        <v>30032935.161904931</v>
      </c>
      <c r="J1523" s="2">
        <v>21101612.82</v>
      </c>
      <c r="K1523" s="2">
        <f>SUMIF('collection only'!D:D,eslam.data!AH1523,'collection only'!E:E)</f>
        <v>21101612.82</v>
      </c>
      <c r="L1523" s="2">
        <v>949249794.61904764</v>
      </c>
      <c r="U1523" s="2">
        <v>8752562.4800000004</v>
      </c>
      <c r="V1523" s="14">
        <f>SUMIF('consultant-gross'!D:D,eslam.data!AH1523,'consultant-gross'!F:F)</f>
        <v>0</v>
      </c>
      <c r="W1523" s="14">
        <f>SUMIF('consultant-gross'!D:D,eslam.data!AH1523,'consultant-gross'!G:G)</f>
        <v>0</v>
      </c>
      <c r="X1523" s="14">
        <f>SUMIF('consultant-net'!D:D,eslam.data!AH1523,'consultant-net'!F:F)</f>
        <v>0</v>
      </c>
      <c r="Y1523" s="2" t="str">
        <f>VLOOKUP(A1523,'eslam-to-invoicing'!A:B,2,0)</f>
        <v>EDNC Retail &amp; Offices Civil</v>
      </c>
      <c r="Z1523" s="2" t="str">
        <f t="shared" si="58"/>
        <v>EDNC Retail &amp; Offices Civil27</v>
      </c>
      <c r="AH1523" s="2" t="str">
        <f t="shared" si="59"/>
        <v>Sodic Eastown27</v>
      </c>
    </row>
    <row r="1524" spans="1:34" x14ac:dyDescent="0.3">
      <c r="A1524" s="6" t="s">
        <v>32</v>
      </c>
      <c r="B1524" s="6">
        <v>28</v>
      </c>
      <c r="C1524" s="1">
        <v>44377</v>
      </c>
      <c r="D1524" s="1">
        <v>44377</v>
      </c>
      <c r="E1524" s="1">
        <v>44384</v>
      </c>
      <c r="F1524">
        <v>42</v>
      </c>
      <c r="G1524" s="1">
        <v>44426</v>
      </c>
      <c r="H1524" s="1">
        <v>44417</v>
      </c>
      <c r="I1524" s="2">
        <v>37125243.761904597</v>
      </c>
      <c r="J1524" s="2">
        <v>41708616.229999997</v>
      </c>
      <c r="K1524" s="2">
        <f>SUMIF('collection only'!D:D,eslam.data!AH1524,'collection only'!E:E)</f>
        <v>41708616.230000004</v>
      </c>
      <c r="L1524" s="2">
        <v>986375038.38095224</v>
      </c>
      <c r="U1524" s="2">
        <v>11397821.25</v>
      </c>
      <c r="V1524" s="14">
        <f>SUMIF('consultant-gross'!D:D,eslam.data!AH1524,'consultant-gross'!F:F)</f>
        <v>0</v>
      </c>
      <c r="W1524" s="14">
        <f>SUMIF('consultant-gross'!D:D,eslam.data!AH1524,'consultant-gross'!G:G)</f>
        <v>0</v>
      </c>
      <c r="X1524" s="14">
        <f>SUMIF('consultant-net'!D:D,eslam.data!AH1524,'consultant-net'!F:F)</f>
        <v>0</v>
      </c>
      <c r="Y1524" s="2" t="str">
        <f>VLOOKUP(A1524,'eslam-to-invoicing'!A:B,2,0)</f>
        <v>EDNC Retail &amp; Offices Civil</v>
      </c>
      <c r="Z1524" s="2" t="str">
        <f t="shared" si="58"/>
        <v>EDNC Retail &amp; Offices Civil28</v>
      </c>
      <c r="AH1524" s="2" t="str">
        <f t="shared" si="59"/>
        <v>Sodic Eastown28</v>
      </c>
    </row>
    <row r="1525" spans="1:34" x14ac:dyDescent="0.3">
      <c r="A1525" s="6" t="s">
        <v>32</v>
      </c>
      <c r="B1525" s="6">
        <v>29</v>
      </c>
      <c r="C1525" s="1">
        <v>44408</v>
      </c>
      <c r="D1525" s="1">
        <v>44401</v>
      </c>
      <c r="E1525" s="1">
        <v>44415</v>
      </c>
      <c r="F1525">
        <v>42</v>
      </c>
      <c r="G1525" s="1">
        <v>44457</v>
      </c>
      <c r="H1525" s="1">
        <v>44445</v>
      </c>
      <c r="I1525" s="2">
        <v>26258236.22857153</v>
      </c>
      <c r="J1525" s="2">
        <v>10880905.48</v>
      </c>
      <c r="K1525" s="2">
        <f>SUMIF('collection only'!D:D,eslam.data!AH1525,'collection only'!E:E)</f>
        <v>10880905.48</v>
      </c>
      <c r="L1525" s="2">
        <v>1012633274.609524</v>
      </c>
      <c r="U1525" s="2">
        <v>0</v>
      </c>
      <c r="V1525" s="14">
        <f>SUMIF('consultant-gross'!D:D,eslam.data!AH1525,'consultant-gross'!F:F)</f>
        <v>0</v>
      </c>
      <c r="W1525" s="14">
        <f>SUMIF('consultant-gross'!D:D,eslam.data!AH1525,'consultant-gross'!G:G)</f>
        <v>0</v>
      </c>
      <c r="X1525" s="14">
        <f>SUMIF('consultant-net'!D:D,eslam.data!AH1525,'consultant-net'!F:F)</f>
        <v>0</v>
      </c>
      <c r="Y1525" s="2" t="str">
        <f>VLOOKUP(A1525,'eslam-to-invoicing'!A:B,2,0)</f>
        <v>EDNC Retail &amp; Offices Civil</v>
      </c>
      <c r="Z1525" s="2" t="str">
        <f t="shared" si="58"/>
        <v>EDNC Retail &amp; Offices Civil29</v>
      </c>
      <c r="AH1525" s="2" t="str">
        <f t="shared" si="59"/>
        <v>Sodic Eastown29</v>
      </c>
    </row>
    <row r="1526" spans="1:34" x14ac:dyDescent="0.3">
      <c r="A1526" s="6" t="s">
        <v>32</v>
      </c>
      <c r="B1526" s="6">
        <v>30</v>
      </c>
      <c r="C1526" s="1">
        <v>44439</v>
      </c>
      <c r="D1526" s="1">
        <v>44439</v>
      </c>
      <c r="E1526" s="1">
        <v>44446</v>
      </c>
      <c r="F1526">
        <v>42</v>
      </c>
      <c r="G1526" s="1">
        <v>44488</v>
      </c>
      <c r="H1526" s="1">
        <v>44486</v>
      </c>
      <c r="I1526" s="2">
        <v>27535188.380952481</v>
      </c>
      <c r="J1526" s="2">
        <v>25479297.359999999</v>
      </c>
      <c r="K1526" s="2">
        <f>SUMIF('collection only'!D:D,eslam.data!AH1526,'collection only'!E:E)</f>
        <v>25479297.359999999</v>
      </c>
      <c r="L1526" s="2">
        <v>1040168462.990476</v>
      </c>
      <c r="U1526" s="2">
        <v>0</v>
      </c>
      <c r="V1526" s="14">
        <f>SUMIF('consultant-gross'!D:D,eslam.data!AH1526,'consultant-gross'!F:F)</f>
        <v>0</v>
      </c>
      <c r="W1526" s="14">
        <f>SUMIF('consultant-gross'!D:D,eslam.data!AH1526,'consultant-gross'!G:G)</f>
        <v>0</v>
      </c>
      <c r="X1526" s="14">
        <f>SUMIF('consultant-net'!D:D,eslam.data!AH1526,'consultant-net'!F:F)</f>
        <v>0</v>
      </c>
      <c r="Y1526" s="2" t="str">
        <f>VLOOKUP(A1526,'eslam-to-invoicing'!A:B,2,0)</f>
        <v>EDNC Retail &amp; Offices Civil</v>
      </c>
      <c r="Z1526" s="2" t="str">
        <f t="shared" si="58"/>
        <v>EDNC Retail &amp; Offices Civil30</v>
      </c>
      <c r="AH1526" s="2" t="str">
        <f t="shared" si="59"/>
        <v>Sodic Eastown30</v>
      </c>
    </row>
    <row r="1527" spans="1:34" x14ac:dyDescent="0.3">
      <c r="A1527" s="6" t="s">
        <v>32</v>
      </c>
      <c r="B1527" s="6">
        <v>31</v>
      </c>
      <c r="C1527" s="1">
        <v>44469</v>
      </c>
      <c r="D1527" s="1">
        <v>44469</v>
      </c>
      <c r="E1527" s="1">
        <v>44479</v>
      </c>
      <c r="F1527">
        <v>42</v>
      </c>
      <c r="G1527" s="1">
        <v>44521</v>
      </c>
      <c r="H1527" s="1">
        <v>44514</v>
      </c>
      <c r="I1527" s="2">
        <v>20856328.390476111</v>
      </c>
      <c r="J1527" s="2">
        <v>22493923.510000002</v>
      </c>
      <c r="K1527" s="2">
        <f>SUMIF('collection only'!D:D,eslam.data!AH1527,'collection only'!E:E)</f>
        <v>22493923.41</v>
      </c>
      <c r="L1527" s="2">
        <v>1061024791.380952</v>
      </c>
      <c r="U1527" s="2">
        <v>9824319.6099999994</v>
      </c>
      <c r="V1527" s="14">
        <f>SUMIF('consultant-gross'!D:D,eslam.data!AH1527,'consultant-gross'!F:F)</f>
        <v>0</v>
      </c>
      <c r="W1527" s="14">
        <f>SUMIF('consultant-gross'!D:D,eslam.data!AH1527,'consultant-gross'!G:G)</f>
        <v>0</v>
      </c>
      <c r="X1527" s="14">
        <f>SUMIF('consultant-net'!D:D,eslam.data!AH1527,'consultant-net'!F:F)</f>
        <v>0</v>
      </c>
      <c r="Y1527" s="2" t="str">
        <f>VLOOKUP(A1527,'eslam-to-invoicing'!A:B,2,0)</f>
        <v>EDNC Retail &amp; Offices Civil</v>
      </c>
      <c r="Z1527" s="2" t="str">
        <f t="shared" si="58"/>
        <v>EDNC Retail &amp; Offices Civil31</v>
      </c>
      <c r="AH1527" s="2" t="str">
        <f t="shared" si="59"/>
        <v>Sodic Eastown31</v>
      </c>
    </row>
    <row r="1528" spans="1:34" x14ac:dyDescent="0.3">
      <c r="A1528" s="6" t="s">
        <v>32</v>
      </c>
      <c r="B1528" s="6">
        <v>32</v>
      </c>
      <c r="C1528" s="1">
        <v>44500</v>
      </c>
      <c r="D1528" s="1">
        <v>44500</v>
      </c>
      <c r="E1528" s="1">
        <v>44508</v>
      </c>
      <c r="F1528">
        <v>42</v>
      </c>
      <c r="G1528" s="1">
        <v>44550</v>
      </c>
      <c r="H1528" s="1">
        <v>44537</v>
      </c>
      <c r="I1528" s="2">
        <v>17472419.87619042</v>
      </c>
      <c r="J1528" s="2">
        <v>15680621.74</v>
      </c>
      <c r="K1528" s="2">
        <f>SUMIF('collection only'!D:D,eslam.data!AH1528,'collection only'!E:E)</f>
        <v>15680621.74</v>
      </c>
      <c r="L1528" s="2">
        <v>1078497211.257143</v>
      </c>
      <c r="U1528" s="2">
        <v>9524319.6099999994</v>
      </c>
      <c r="V1528" s="14">
        <f>SUMIF('consultant-gross'!D:D,eslam.data!AH1528,'consultant-gross'!F:F)</f>
        <v>0</v>
      </c>
      <c r="W1528" s="14">
        <f>SUMIF('consultant-gross'!D:D,eslam.data!AH1528,'consultant-gross'!G:G)</f>
        <v>0</v>
      </c>
      <c r="X1528" s="14">
        <f>SUMIF('consultant-net'!D:D,eslam.data!AH1528,'consultant-net'!F:F)</f>
        <v>0</v>
      </c>
      <c r="Y1528" s="2" t="str">
        <f>VLOOKUP(A1528,'eslam-to-invoicing'!A:B,2,0)</f>
        <v>EDNC Retail &amp; Offices Civil</v>
      </c>
      <c r="Z1528" s="2" t="str">
        <f t="shared" si="58"/>
        <v>EDNC Retail &amp; Offices Civil32</v>
      </c>
      <c r="AH1528" s="2" t="str">
        <f t="shared" si="59"/>
        <v>Sodic Eastown32</v>
      </c>
    </row>
    <row r="1529" spans="1:34" x14ac:dyDescent="0.3">
      <c r="A1529" s="6" t="s">
        <v>32</v>
      </c>
      <c r="B1529" s="6">
        <v>33</v>
      </c>
      <c r="C1529" s="1">
        <v>44530</v>
      </c>
      <c r="D1529" s="1">
        <v>44530</v>
      </c>
      <c r="E1529" s="1">
        <v>44537</v>
      </c>
      <c r="F1529">
        <v>42</v>
      </c>
      <c r="G1529" s="1">
        <v>44579</v>
      </c>
      <c r="H1529" s="1">
        <v>44544</v>
      </c>
      <c r="I1529" s="2">
        <v>15003172.552381041</v>
      </c>
      <c r="J1529" s="2">
        <v>19311419.98</v>
      </c>
      <c r="K1529" s="2">
        <f>SUMIF('collection only'!D:D,eslam.data!AH1529,'collection only'!E:E)</f>
        <v>19311419.98</v>
      </c>
      <c r="L1529" s="2">
        <v>1093500383.8095241</v>
      </c>
      <c r="U1529" s="2">
        <v>10022759.48</v>
      </c>
      <c r="V1529" s="14">
        <f>SUMIF('consultant-gross'!D:D,eslam.data!AH1529,'consultant-gross'!F:F)</f>
        <v>0</v>
      </c>
      <c r="W1529" s="14">
        <f>SUMIF('consultant-gross'!D:D,eslam.data!AH1529,'consultant-gross'!G:G)</f>
        <v>0</v>
      </c>
      <c r="X1529" s="14">
        <f>SUMIF('consultant-net'!D:D,eslam.data!AH1529,'consultant-net'!F:F)</f>
        <v>0</v>
      </c>
      <c r="Y1529" s="2" t="str">
        <f>VLOOKUP(A1529,'eslam-to-invoicing'!A:B,2,0)</f>
        <v>EDNC Retail &amp; Offices Civil</v>
      </c>
      <c r="Z1529" s="2" t="str">
        <f t="shared" si="58"/>
        <v>EDNC Retail &amp; Offices Civil33</v>
      </c>
      <c r="AH1529" s="2" t="str">
        <f t="shared" si="59"/>
        <v>Sodic Eastown33</v>
      </c>
    </row>
    <row r="1530" spans="1:34" x14ac:dyDescent="0.3">
      <c r="A1530" s="6" t="s">
        <v>32</v>
      </c>
      <c r="B1530" s="6">
        <v>34</v>
      </c>
      <c r="C1530" s="1">
        <v>44561</v>
      </c>
      <c r="D1530" s="1">
        <v>44561</v>
      </c>
      <c r="E1530" s="1">
        <v>44557</v>
      </c>
      <c r="F1530">
        <v>42</v>
      </c>
      <c r="G1530" s="1">
        <v>44599</v>
      </c>
      <c r="H1530" s="1">
        <v>44630</v>
      </c>
      <c r="I1530" s="2">
        <v>4991381.7047617435</v>
      </c>
      <c r="J1530" s="2">
        <v>4602037.62</v>
      </c>
      <c r="K1530" s="2">
        <f>SUMIF('collection only'!D:D,eslam.data!AH1530,'collection only'!E:E)</f>
        <v>4602037.6100000003</v>
      </c>
      <c r="L1530" s="2">
        <v>1098491765.514286</v>
      </c>
      <c r="U1530" s="2">
        <v>0</v>
      </c>
      <c r="V1530" s="14">
        <f>SUMIF('consultant-gross'!D:D,eslam.data!AH1530,'consultant-gross'!F:F)</f>
        <v>0</v>
      </c>
      <c r="W1530" s="14">
        <f>SUMIF('consultant-gross'!D:D,eslam.data!AH1530,'consultant-gross'!G:G)</f>
        <v>0</v>
      </c>
      <c r="X1530" s="14">
        <f>SUMIF('consultant-net'!D:D,eslam.data!AH1530,'consultant-net'!F:F)</f>
        <v>0</v>
      </c>
      <c r="Y1530" s="2" t="str">
        <f>VLOOKUP(A1530,'eslam-to-invoicing'!A:B,2,0)</f>
        <v>EDNC Retail &amp; Offices Civil</v>
      </c>
      <c r="Z1530" s="2" t="str">
        <f t="shared" si="58"/>
        <v>EDNC Retail &amp; Offices Civil34</v>
      </c>
      <c r="AH1530" s="2" t="str">
        <f t="shared" si="59"/>
        <v>Sodic Eastown34</v>
      </c>
    </row>
    <row r="1531" spans="1:34" x14ac:dyDescent="0.3">
      <c r="A1531" s="6" t="s">
        <v>32</v>
      </c>
      <c r="B1531" s="6">
        <v>35</v>
      </c>
      <c r="C1531" s="1">
        <v>44681</v>
      </c>
      <c r="D1531" s="1">
        <v>44681</v>
      </c>
      <c r="E1531" s="1">
        <v>44699</v>
      </c>
      <c r="F1531">
        <v>42</v>
      </c>
      <c r="G1531" s="1">
        <v>44741</v>
      </c>
      <c r="H1531" s="1">
        <v>44726</v>
      </c>
      <c r="I1531" s="2">
        <v>46695355.647619247</v>
      </c>
      <c r="J1531" s="2">
        <v>12555805.27</v>
      </c>
      <c r="K1531" s="2">
        <f>SUMIF('collection only'!D:D,eslam.data!AH1531,'collection only'!E:E)</f>
        <v>12555804.9</v>
      </c>
      <c r="L1531" s="2">
        <v>1145187121.1619051</v>
      </c>
      <c r="P1531" s="2">
        <v>110343302</v>
      </c>
      <c r="R1531" s="2">
        <v>-4596809</v>
      </c>
      <c r="S1531" s="2">
        <v>30061161</v>
      </c>
      <c r="T1531" s="2">
        <v>30061161</v>
      </c>
      <c r="U1531" s="2">
        <v>28213034</v>
      </c>
      <c r="V1531" s="14">
        <f>SUMIF('consultant-gross'!D:D,eslam.data!AH1531,'consultant-gross'!F:F)</f>
        <v>0</v>
      </c>
      <c r="W1531" s="14">
        <f>SUMIF('consultant-gross'!D:D,eslam.data!AH1531,'consultant-gross'!G:G)</f>
        <v>0</v>
      </c>
      <c r="X1531" s="14">
        <f>SUMIF('consultant-net'!D:D,eslam.data!AH1531,'consultant-net'!F:F)</f>
        <v>0</v>
      </c>
      <c r="Y1531" s="2" t="str">
        <f>VLOOKUP(A1531,'eslam-to-invoicing'!A:B,2,0)</f>
        <v>EDNC Retail &amp; Offices Civil</v>
      </c>
      <c r="Z1531" s="2" t="str">
        <f t="shared" si="58"/>
        <v>EDNC Retail &amp; Offices Civil35</v>
      </c>
      <c r="AH1531" s="2" t="str">
        <f t="shared" si="59"/>
        <v>Sodic Eastown35</v>
      </c>
    </row>
    <row r="1532" spans="1:34" x14ac:dyDescent="0.3">
      <c r="A1532" s="6" t="s">
        <v>32</v>
      </c>
      <c r="B1532" s="6">
        <v>36</v>
      </c>
      <c r="C1532" s="1">
        <v>44773</v>
      </c>
      <c r="D1532" s="1">
        <v>44786</v>
      </c>
      <c r="E1532" s="1">
        <v>44788</v>
      </c>
      <c r="F1532">
        <v>42</v>
      </c>
      <c r="G1532" s="1">
        <v>44830</v>
      </c>
      <c r="H1532" s="1">
        <v>44816</v>
      </c>
      <c r="I1532" s="2">
        <v>-1E-4</v>
      </c>
      <c r="J1532" s="2">
        <v>3904269.49</v>
      </c>
      <c r="K1532" s="2">
        <f>SUMIF('collection only'!D:D,eslam.data!AH1532,'collection only'!E:E)</f>
        <v>6254389.4900000002</v>
      </c>
      <c r="L1532" s="2">
        <v>1145187121.1619051</v>
      </c>
      <c r="P1532" s="2">
        <v>110343302.03</v>
      </c>
      <c r="R1532" s="2">
        <v>-2378666.59</v>
      </c>
      <c r="S1532" s="2">
        <v>30061161.93</v>
      </c>
      <c r="T1532" s="2">
        <v>30061161.93</v>
      </c>
      <c r="U1532" s="2">
        <v>32117303</v>
      </c>
      <c r="V1532" s="14">
        <f>SUMIF('consultant-gross'!D:D,eslam.data!AH1532,'consultant-gross'!F:F)</f>
        <v>0</v>
      </c>
      <c r="W1532" s="14">
        <f>SUMIF('consultant-gross'!D:D,eslam.data!AH1532,'consultant-gross'!G:G)</f>
        <v>0</v>
      </c>
      <c r="X1532" s="14">
        <f>SUMIF('consultant-net'!D:D,eslam.data!AH1532,'consultant-net'!F:F)</f>
        <v>0</v>
      </c>
      <c r="Y1532" s="2" t="str">
        <f>VLOOKUP(A1532,'eslam-to-invoicing'!A:B,2,0)</f>
        <v>EDNC Retail &amp; Offices Civil</v>
      </c>
      <c r="Z1532" s="2" t="str">
        <f t="shared" si="58"/>
        <v>EDNC Retail &amp; Offices Civil36</v>
      </c>
      <c r="AH1532" s="2" t="str">
        <f t="shared" si="59"/>
        <v>Sodic Eastown36</v>
      </c>
    </row>
    <row r="1533" spans="1:34" x14ac:dyDescent="0.3">
      <c r="A1533" s="6" t="s">
        <v>32</v>
      </c>
      <c r="B1533" s="6">
        <v>37</v>
      </c>
      <c r="C1533" s="1">
        <v>44926</v>
      </c>
      <c r="D1533" s="1">
        <v>44921</v>
      </c>
      <c r="E1533" s="1">
        <v>44927</v>
      </c>
      <c r="F1533">
        <v>42</v>
      </c>
      <c r="G1533" s="1">
        <v>44969</v>
      </c>
      <c r="H1533" s="1">
        <v>44948</v>
      </c>
      <c r="I1533" s="2">
        <v>-1.0000000000000001E-5</v>
      </c>
      <c r="J1533" s="2">
        <v>5035428.4000000004</v>
      </c>
      <c r="K1533" s="2">
        <f>SUMIF('collection only'!D:D,eslam.data!AH1533,'collection only'!E:E)</f>
        <v>5035428.4000000004</v>
      </c>
      <c r="L1533" s="2">
        <v>1145187121.1619051</v>
      </c>
      <c r="P1533" s="2">
        <v>110343302.03</v>
      </c>
      <c r="R1533" s="2">
        <v>-2378666.59</v>
      </c>
      <c r="S1533" s="2">
        <v>18874299.621470209</v>
      </c>
      <c r="T1533" s="2">
        <v>18874299.621470209</v>
      </c>
      <c r="U1533" s="2">
        <v>19273337.430777598</v>
      </c>
      <c r="V1533" s="14">
        <f>SUMIF('consultant-gross'!D:D,eslam.data!AH1533,'consultant-gross'!F:F)</f>
        <v>0</v>
      </c>
      <c r="W1533" s="14">
        <f>SUMIF('consultant-gross'!D:D,eslam.data!AH1533,'consultant-gross'!G:G)</f>
        <v>0</v>
      </c>
      <c r="X1533" s="14">
        <f>SUMIF('consultant-net'!D:D,eslam.data!AH1533,'consultant-net'!F:F)</f>
        <v>0</v>
      </c>
      <c r="Y1533" s="2" t="str">
        <f>VLOOKUP(A1533,'eslam-to-invoicing'!A:B,2,0)</f>
        <v>EDNC Retail &amp; Offices Civil</v>
      </c>
      <c r="Z1533" s="2" t="str">
        <f t="shared" si="58"/>
        <v>EDNC Retail &amp; Offices Civil37</v>
      </c>
      <c r="AH1533" s="2" t="str">
        <f t="shared" si="59"/>
        <v>Sodic Eastown37</v>
      </c>
    </row>
    <row r="1534" spans="1:34" x14ac:dyDescent="0.3">
      <c r="A1534" s="6" t="s">
        <v>32</v>
      </c>
      <c r="B1534" s="6">
        <v>38</v>
      </c>
      <c r="C1534" s="1">
        <v>44742</v>
      </c>
      <c r="D1534" s="1">
        <v>44724</v>
      </c>
      <c r="E1534" s="1">
        <v>45099</v>
      </c>
      <c r="F1534">
        <v>42</v>
      </c>
      <c r="G1534" s="1">
        <v>45141</v>
      </c>
      <c r="H1534" s="1">
        <v>45139</v>
      </c>
      <c r="I1534" s="2">
        <v>-1.1E-4</v>
      </c>
      <c r="J1534" s="2">
        <v>2231188.4300000002</v>
      </c>
      <c r="K1534" s="2">
        <f>SUMIF('collection only'!D:D,eslam.data!AH1534,'collection only'!E:E)</f>
        <v>2231188</v>
      </c>
      <c r="L1534" s="2">
        <v>1145187121.1619051</v>
      </c>
      <c r="U1534" s="2">
        <v>0</v>
      </c>
      <c r="V1534" s="14">
        <f>SUMIF('consultant-gross'!D:D,eslam.data!AH1534,'consultant-gross'!F:F)</f>
        <v>0</v>
      </c>
      <c r="W1534" s="14">
        <f>SUMIF('consultant-gross'!D:D,eslam.data!AH1534,'consultant-gross'!G:G)</f>
        <v>0</v>
      </c>
      <c r="X1534" s="14">
        <f>SUMIF('consultant-net'!D:D,eslam.data!AH1534,'consultant-net'!F:F)</f>
        <v>0</v>
      </c>
      <c r="Y1534" s="2" t="str">
        <f>VLOOKUP(A1534,'eslam-to-invoicing'!A:B,2,0)</f>
        <v>EDNC Retail &amp; Offices Civil</v>
      </c>
      <c r="Z1534" s="2" t="str">
        <f t="shared" si="58"/>
        <v>EDNC Retail &amp; Offices Civil38</v>
      </c>
      <c r="AH1534" s="2" t="str">
        <f t="shared" si="59"/>
        <v>Sodic Eastown38</v>
      </c>
    </row>
    <row r="1535" spans="1:34" x14ac:dyDescent="0.3">
      <c r="A1535" s="6" t="s">
        <v>32</v>
      </c>
      <c r="B1535" s="6">
        <v>39</v>
      </c>
      <c r="C1535" s="1">
        <v>45107</v>
      </c>
      <c r="D1535" s="1">
        <v>45107</v>
      </c>
      <c r="E1535" s="1">
        <v>45221</v>
      </c>
      <c r="F1535">
        <v>42</v>
      </c>
      <c r="G1535" s="1">
        <v>45263</v>
      </c>
      <c r="H1535" s="1">
        <v>45228</v>
      </c>
      <c r="J1535" s="2">
        <v>28315194.981137749</v>
      </c>
      <c r="K1535" s="2">
        <f>SUMIF('collection only'!D:D,eslam.data!AH1535,'collection only'!E:E)</f>
        <v>17894573</v>
      </c>
      <c r="L1535" s="2">
        <v>1145187121.1619051</v>
      </c>
      <c r="P1535" s="2">
        <v>110343302.92</v>
      </c>
      <c r="R1535" s="2">
        <v>-4596809.26</v>
      </c>
      <c r="S1535" s="2">
        <v>30061161.930163901</v>
      </c>
      <c r="T1535" s="2">
        <v>30061161.930163901</v>
      </c>
      <c r="U1535" s="2">
        <v>-12704609.784891451</v>
      </c>
      <c r="V1535" s="14">
        <f>SUMIF('consultant-gross'!D:D,eslam.data!AH1535,'consultant-gross'!F:F)</f>
        <v>0</v>
      </c>
      <c r="W1535" s="14">
        <f>SUMIF('consultant-gross'!D:D,eslam.data!AH1535,'consultant-gross'!G:G)</f>
        <v>0</v>
      </c>
      <c r="X1535" s="14">
        <f>SUMIF('consultant-net'!D:D,eslam.data!AH1535,'consultant-net'!F:F)</f>
        <v>0</v>
      </c>
      <c r="Y1535" s="2" t="str">
        <f>VLOOKUP(A1535,'eslam-to-invoicing'!A:B,2,0)</f>
        <v>EDNC Retail &amp; Offices Civil</v>
      </c>
      <c r="Z1535" s="2" t="str">
        <f t="shared" si="58"/>
        <v>EDNC Retail &amp; Offices Civil39</v>
      </c>
      <c r="AH1535" s="2" t="str">
        <f t="shared" si="59"/>
        <v>Sodic Eastown39</v>
      </c>
    </row>
    <row r="1536" spans="1:34" x14ac:dyDescent="0.3">
      <c r="A1536" s="6" t="s">
        <v>82</v>
      </c>
      <c r="B1536" s="6">
        <v>1</v>
      </c>
      <c r="C1536" s="1">
        <v>44561</v>
      </c>
      <c r="D1536" s="1">
        <v>44561</v>
      </c>
      <c r="E1536" s="1">
        <v>44570</v>
      </c>
      <c r="F1536">
        <v>42</v>
      </c>
      <c r="G1536" s="1">
        <v>44612</v>
      </c>
      <c r="H1536" s="1">
        <v>44606</v>
      </c>
      <c r="I1536" s="2">
        <v>1310241.40952381</v>
      </c>
      <c r="J1536" s="2">
        <v>1545976.52</v>
      </c>
      <c r="K1536" s="2">
        <f>SUMIF('collection only'!D:D,eslam.data!AH1536,'collection only'!E:E)</f>
        <v>1545976.54</v>
      </c>
      <c r="L1536" s="2">
        <v>1310241.40952381</v>
      </c>
      <c r="O1536" s="2">
        <v>710231.1</v>
      </c>
      <c r="U1536" s="2">
        <v>0</v>
      </c>
      <c r="V1536" s="14">
        <f>SUMIF('consultant-gross'!D:D,eslam.data!AH1536,'consultant-gross'!F:F)</f>
        <v>0</v>
      </c>
      <c r="W1536" s="14">
        <f>SUMIF('consultant-gross'!D:D,eslam.data!AH1536,'consultant-gross'!G:G)</f>
        <v>0</v>
      </c>
      <c r="X1536" s="14">
        <f>SUMIF('consultant-net'!D:D,eslam.data!AH1536,'consultant-net'!F:F)</f>
        <v>0</v>
      </c>
      <c r="Y1536" s="2" t="str">
        <f>VLOOKUP(A1536,'eslam-to-invoicing'!A:B,2,0)</f>
        <v>EDNC Hardscape Package</v>
      </c>
      <c r="Z1536" s="2" t="str">
        <f t="shared" si="58"/>
        <v>EDNC Hardscape Package1</v>
      </c>
      <c r="AH1536" s="2" t="str">
        <f t="shared" si="59"/>
        <v>Sodic Eastown - Landscape1</v>
      </c>
    </row>
    <row r="1537" spans="1:34" x14ac:dyDescent="0.3">
      <c r="A1537" s="6" t="s">
        <v>82</v>
      </c>
      <c r="B1537" s="6">
        <v>2</v>
      </c>
      <c r="C1537" s="1">
        <v>44592</v>
      </c>
      <c r="D1537" s="1">
        <v>44592</v>
      </c>
      <c r="E1537" s="1">
        <v>44595</v>
      </c>
      <c r="F1537">
        <v>42</v>
      </c>
      <c r="G1537" s="1">
        <v>44637</v>
      </c>
      <c r="H1537" s="1">
        <v>44630</v>
      </c>
      <c r="I1537" s="2">
        <v>3185965.6857142858</v>
      </c>
      <c r="J1537" s="2">
        <v>2689319.17</v>
      </c>
      <c r="K1537" s="2">
        <f>SUMIF('collection only'!D:D,eslam.data!AH1537,'collection only'!E:E)</f>
        <v>2689319.17</v>
      </c>
      <c r="L1537" s="2">
        <v>4496207.0952380951</v>
      </c>
      <c r="O1537" s="2">
        <v>1064088.68</v>
      </c>
      <c r="U1537" s="2">
        <v>0</v>
      </c>
      <c r="V1537" s="14">
        <f>SUMIF('consultant-gross'!D:D,eslam.data!AH1537,'consultant-gross'!F:F)</f>
        <v>0</v>
      </c>
      <c r="W1537" s="14">
        <f>SUMIF('consultant-gross'!D:D,eslam.data!AH1537,'consultant-gross'!G:G)</f>
        <v>0</v>
      </c>
      <c r="X1537" s="14">
        <f>SUMIF('consultant-net'!D:D,eslam.data!AH1537,'consultant-net'!F:F)</f>
        <v>0</v>
      </c>
      <c r="Y1537" s="2" t="str">
        <f>VLOOKUP(A1537,'eslam-to-invoicing'!A:B,2,0)</f>
        <v>EDNC Hardscape Package</v>
      </c>
      <c r="Z1537" s="2" t="str">
        <f t="shared" si="58"/>
        <v>EDNC Hardscape Package2</v>
      </c>
      <c r="AH1537" s="2" t="str">
        <f t="shared" si="59"/>
        <v>Sodic Eastown - Landscape2</v>
      </c>
    </row>
    <row r="1538" spans="1:34" x14ac:dyDescent="0.3">
      <c r="A1538" s="6" t="s">
        <v>82</v>
      </c>
      <c r="B1538" s="6">
        <v>3</v>
      </c>
      <c r="C1538" s="1">
        <v>44651</v>
      </c>
      <c r="D1538" s="1">
        <v>44635</v>
      </c>
      <c r="E1538" s="1">
        <v>44637</v>
      </c>
      <c r="F1538">
        <v>42</v>
      </c>
      <c r="G1538" s="1">
        <v>44679</v>
      </c>
      <c r="H1538" s="1">
        <v>44651</v>
      </c>
      <c r="I1538" s="2">
        <v>5417455.3809523806</v>
      </c>
      <c r="J1538" s="2">
        <v>8060960.6799999997</v>
      </c>
      <c r="K1538" s="2">
        <f>SUMIF('collection only'!D:D,eslam.data!AH1538,'collection only'!E:E)</f>
        <v>5060960.68</v>
      </c>
      <c r="L1538" s="2">
        <v>9913662.4761904757</v>
      </c>
      <c r="U1538" s="2">
        <v>0</v>
      </c>
      <c r="V1538" s="14">
        <f>SUMIF('consultant-gross'!D:D,eslam.data!AH1538,'consultant-gross'!F:F)</f>
        <v>0</v>
      </c>
      <c r="W1538" s="14">
        <f>SUMIF('consultant-gross'!D:D,eslam.data!AH1538,'consultant-gross'!G:G)</f>
        <v>0</v>
      </c>
      <c r="X1538" s="14">
        <f>SUMIF('consultant-net'!D:D,eslam.data!AH1538,'consultant-net'!F:F)</f>
        <v>0</v>
      </c>
      <c r="Y1538" s="2" t="str">
        <f>VLOOKUP(A1538,'eslam-to-invoicing'!A:B,2,0)</f>
        <v>EDNC Hardscape Package</v>
      </c>
      <c r="Z1538" s="2" t="str">
        <f t="shared" si="58"/>
        <v>EDNC Hardscape Package3</v>
      </c>
      <c r="AH1538" s="2" t="str">
        <f t="shared" si="59"/>
        <v>Sodic Eastown - Landscape3</v>
      </c>
    </row>
    <row r="1539" spans="1:34" x14ac:dyDescent="0.3">
      <c r="A1539" s="6" t="s">
        <v>82</v>
      </c>
      <c r="B1539" s="6">
        <v>4</v>
      </c>
      <c r="C1539" s="1">
        <v>44681</v>
      </c>
      <c r="D1539" s="1">
        <v>44664</v>
      </c>
      <c r="E1539" s="1">
        <v>44664</v>
      </c>
      <c r="F1539">
        <v>42</v>
      </c>
      <c r="G1539" s="1">
        <v>44706</v>
      </c>
      <c r="H1539" s="1">
        <v>44665</v>
      </c>
      <c r="I1539" s="2">
        <v>1923818.4</v>
      </c>
      <c r="J1539" s="2">
        <v>4237695.6900000004</v>
      </c>
      <c r="K1539" s="2">
        <f>SUMIF('collection only'!D:D,eslam.data!AH1539,'collection only'!E:E)</f>
        <v>4237695.68</v>
      </c>
      <c r="L1539" s="2">
        <v>11837480.87619048</v>
      </c>
      <c r="O1539" s="2">
        <v>7645419.29</v>
      </c>
      <c r="U1539" s="2">
        <v>433157</v>
      </c>
      <c r="V1539" s="14">
        <f>SUMIF('consultant-gross'!D:D,eslam.data!AH1539,'consultant-gross'!F:F)</f>
        <v>0</v>
      </c>
      <c r="W1539" s="14">
        <f>SUMIF('consultant-gross'!D:D,eslam.data!AH1539,'consultant-gross'!G:G)</f>
        <v>0</v>
      </c>
      <c r="X1539" s="14">
        <f>SUMIF('consultant-net'!D:D,eslam.data!AH1539,'consultant-net'!F:F)</f>
        <v>0</v>
      </c>
      <c r="Y1539" s="2" t="str">
        <f>VLOOKUP(A1539,'eslam-to-invoicing'!A:B,2,0)</f>
        <v>EDNC Hardscape Package</v>
      </c>
      <c r="Z1539" s="2" t="str">
        <f t="shared" ref="Z1539:Z1602" si="60">Y1539&amp;B1539</f>
        <v>EDNC Hardscape Package4</v>
      </c>
      <c r="AH1539" s="2" t="str">
        <f t="shared" ref="AH1539:AH1602" si="61">A1539&amp;B1539</f>
        <v>Sodic Eastown - Landscape4</v>
      </c>
    </row>
    <row r="1540" spans="1:34" x14ac:dyDescent="0.3">
      <c r="A1540" s="6" t="s">
        <v>82</v>
      </c>
      <c r="B1540" s="6">
        <v>5</v>
      </c>
      <c r="C1540" s="1">
        <v>44681</v>
      </c>
      <c r="D1540" s="1">
        <v>44691</v>
      </c>
      <c r="E1540" s="1">
        <v>44692</v>
      </c>
      <c r="F1540">
        <v>42</v>
      </c>
      <c r="G1540" s="1">
        <v>44734</v>
      </c>
      <c r="H1540" s="1">
        <v>44692</v>
      </c>
      <c r="I1540" s="2">
        <v>8146275.9523809506</v>
      </c>
      <c r="J1540" s="2">
        <v>2847434.08</v>
      </c>
      <c r="K1540" s="2">
        <f>SUMIF('collection only'!D:D,eslam.data!AH1540,'collection only'!E:E)</f>
        <v>2847434.11</v>
      </c>
      <c r="L1540" s="2">
        <v>19983756.828571431</v>
      </c>
      <c r="O1540" s="2">
        <v>4687295.1100000003</v>
      </c>
      <c r="P1540" s="2">
        <v>494379.4</v>
      </c>
      <c r="S1540" s="2">
        <v>641755.99</v>
      </c>
      <c r="T1540" s="2">
        <v>641755.99</v>
      </c>
      <c r="U1540" s="2">
        <v>477225</v>
      </c>
      <c r="V1540" s="14">
        <f>SUMIF('consultant-gross'!D:D,eslam.data!AH1540,'consultant-gross'!F:F)</f>
        <v>0</v>
      </c>
      <c r="W1540" s="14">
        <f>SUMIF('consultant-gross'!D:D,eslam.data!AH1540,'consultant-gross'!G:G)</f>
        <v>0</v>
      </c>
      <c r="X1540" s="14">
        <f>SUMIF('consultant-net'!D:D,eslam.data!AH1540,'consultant-net'!F:F)</f>
        <v>0</v>
      </c>
      <c r="Y1540" s="2" t="str">
        <f>VLOOKUP(A1540,'eslam-to-invoicing'!A:B,2,0)</f>
        <v>EDNC Hardscape Package</v>
      </c>
      <c r="Z1540" s="2" t="str">
        <f t="shared" si="60"/>
        <v>EDNC Hardscape Package5</v>
      </c>
      <c r="AH1540" s="2" t="str">
        <f t="shared" si="61"/>
        <v>Sodic Eastown - Landscape5</v>
      </c>
    </row>
    <row r="1541" spans="1:34" x14ac:dyDescent="0.3">
      <c r="A1541" s="6" t="s">
        <v>82</v>
      </c>
      <c r="B1541" s="6">
        <v>6</v>
      </c>
      <c r="C1541" s="1">
        <v>44712</v>
      </c>
      <c r="D1541" s="1">
        <v>44698</v>
      </c>
      <c r="E1541" s="1">
        <v>44703</v>
      </c>
      <c r="F1541">
        <v>42</v>
      </c>
      <c r="G1541" s="1">
        <v>44745</v>
      </c>
      <c r="H1541" s="1">
        <v>44705</v>
      </c>
      <c r="I1541" s="2">
        <v>2241713.4380952381</v>
      </c>
      <c r="J1541" s="2">
        <v>1865468.85</v>
      </c>
      <c r="K1541" s="2">
        <f>SUMIF('collection only'!D:D,eslam.data!AH1541,'collection only'!E:E)</f>
        <v>1865468.85</v>
      </c>
      <c r="L1541" s="2">
        <v>22225470.266666669</v>
      </c>
      <c r="O1541" s="2">
        <v>4887618.75</v>
      </c>
      <c r="P1541" s="2">
        <v>704722.2</v>
      </c>
      <c r="S1541" s="2">
        <v>705609.06</v>
      </c>
      <c r="T1541" s="2">
        <v>705609.06</v>
      </c>
      <c r="U1541" s="2">
        <v>477225</v>
      </c>
      <c r="V1541" s="14">
        <f>SUMIF('consultant-gross'!D:D,eslam.data!AH1541,'consultant-gross'!F:F)</f>
        <v>0</v>
      </c>
      <c r="W1541" s="14">
        <f>SUMIF('consultant-gross'!D:D,eslam.data!AH1541,'consultant-gross'!G:G)</f>
        <v>0</v>
      </c>
      <c r="X1541" s="14">
        <f>SUMIF('consultant-net'!D:D,eslam.data!AH1541,'consultant-net'!F:F)</f>
        <v>0</v>
      </c>
      <c r="Y1541" s="2" t="str">
        <f>VLOOKUP(A1541,'eslam-to-invoicing'!A:B,2,0)</f>
        <v>EDNC Hardscape Package</v>
      </c>
      <c r="Z1541" s="2" t="str">
        <f t="shared" si="60"/>
        <v>EDNC Hardscape Package6</v>
      </c>
      <c r="AH1541" s="2" t="str">
        <f t="shared" si="61"/>
        <v>Sodic Eastown - Landscape6</v>
      </c>
    </row>
    <row r="1542" spans="1:34" x14ac:dyDescent="0.3">
      <c r="A1542" s="6" t="s">
        <v>82</v>
      </c>
      <c r="B1542" s="6">
        <v>7</v>
      </c>
      <c r="C1542" s="1">
        <v>44712</v>
      </c>
      <c r="D1542" s="1">
        <v>44722</v>
      </c>
      <c r="E1542" s="1">
        <v>44726</v>
      </c>
      <c r="F1542">
        <v>42</v>
      </c>
      <c r="G1542" s="1">
        <v>44768</v>
      </c>
      <c r="K1542" s="2">
        <f>SUMIF('collection only'!D:D,eslam.data!AH1542,'collection only'!E:E)</f>
        <v>2249247.81</v>
      </c>
      <c r="U1542" s="2">
        <v>0</v>
      </c>
      <c r="V1542" s="14">
        <f>SUMIF('consultant-gross'!D:D,eslam.data!AH1542,'consultant-gross'!F:F)</f>
        <v>0</v>
      </c>
      <c r="W1542" s="14">
        <f>SUMIF('consultant-gross'!D:D,eslam.data!AH1542,'consultant-gross'!G:G)</f>
        <v>0</v>
      </c>
      <c r="X1542" s="14">
        <f>SUMIF('consultant-net'!D:D,eslam.data!AH1542,'consultant-net'!F:F)</f>
        <v>0</v>
      </c>
      <c r="Y1542" s="2" t="str">
        <f>VLOOKUP(A1542,'eslam-to-invoicing'!A:B,2,0)</f>
        <v>EDNC Hardscape Package</v>
      </c>
      <c r="Z1542" s="2" t="str">
        <f t="shared" si="60"/>
        <v>EDNC Hardscape Package7</v>
      </c>
      <c r="AH1542" s="2" t="str">
        <f t="shared" si="61"/>
        <v>Sodic Eastown - Landscape7</v>
      </c>
    </row>
    <row r="1543" spans="1:34" x14ac:dyDescent="0.3">
      <c r="A1543" s="6" t="s">
        <v>82</v>
      </c>
      <c r="B1543" s="6">
        <v>8</v>
      </c>
      <c r="C1543" s="1">
        <v>44742</v>
      </c>
      <c r="D1543" s="1">
        <v>44738</v>
      </c>
      <c r="E1543" s="1">
        <v>44745</v>
      </c>
      <c r="F1543">
        <v>42</v>
      </c>
      <c r="G1543" s="1">
        <v>44787</v>
      </c>
      <c r="H1543" s="1">
        <v>44769</v>
      </c>
      <c r="I1543" s="2">
        <v>19106378.39047619</v>
      </c>
      <c r="J1543" s="2">
        <v>13407927.220000001</v>
      </c>
      <c r="K1543" s="2">
        <f>SUMIF('collection only'!D:D,eslam.data!AH1543,'collection only'!E:E)</f>
        <v>8937999.7400000002</v>
      </c>
      <c r="L1543" s="2">
        <v>46943391.219047621</v>
      </c>
      <c r="O1543" s="2">
        <v>2302349.81</v>
      </c>
      <c r="P1543" s="2">
        <v>17134472.440000001</v>
      </c>
      <c r="S1543" s="2">
        <v>1289822.7649999999</v>
      </c>
      <c r="T1543" s="2">
        <v>1289822.7649999999</v>
      </c>
      <c r="U1543" s="2">
        <v>380000</v>
      </c>
      <c r="V1543" s="14">
        <f>SUMIF('consultant-gross'!D:D,eslam.data!AH1543,'consultant-gross'!F:F)</f>
        <v>19106378.390476193</v>
      </c>
      <c r="W1543" s="14">
        <f>SUMIF('consultant-gross'!D:D,eslam.data!AH1543,'consultant-gross'!G:G)</f>
        <v>46943391.219047621</v>
      </c>
      <c r="X1543" s="14">
        <f>SUMIF('consultant-net'!D:D,eslam.data!AH1543,'consultant-net'!F:F)</f>
        <v>13407927.220000001</v>
      </c>
      <c r="Y1543" s="2" t="str">
        <f>VLOOKUP(A1543,'eslam-to-invoicing'!A:B,2,0)</f>
        <v>EDNC Hardscape Package</v>
      </c>
      <c r="Z1543" s="2" t="str">
        <f t="shared" si="60"/>
        <v>EDNC Hardscape Package8</v>
      </c>
      <c r="AH1543" s="2" t="str">
        <f t="shared" si="61"/>
        <v>Sodic Eastown - Landscape8</v>
      </c>
    </row>
    <row r="1544" spans="1:34" x14ac:dyDescent="0.3">
      <c r="A1544" s="6" t="s">
        <v>82</v>
      </c>
      <c r="B1544" s="6">
        <v>9</v>
      </c>
      <c r="C1544" s="1">
        <v>44804</v>
      </c>
      <c r="D1544" s="1">
        <v>44798</v>
      </c>
      <c r="E1544" s="1">
        <v>44803</v>
      </c>
      <c r="F1544">
        <v>42</v>
      </c>
      <c r="G1544" s="1">
        <v>44845</v>
      </c>
      <c r="H1544" s="1">
        <v>44817</v>
      </c>
      <c r="I1544" s="2">
        <v>2763175.999999993</v>
      </c>
      <c r="J1544" s="2">
        <v>837296.04</v>
      </c>
      <c r="K1544" s="2">
        <f>SUMIF('collection only'!D:D,eslam.data!AH1544,'collection only'!E:E)</f>
        <v>837296.03</v>
      </c>
      <c r="L1544" s="2">
        <v>49706567.219047613</v>
      </c>
      <c r="P1544" s="2">
        <v>17105387</v>
      </c>
      <c r="S1544" s="2">
        <v>1304797</v>
      </c>
      <c r="T1544" s="2">
        <v>1304797</v>
      </c>
      <c r="U1544" s="2">
        <v>489137</v>
      </c>
      <c r="V1544" s="14">
        <f>SUMIF('consultant-gross'!D:D,eslam.data!AH1544,'consultant-gross'!F:F)</f>
        <v>2763175.9999999925</v>
      </c>
      <c r="W1544" s="14">
        <f>SUMIF('consultant-gross'!D:D,eslam.data!AH1544,'consultant-gross'!G:G)</f>
        <v>49706567.219047613</v>
      </c>
      <c r="X1544" s="14">
        <f>SUMIF('consultant-net'!D:D,eslam.data!AH1544,'consultant-net'!F:F)</f>
        <v>837296.04</v>
      </c>
      <c r="Y1544" s="2" t="str">
        <f>VLOOKUP(A1544,'eslam-to-invoicing'!A:B,2,0)</f>
        <v>EDNC Hardscape Package</v>
      </c>
      <c r="Z1544" s="2" t="str">
        <f t="shared" si="60"/>
        <v>EDNC Hardscape Package9</v>
      </c>
      <c r="AH1544" s="2" t="str">
        <f t="shared" si="61"/>
        <v>Sodic Eastown - Landscape9</v>
      </c>
    </row>
    <row r="1545" spans="1:34" x14ac:dyDescent="0.3">
      <c r="A1545" s="6" t="s">
        <v>82</v>
      </c>
      <c r="B1545" s="6">
        <v>10</v>
      </c>
      <c r="C1545" s="1">
        <v>44804</v>
      </c>
      <c r="D1545" s="1">
        <v>44801</v>
      </c>
      <c r="E1545" s="1">
        <v>44853</v>
      </c>
      <c r="F1545">
        <v>42</v>
      </c>
      <c r="G1545" s="1">
        <v>44895</v>
      </c>
      <c r="H1545" s="1">
        <v>44854</v>
      </c>
      <c r="I1545" s="2">
        <v>3106667.3428571448</v>
      </c>
      <c r="J1545" s="2">
        <v>2965080.9889208302</v>
      </c>
      <c r="K1545" s="2">
        <f>SUMIF('collection only'!D:D,eslam.data!AH1545,'collection only'!E:E)</f>
        <v>2965081</v>
      </c>
      <c r="L1545" s="2">
        <v>52813234.561904758</v>
      </c>
      <c r="U1545" s="2">
        <v>0</v>
      </c>
      <c r="V1545" s="14">
        <f>SUMIF('consultant-gross'!D:D,eslam.data!AH1545,'consultant-gross'!F:F)</f>
        <v>1723810.5333333388</v>
      </c>
      <c r="W1545" s="14">
        <f>SUMIF('consultant-gross'!D:D,eslam.data!AH1545,'consultant-gross'!G:G)</f>
        <v>51430377.752380952</v>
      </c>
      <c r="X1545" s="14">
        <f>SUMIF('consultant-net'!D:D,eslam.data!AH1545,'consultant-net'!F:F)</f>
        <v>5311032.49</v>
      </c>
      <c r="Y1545" s="2" t="str">
        <f>VLOOKUP(A1545,'eslam-to-invoicing'!A:B,2,0)</f>
        <v>EDNC Hardscape Package</v>
      </c>
      <c r="Z1545" s="2" t="str">
        <f t="shared" si="60"/>
        <v>EDNC Hardscape Package10</v>
      </c>
      <c r="AH1545" s="2" t="str">
        <f t="shared" si="61"/>
        <v>Sodic Eastown - Landscape10</v>
      </c>
    </row>
    <row r="1546" spans="1:34" x14ac:dyDescent="0.3">
      <c r="A1546" s="6" t="s">
        <v>82</v>
      </c>
      <c r="B1546" s="6">
        <v>11</v>
      </c>
      <c r="C1546" s="1">
        <v>44834</v>
      </c>
      <c r="D1546" s="1">
        <v>44832</v>
      </c>
      <c r="E1546" s="1">
        <v>44870</v>
      </c>
      <c r="F1546">
        <v>42</v>
      </c>
      <c r="G1546" s="1">
        <v>44912</v>
      </c>
      <c r="H1546" s="1">
        <v>44880</v>
      </c>
      <c r="I1546" s="2">
        <v>2478048.6476190458</v>
      </c>
      <c r="J1546" s="2">
        <v>970278.46</v>
      </c>
      <c r="K1546" s="2">
        <f>SUMIF('collection only'!D:D,eslam.data!AH1546,'collection only'!E:E)</f>
        <v>970278.45</v>
      </c>
      <c r="L1546" s="2">
        <v>53908426.399999999</v>
      </c>
      <c r="P1546" s="2">
        <v>20753354</v>
      </c>
      <c r="U1546" s="2">
        <v>581609</v>
      </c>
      <c r="V1546" s="14">
        <f>SUMIF('consultant-gross'!D:D,eslam.data!AH1546,'consultant-gross'!F:F)</f>
        <v>1095191.514285706</v>
      </c>
      <c r="W1546" s="14">
        <f>SUMIF('consultant-gross'!D:D,eslam.data!AH1546,'consultant-gross'!G:G)</f>
        <v>52525569.266666658</v>
      </c>
      <c r="X1546" s="14">
        <f>SUMIF('consultant-net'!D:D,eslam.data!AH1546,'consultant-net'!F:F)</f>
        <v>7657014.0499999998</v>
      </c>
      <c r="Y1546" s="2" t="str">
        <f>VLOOKUP(A1546,'eslam-to-invoicing'!A:B,2,0)</f>
        <v>EDNC Hardscape Package</v>
      </c>
      <c r="Z1546" s="2" t="str">
        <f t="shared" si="60"/>
        <v>EDNC Hardscape Package11</v>
      </c>
      <c r="AH1546" s="2" t="str">
        <f t="shared" si="61"/>
        <v>Sodic Eastown - Landscape11</v>
      </c>
    </row>
    <row r="1547" spans="1:34" x14ac:dyDescent="0.3">
      <c r="A1547" s="6" t="s">
        <v>82</v>
      </c>
      <c r="B1547" s="6">
        <v>12</v>
      </c>
      <c r="C1547" s="1">
        <v>44865</v>
      </c>
      <c r="D1547" s="1">
        <v>44862</v>
      </c>
      <c r="E1547" s="1">
        <v>44880</v>
      </c>
      <c r="F1547">
        <v>42</v>
      </c>
      <c r="G1547" s="1">
        <v>44922</v>
      </c>
      <c r="H1547" s="1">
        <v>44887</v>
      </c>
      <c r="I1547" s="2">
        <v>2146120.2476190398</v>
      </c>
      <c r="J1547" s="2">
        <v>2038310.82</v>
      </c>
      <c r="K1547" s="2">
        <f>SUMIF('collection only'!D:D,eslam.data!AH1547,'collection only'!E:E)</f>
        <v>2038310.81</v>
      </c>
      <c r="L1547" s="2">
        <v>56054546.647619039</v>
      </c>
      <c r="P1547" s="2">
        <v>23518667</v>
      </c>
      <c r="S1547" s="2">
        <v>1471431.85</v>
      </c>
      <c r="T1547" s="2">
        <v>1471431.85</v>
      </c>
      <c r="U1547" s="2">
        <v>591609</v>
      </c>
      <c r="V1547" s="14">
        <f>SUMIF('consultant-gross'!D:D,eslam.data!AH1547,'consultant-gross'!F:F)</f>
        <v>1256657.104761906</v>
      </c>
      <c r="W1547" s="14">
        <f>SUMIF('consultant-gross'!D:D,eslam.data!AH1547,'consultant-gross'!G:G)</f>
        <v>55165083.504761904</v>
      </c>
      <c r="X1547" s="14">
        <f>SUMIF('consultant-net'!D:D,eslam.data!AH1547,'consultant-net'!F:F)</f>
        <v>8902796.1300000008</v>
      </c>
      <c r="Y1547" s="2" t="str">
        <f>VLOOKUP(A1547,'eslam-to-invoicing'!A:B,2,0)</f>
        <v>EDNC Hardscape Package</v>
      </c>
      <c r="Z1547" s="2" t="str">
        <f t="shared" si="60"/>
        <v>EDNC Hardscape Package12</v>
      </c>
      <c r="AH1547" s="2" t="str">
        <f t="shared" si="61"/>
        <v>Sodic Eastown - Landscape12</v>
      </c>
    </row>
    <row r="1548" spans="1:34" x14ac:dyDescent="0.3">
      <c r="A1548" s="6" t="s">
        <v>82</v>
      </c>
      <c r="B1548" s="6">
        <v>13</v>
      </c>
      <c r="C1548" s="1">
        <v>45077</v>
      </c>
      <c r="D1548" s="1">
        <v>45078</v>
      </c>
      <c r="E1548" s="1">
        <v>45215</v>
      </c>
      <c r="F1548">
        <v>42</v>
      </c>
      <c r="G1548" s="1">
        <v>45257</v>
      </c>
      <c r="K1548" s="2">
        <f>SUMIF('collection only'!D:D,eslam.data!AH1548,'collection only'!E:E)</f>
        <v>4532604.51</v>
      </c>
      <c r="U1548" s="2">
        <v>0</v>
      </c>
      <c r="V1548" s="14">
        <f>SUMIF('consultant-gross'!D:D,eslam.data!AH1548,'consultant-gross'!F:F)</f>
        <v>0</v>
      </c>
      <c r="W1548" s="14">
        <f>SUMIF('consultant-gross'!D:D,eslam.data!AH1548,'consultant-gross'!G:G)</f>
        <v>0</v>
      </c>
      <c r="X1548" s="14">
        <f>SUMIF('consultant-net'!D:D,eslam.data!AH1548,'consultant-net'!F:F)</f>
        <v>0</v>
      </c>
      <c r="Y1548" s="2" t="str">
        <f>VLOOKUP(A1548,'eslam-to-invoicing'!A:B,2,0)</f>
        <v>EDNC Hardscape Package</v>
      </c>
      <c r="Z1548" s="2" t="str">
        <f t="shared" si="60"/>
        <v>EDNC Hardscape Package13</v>
      </c>
      <c r="AH1548" s="2" t="str">
        <f t="shared" si="61"/>
        <v>Sodic Eastown - Landscape13</v>
      </c>
    </row>
    <row r="1549" spans="1:34" x14ac:dyDescent="0.3">
      <c r="A1549" s="6" t="s">
        <v>89</v>
      </c>
      <c r="B1549" s="6">
        <v>1</v>
      </c>
      <c r="C1549" s="1">
        <v>44592</v>
      </c>
      <c r="D1549" s="1">
        <v>44592</v>
      </c>
      <c r="E1549" s="1">
        <v>44634</v>
      </c>
      <c r="F1549">
        <v>53</v>
      </c>
      <c r="G1549" s="1">
        <v>44687</v>
      </c>
      <c r="H1549" s="1">
        <v>44644</v>
      </c>
      <c r="I1549" s="2">
        <v>28642092.800000001</v>
      </c>
      <c r="J1549" s="2">
        <v>16602157.800000001</v>
      </c>
      <c r="K1549" s="2">
        <f>SUMIF('collection only'!D:D,eslam.data!AH1549,'collection only'!E:E)</f>
        <v>201618177</v>
      </c>
      <c r="L1549" s="2">
        <v>28642092.800000001</v>
      </c>
      <c r="U1549" s="2">
        <v>0</v>
      </c>
      <c r="V1549" s="14">
        <f>SUMIF('consultant-gross'!D:D,eslam.data!AH1549,'consultant-gross'!F:F)</f>
        <v>28642092.800000001</v>
      </c>
      <c r="W1549" s="14">
        <f>SUMIF('consultant-gross'!D:D,eslam.data!AH1549,'consultant-gross'!G:G)</f>
        <v>28642092.800000001</v>
      </c>
      <c r="X1549" s="14">
        <f>SUMIF('consultant-net'!D:D,eslam.data!AH1549,'consultant-net'!F:F)</f>
        <v>16602157.800000001</v>
      </c>
      <c r="Y1549" s="2" t="str">
        <f>VLOOKUP(A1549,'eslam-to-invoicing'!A:B,2,0)</f>
        <v>Sokhna Port Expansion</v>
      </c>
      <c r="Z1549" s="2" t="str">
        <f t="shared" si="60"/>
        <v>Sokhna Port Expansion1</v>
      </c>
      <c r="AH1549" s="2" t="str">
        <f t="shared" si="61"/>
        <v>Sokhna Port Expansion1</v>
      </c>
    </row>
    <row r="1550" spans="1:34" x14ac:dyDescent="0.3">
      <c r="A1550" s="6" t="s">
        <v>89</v>
      </c>
      <c r="B1550" s="6">
        <v>2</v>
      </c>
      <c r="C1550" s="1">
        <v>44620</v>
      </c>
      <c r="D1550" s="1">
        <v>44620</v>
      </c>
      <c r="E1550" s="1">
        <v>44651</v>
      </c>
      <c r="F1550">
        <v>53</v>
      </c>
      <c r="G1550" s="1">
        <v>44704</v>
      </c>
      <c r="H1550" s="1">
        <v>44668</v>
      </c>
      <c r="I1550" s="2">
        <v>30329196.739999998</v>
      </c>
      <c r="J1550" s="2">
        <v>19713977.881000001</v>
      </c>
      <c r="K1550" s="2">
        <f>SUMIF('collection only'!D:D,eslam.data!AH1550,'collection only'!E:E)</f>
        <v>52996310.299999997</v>
      </c>
      <c r="L1550" s="2">
        <v>58971289.539999999</v>
      </c>
      <c r="U1550" s="2">
        <v>0</v>
      </c>
      <c r="V1550" s="14">
        <f>SUMIF('consultant-gross'!D:D,eslam.data!AH1550,'consultant-gross'!F:F)</f>
        <v>30329196.739999998</v>
      </c>
      <c r="W1550" s="14">
        <f>SUMIF('consultant-gross'!D:D,eslam.data!AH1550,'consultant-gross'!G:G)</f>
        <v>58971289.539999999</v>
      </c>
      <c r="X1550" s="14">
        <f>SUMIF('consultant-net'!D:D,eslam.data!AH1550,'consultant-net'!F:F)</f>
        <v>19713977.881000001</v>
      </c>
      <c r="Y1550" s="2" t="str">
        <f>VLOOKUP(A1550,'eslam-to-invoicing'!A:B,2,0)</f>
        <v>Sokhna Port Expansion</v>
      </c>
      <c r="Z1550" s="2" t="str">
        <f t="shared" si="60"/>
        <v>Sokhna Port Expansion2</v>
      </c>
      <c r="AH1550" s="2" t="str">
        <f t="shared" si="61"/>
        <v>Sokhna Port Expansion2</v>
      </c>
    </row>
    <row r="1551" spans="1:34" x14ac:dyDescent="0.3">
      <c r="A1551" s="6" t="s">
        <v>89</v>
      </c>
      <c r="B1551" s="6">
        <v>3</v>
      </c>
      <c r="C1551" s="1">
        <v>44651</v>
      </c>
      <c r="D1551" s="1">
        <v>44651</v>
      </c>
      <c r="E1551" s="1">
        <v>44665</v>
      </c>
      <c r="F1551">
        <v>53</v>
      </c>
      <c r="G1551" s="1">
        <v>44718</v>
      </c>
      <c r="K1551" s="2">
        <f>SUMIF('collection only'!D:D,eslam.data!AH1551,'collection only'!E:E)</f>
        <v>55802951.649999999</v>
      </c>
      <c r="U1551" s="2">
        <v>0</v>
      </c>
      <c r="V1551" s="14">
        <f>SUMIF('consultant-gross'!D:D,eslam.data!AH1551,'consultant-gross'!F:F)</f>
        <v>0</v>
      </c>
      <c r="W1551" s="14">
        <f>SUMIF('consultant-gross'!D:D,eslam.data!AH1551,'consultant-gross'!G:G)</f>
        <v>0</v>
      </c>
      <c r="X1551" s="14">
        <f>SUMIF('consultant-net'!D:D,eslam.data!AH1551,'consultant-net'!F:F)</f>
        <v>0</v>
      </c>
      <c r="Y1551" s="2" t="str">
        <f>VLOOKUP(A1551,'eslam-to-invoicing'!A:B,2,0)</f>
        <v>Sokhna Port Expansion</v>
      </c>
      <c r="Z1551" s="2" t="str">
        <f t="shared" si="60"/>
        <v>Sokhna Port Expansion3</v>
      </c>
      <c r="AH1551" s="2" t="str">
        <f t="shared" si="61"/>
        <v>Sokhna Port Expansion3</v>
      </c>
    </row>
    <row r="1552" spans="1:34" x14ac:dyDescent="0.3">
      <c r="A1552" s="6" t="s">
        <v>89</v>
      </c>
      <c r="B1552" s="6">
        <v>4</v>
      </c>
      <c r="C1552" s="1">
        <v>44681</v>
      </c>
      <c r="D1552" s="1">
        <v>44681</v>
      </c>
      <c r="E1552" s="1">
        <v>44706</v>
      </c>
      <c r="F1552">
        <v>53</v>
      </c>
      <c r="G1552" s="1">
        <v>44759</v>
      </c>
      <c r="H1552" s="1">
        <v>44773</v>
      </c>
      <c r="I1552" s="2">
        <v>26384347.91000003</v>
      </c>
      <c r="J1552" s="2">
        <v>16604871.85</v>
      </c>
      <c r="K1552" s="2">
        <f>SUMIF('collection only'!D:D,eslam.data!AH1552,'collection only'!E:E)</f>
        <v>16604871.85</v>
      </c>
      <c r="L1552" s="2">
        <v>174022377.11000001</v>
      </c>
      <c r="U1552" s="2">
        <v>0</v>
      </c>
      <c r="V1552" s="14">
        <f>SUMIF('consultant-gross'!D:D,eslam.data!AH1552,'consultant-gross'!F:F)</f>
        <v>0</v>
      </c>
      <c r="W1552" s="14">
        <f>SUMIF('consultant-gross'!D:D,eslam.data!AH1552,'consultant-gross'!G:G)</f>
        <v>0</v>
      </c>
      <c r="X1552" s="14">
        <f>SUMIF('consultant-net'!D:D,eslam.data!AH1552,'consultant-net'!F:F)</f>
        <v>0</v>
      </c>
      <c r="Y1552" s="2" t="str">
        <f>VLOOKUP(A1552,'eslam-to-invoicing'!A:B,2,0)</f>
        <v>Sokhna Port Expansion</v>
      </c>
      <c r="Z1552" s="2" t="str">
        <f t="shared" si="60"/>
        <v>Sokhna Port Expansion4</v>
      </c>
      <c r="AH1552" s="2" t="str">
        <f t="shared" si="61"/>
        <v>Sokhna Port Expansion4</v>
      </c>
    </row>
    <row r="1553" spans="1:34" x14ac:dyDescent="0.3">
      <c r="A1553" s="6" t="s">
        <v>89</v>
      </c>
      <c r="B1553" s="6">
        <v>5</v>
      </c>
      <c r="C1553" s="1">
        <v>44742</v>
      </c>
      <c r="D1553" s="1">
        <v>44742</v>
      </c>
      <c r="E1553" s="1">
        <v>44770</v>
      </c>
      <c r="F1553">
        <v>53</v>
      </c>
      <c r="G1553" s="1">
        <v>44823</v>
      </c>
      <c r="H1553" s="1">
        <v>44834</v>
      </c>
      <c r="I1553" s="2">
        <v>90184360.229999989</v>
      </c>
      <c r="J1553" s="2">
        <v>58619834.149499997</v>
      </c>
      <c r="K1553" s="2">
        <f>SUMIF('collection only'!D:D,eslam.data!AH1553,'collection only'!E:E)</f>
        <v>59014964.549999997</v>
      </c>
      <c r="L1553" s="2">
        <v>264206737.34</v>
      </c>
      <c r="U1553" s="2">
        <v>0</v>
      </c>
      <c r="V1553" s="14">
        <f>SUMIF('consultant-gross'!D:D,eslam.data!AH1553,'consultant-gross'!F:F)</f>
        <v>0</v>
      </c>
      <c r="W1553" s="14">
        <f>SUMIF('consultant-gross'!D:D,eslam.data!AH1553,'consultant-gross'!G:G)</f>
        <v>0</v>
      </c>
      <c r="X1553" s="14">
        <f>SUMIF('consultant-net'!D:D,eslam.data!AH1553,'consultant-net'!F:F)</f>
        <v>0</v>
      </c>
      <c r="Y1553" s="2" t="str">
        <f>VLOOKUP(A1553,'eslam-to-invoicing'!A:B,2,0)</f>
        <v>Sokhna Port Expansion</v>
      </c>
      <c r="Z1553" s="2" t="str">
        <f t="shared" si="60"/>
        <v>Sokhna Port Expansion5</v>
      </c>
      <c r="AH1553" s="2" t="str">
        <f t="shared" si="61"/>
        <v>Sokhna Port Expansion5</v>
      </c>
    </row>
    <row r="1554" spans="1:34" x14ac:dyDescent="0.3">
      <c r="A1554" s="6" t="s">
        <v>89</v>
      </c>
      <c r="B1554" s="6">
        <v>6</v>
      </c>
      <c r="C1554" s="1">
        <v>44773</v>
      </c>
      <c r="D1554" s="1">
        <v>44773</v>
      </c>
      <c r="E1554" s="1">
        <v>44823</v>
      </c>
      <c r="F1554">
        <v>53</v>
      </c>
      <c r="G1554" s="1">
        <v>44876</v>
      </c>
      <c r="H1554" s="1">
        <v>44853</v>
      </c>
      <c r="I1554" s="2">
        <v>41088510.150000013</v>
      </c>
      <c r="J1554" s="2">
        <v>26707531.5975</v>
      </c>
      <c r="K1554" s="2">
        <f>SUMIF('collection only'!D:D,eslam.data!AH1554,'collection only'!E:E)</f>
        <v>26209033.350000001</v>
      </c>
      <c r="L1554" s="2">
        <v>305295247.49000001</v>
      </c>
      <c r="U1554" s="2">
        <v>0</v>
      </c>
      <c r="V1554" s="14">
        <f>SUMIF('consultant-gross'!D:D,eslam.data!AH1554,'consultant-gross'!F:F)</f>
        <v>0</v>
      </c>
      <c r="W1554" s="14">
        <f>SUMIF('consultant-gross'!D:D,eslam.data!AH1554,'consultant-gross'!G:G)</f>
        <v>0</v>
      </c>
      <c r="X1554" s="14">
        <f>SUMIF('consultant-net'!D:D,eslam.data!AH1554,'consultant-net'!F:F)</f>
        <v>0</v>
      </c>
      <c r="Y1554" s="2" t="str">
        <f>VLOOKUP(A1554,'eslam-to-invoicing'!A:B,2,0)</f>
        <v>Sokhna Port Expansion</v>
      </c>
      <c r="Z1554" s="2" t="str">
        <f t="shared" si="60"/>
        <v>Sokhna Port Expansion6</v>
      </c>
      <c r="AH1554" s="2" t="str">
        <f t="shared" si="61"/>
        <v>Sokhna Port Expansion6</v>
      </c>
    </row>
    <row r="1555" spans="1:34" x14ac:dyDescent="0.3">
      <c r="A1555" s="6" t="s">
        <v>89</v>
      </c>
      <c r="B1555" s="6">
        <v>7</v>
      </c>
      <c r="C1555" s="1">
        <v>44804</v>
      </c>
      <c r="D1555" s="1">
        <v>44804</v>
      </c>
      <c r="E1555" s="1">
        <v>44857</v>
      </c>
      <c r="F1555">
        <v>53</v>
      </c>
      <c r="G1555" s="1">
        <v>44910</v>
      </c>
      <c r="K1555" s="2">
        <f>SUMIF('collection only'!D:D,eslam.data!AH1555,'collection only'!E:E)</f>
        <v>36803665.950000003</v>
      </c>
      <c r="U1555" s="2">
        <v>0</v>
      </c>
      <c r="V1555" s="14">
        <f>SUMIF('consultant-gross'!D:D,eslam.data!AH1555,'consultant-gross'!F:F)</f>
        <v>0</v>
      </c>
      <c r="W1555" s="14">
        <f>SUMIF('consultant-gross'!D:D,eslam.data!AH1555,'consultant-gross'!G:G)</f>
        <v>0</v>
      </c>
      <c r="X1555" s="14">
        <f>SUMIF('consultant-net'!D:D,eslam.data!AH1555,'consultant-net'!F:F)</f>
        <v>0</v>
      </c>
      <c r="Y1555" s="2" t="str">
        <f>VLOOKUP(A1555,'eslam-to-invoicing'!A:B,2,0)</f>
        <v>Sokhna Port Expansion</v>
      </c>
      <c r="Z1555" s="2" t="str">
        <f t="shared" si="60"/>
        <v>Sokhna Port Expansion7</v>
      </c>
      <c r="AH1555" s="2" t="str">
        <f t="shared" si="61"/>
        <v>Sokhna Port Expansion7</v>
      </c>
    </row>
    <row r="1556" spans="1:34" x14ac:dyDescent="0.3">
      <c r="A1556" s="6" t="s">
        <v>89</v>
      </c>
      <c r="B1556" s="6">
        <v>8</v>
      </c>
      <c r="C1556" s="1">
        <v>44834</v>
      </c>
      <c r="D1556" s="1">
        <v>44834</v>
      </c>
      <c r="E1556" s="1">
        <v>44881</v>
      </c>
      <c r="F1556">
        <v>53</v>
      </c>
      <c r="G1556" s="1">
        <v>44934</v>
      </c>
      <c r="H1556" s="1">
        <v>44915</v>
      </c>
      <c r="I1556" s="2">
        <v>55834648.199999988</v>
      </c>
      <c r="J1556" s="2">
        <v>36284090.450000003</v>
      </c>
      <c r="K1556" s="2">
        <f>SUMIF('collection only'!D:D,eslam.data!AH1556,'collection only'!E:E)</f>
        <v>36284090.450000003</v>
      </c>
      <c r="L1556" s="2">
        <v>418825805.92000002</v>
      </c>
      <c r="U1556" s="2">
        <v>0</v>
      </c>
      <c r="V1556" s="14">
        <f>SUMIF('consultant-gross'!D:D,eslam.data!AH1556,'consultant-gross'!F:F)</f>
        <v>0</v>
      </c>
      <c r="W1556" s="14">
        <f>SUMIF('consultant-gross'!D:D,eslam.data!AH1556,'consultant-gross'!G:G)</f>
        <v>0</v>
      </c>
      <c r="X1556" s="14">
        <f>SUMIF('consultant-net'!D:D,eslam.data!AH1556,'consultant-net'!F:F)</f>
        <v>0</v>
      </c>
      <c r="Y1556" s="2" t="str">
        <f>VLOOKUP(A1556,'eslam-to-invoicing'!A:B,2,0)</f>
        <v>Sokhna Port Expansion</v>
      </c>
      <c r="Z1556" s="2" t="str">
        <f t="shared" si="60"/>
        <v>Sokhna Port Expansion8</v>
      </c>
      <c r="AH1556" s="2" t="str">
        <f t="shared" si="61"/>
        <v>Sokhna Port Expansion8</v>
      </c>
    </row>
    <row r="1557" spans="1:34" x14ac:dyDescent="0.3">
      <c r="A1557" s="6" t="s">
        <v>89</v>
      </c>
      <c r="B1557" s="6">
        <v>9</v>
      </c>
      <c r="C1557" s="1">
        <v>44865</v>
      </c>
      <c r="D1557" s="1">
        <v>44865</v>
      </c>
      <c r="E1557" s="1">
        <v>44910</v>
      </c>
      <c r="F1557">
        <v>53</v>
      </c>
      <c r="G1557" s="1">
        <v>44963</v>
      </c>
      <c r="H1557" s="1">
        <v>44928</v>
      </c>
      <c r="I1557" s="2">
        <v>46210885.159999967</v>
      </c>
      <c r="J1557" s="2">
        <v>30030028.449999999</v>
      </c>
      <c r="K1557" s="2">
        <f>SUMIF('collection only'!D:D,eslam.data!AH1557,'collection only'!E:E)</f>
        <v>30030028.449999999</v>
      </c>
      <c r="L1557" s="2">
        <v>465036691.07999998</v>
      </c>
      <c r="U1557" s="2">
        <v>0</v>
      </c>
      <c r="V1557" s="14">
        <f>SUMIF('consultant-gross'!D:D,eslam.data!AH1557,'consultant-gross'!F:F)</f>
        <v>0</v>
      </c>
      <c r="W1557" s="14">
        <f>SUMIF('consultant-gross'!D:D,eslam.data!AH1557,'consultant-gross'!G:G)</f>
        <v>0</v>
      </c>
      <c r="X1557" s="14">
        <f>SUMIF('consultant-net'!D:D,eslam.data!AH1557,'consultant-net'!F:F)</f>
        <v>0</v>
      </c>
      <c r="Y1557" s="2" t="str">
        <f>VLOOKUP(A1557,'eslam-to-invoicing'!A:B,2,0)</f>
        <v>Sokhna Port Expansion</v>
      </c>
      <c r="Z1557" s="2" t="str">
        <f t="shared" si="60"/>
        <v>Sokhna Port Expansion9</v>
      </c>
      <c r="AH1557" s="2" t="str">
        <f t="shared" si="61"/>
        <v>Sokhna Port Expansion9</v>
      </c>
    </row>
    <row r="1558" spans="1:34" x14ac:dyDescent="0.3">
      <c r="A1558" s="6" t="s">
        <v>89</v>
      </c>
      <c r="B1558" s="6">
        <v>10</v>
      </c>
      <c r="C1558" s="1">
        <v>44895</v>
      </c>
      <c r="D1558" s="1">
        <v>44895</v>
      </c>
      <c r="E1558" s="1">
        <v>44934</v>
      </c>
      <c r="F1558">
        <v>53</v>
      </c>
      <c r="G1558" s="1">
        <v>44987</v>
      </c>
      <c r="H1558" s="1">
        <v>44950</v>
      </c>
      <c r="I1558" s="2">
        <v>42258919.660000034</v>
      </c>
      <c r="J1558" s="2">
        <v>27468297.779000022</v>
      </c>
      <c r="K1558" s="2">
        <f>SUMIF('collection only'!D:D,eslam.data!AH1558,'collection only'!E:E)</f>
        <v>27461819.5</v>
      </c>
      <c r="L1558" s="2">
        <v>507295610.74000001</v>
      </c>
      <c r="U1558" s="2">
        <v>0</v>
      </c>
      <c r="V1558" s="14">
        <f>SUMIF('consultant-gross'!D:D,eslam.data!AH1558,'consultant-gross'!F:F)</f>
        <v>0</v>
      </c>
      <c r="W1558" s="14">
        <f>SUMIF('consultant-gross'!D:D,eslam.data!AH1558,'consultant-gross'!G:G)</f>
        <v>0</v>
      </c>
      <c r="X1558" s="14">
        <f>SUMIF('consultant-net'!D:D,eslam.data!AH1558,'consultant-net'!F:F)</f>
        <v>0</v>
      </c>
      <c r="Y1558" s="2" t="str">
        <f>VLOOKUP(A1558,'eslam-to-invoicing'!A:B,2,0)</f>
        <v>Sokhna Port Expansion</v>
      </c>
      <c r="Z1558" s="2" t="str">
        <f t="shared" si="60"/>
        <v>Sokhna Port Expansion10</v>
      </c>
      <c r="AH1558" s="2" t="str">
        <f t="shared" si="61"/>
        <v>Sokhna Port Expansion10</v>
      </c>
    </row>
    <row r="1559" spans="1:34" x14ac:dyDescent="0.3">
      <c r="A1559" s="6" t="s">
        <v>89</v>
      </c>
      <c r="B1559" s="6">
        <v>11</v>
      </c>
      <c r="C1559" s="1">
        <v>44926</v>
      </c>
      <c r="D1559" s="1">
        <v>44926</v>
      </c>
      <c r="E1559" s="1">
        <v>44951</v>
      </c>
      <c r="F1559">
        <v>53</v>
      </c>
      <c r="G1559" s="1">
        <v>45004</v>
      </c>
      <c r="H1559" s="1">
        <v>45112</v>
      </c>
      <c r="I1559" s="2">
        <v>69343976.75999999</v>
      </c>
      <c r="J1559" s="2">
        <v>50769799.200000003</v>
      </c>
      <c r="K1559" s="2">
        <f>SUMIF('collection only'!D:D,eslam.data!AH1559,'collection only'!E:E)</f>
        <v>50769799.200000003</v>
      </c>
      <c r="L1559" s="2">
        <v>576639587.5</v>
      </c>
      <c r="U1559" s="2">
        <v>0</v>
      </c>
      <c r="V1559" s="14">
        <f>SUMIF('consultant-gross'!D:D,eslam.data!AH1559,'consultant-gross'!F:F)</f>
        <v>0</v>
      </c>
      <c r="W1559" s="14">
        <f>SUMIF('consultant-gross'!D:D,eslam.data!AH1559,'consultant-gross'!G:G)</f>
        <v>0</v>
      </c>
      <c r="X1559" s="14">
        <f>SUMIF('consultant-net'!D:D,eslam.data!AH1559,'consultant-net'!F:F)</f>
        <v>0</v>
      </c>
      <c r="Y1559" s="2" t="str">
        <f>VLOOKUP(A1559,'eslam-to-invoicing'!A:B,2,0)</f>
        <v>Sokhna Port Expansion</v>
      </c>
      <c r="Z1559" s="2" t="str">
        <f t="shared" si="60"/>
        <v>Sokhna Port Expansion11</v>
      </c>
      <c r="AH1559" s="2" t="str">
        <f t="shared" si="61"/>
        <v>Sokhna Port Expansion11</v>
      </c>
    </row>
    <row r="1560" spans="1:34" x14ac:dyDescent="0.3">
      <c r="A1560" s="6" t="s">
        <v>89</v>
      </c>
      <c r="B1560" s="6">
        <v>12</v>
      </c>
      <c r="C1560" s="1">
        <v>44957</v>
      </c>
      <c r="D1560" s="1">
        <v>44957</v>
      </c>
      <c r="E1560" s="1">
        <v>44970</v>
      </c>
      <c r="F1560">
        <v>53</v>
      </c>
      <c r="G1560" s="1">
        <v>45023</v>
      </c>
      <c r="H1560" s="1">
        <v>45112</v>
      </c>
      <c r="I1560" s="2">
        <v>106701066.13</v>
      </c>
      <c r="J1560" s="2">
        <v>70395885.549999997</v>
      </c>
      <c r="K1560" s="2">
        <f>SUMIF('collection only'!D:D,eslam.data!AH1560,'collection only'!E:E)</f>
        <v>70395885.549999997</v>
      </c>
      <c r="L1560" s="2">
        <v>683340653.63</v>
      </c>
      <c r="U1560" s="2">
        <v>0</v>
      </c>
      <c r="V1560" s="14">
        <f>SUMIF('consultant-gross'!D:D,eslam.data!AH1560,'consultant-gross'!F:F)</f>
        <v>0</v>
      </c>
      <c r="W1560" s="14">
        <f>SUMIF('consultant-gross'!D:D,eslam.data!AH1560,'consultant-gross'!G:G)</f>
        <v>0</v>
      </c>
      <c r="X1560" s="14">
        <f>SUMIF('consultant-net'!D:D,eslam.data!AH1560,'consultant-net'!F:F)</f>
        <v>0</v>
      </c>
      <c r="Y1560" s="2" t="str">
        <f>VLOOKUP(A1560,'eslam-to-invoicing'!A:B,2,0)</f>
        <v>Sokhna Port Expansion</v>
      </c>
      <c r="Z1560" s="2" t="str">
        <f t="shared" si="60"/>
        <v>Sokhna Port Expansion12</v>
      </c>
      <c r="AH1560" s="2" t="str">
        <f t="shared" si="61"/>
        <v>Sokhna Port Expansion12</v>
      </c>
    </row>
    <row r="1561" spans="1:34" x14ac:dyDescent="0.3">
      <c r="A1561" s="6" t="s">
        <v>89</v>
      </c>
      <c r="B1561" s="6">
        <v>13</v>
      </c>
      <c r="C1561" s="1">
        <v>44985</v>
      </c>
      <c r="D1561" s="1">
        <v>44985</v>
      </c>
      <c r="E1561" s="1">
        <v>45078</v>
      </c>
      <c r="F1561">
        <v>53</v>
      </c>
      <c r="G1561" s="1">
        <v>45131</v>
      </c>
      <c r="H1561" s="1">
        <v>45095</v>
      </c>
      <c r="I1561" s="2">
        <v>41939163.730000019</v>
      </c>
      <c r="J1561" s="2">
        <v>27260456.424500011</v>
      </c>
      <c r="K1561" s="2">
        <f>SUMIF('collection only'!D:D,eslam.data!AH1561,'collection only'!E:E)</f>
        <v>491489.95</v>
      </c>
      <c r="L1561" s="2">
        <v>725279817.36000001</v>
      </c>
      <c r="U1561" s="2">
        <v>0</v>
      </c>
      <c r="V1561" s="14">
        <f>SUMIF('consultant-gross'!D:D,eslam.data!AH1561,'consultant-gross'!F:F)</f>
        <v>0</v>
      </c>
      <c r="W1561" s="14">
        <f>SUMIF('consultant-gross'!D:D,eslam.data!AH1561,'consultant-gross'!G:G)</f>
        <v>0</v>
      </c>
      <c r="X1561" s="14">
        <f>SUMIF('consultant-net'!D:D,eslam.data!AH1561,'consultant-net'!F:F)</f>
        <v>0</v>
      </c>
      <c r="Y1561" s="2" t="str">
        <f>VLOOKUP(A1561,'eslam-to-invoicing'!A:B,2,0)</f>
        <v>Sokhna Port Expansion</v>
      </c>
      <c r="Z1561" s="2" t="str">
        <f t="shared" si="60"/>
        <v>Sokhna Port Expansion13</v>
      </c>
      <c r="AH1561" s="2" t="str">
        <f t="shared" si="61"/>
        <v>Sokhna Port Expansion13</v>
      </c>
    </row>
    <row r="1562" spans="1:34" x14ac:dyDescent="0.3">
      <c r="A1562" s="6" t="s">
        <v>89</v>
      </c>
      <c r="B1562" s="6">
        <v>14</v>
      </c>
      <c r="C1562" s="1">
        <v>45016</v>
      </c>
      <c r="D1562" s="1">
        <v>45016</v>
      </c>
      <c r="E1562" s="1">
        <v>45078</v>
      </c>
      <c r="F1562">
        <v>53</v>
      </c>
      <c r="G1562" s="1">
        <v>45131</v>
      </c>
      <c r="H1562" s="1">
        <v>45095</v>
      </c>
      <c r="I1562" s="2">
        <v>18010876.439999942</v>
      </c>
      <c r="J1562" s="2">
        <v>11707069.68599996</v>
      </c>
      <c r="K1562" s="2">
        <f>SUMIF('collection only'!D:D,eslam.data!AH1562,'collection only'!E:E)</f>
        <v>6704080.8499999996</v>
      </c>
      <c r="L1562" s="2">
        <v>743290693.79999995</v>
      </c>
      <c r="U1562" s="2">
        <v>0</v>
      </c>
      <c r="V1562" s="14">
        <f>SUMIF('consultant-gross'!D:D,eslam.data!AH1562,'consultant-gross'!F:F)</f>
        <v>0</v>
      </c>
      <c r="W1562" s="14">
        <f>SUMIF('consultant-gross'!D:D,eslam.data!AH1562,'consultant-gross'!G:G)</f>
        <v>0</v>
      </c>
      <c r="X1562" s="14">
        <f>SUMIF('consultant-net'!D:D,eslam.data!AH1562,'consultant-net'!F:F)</f>
        <v>0</v>
      </c>
      <c r="Y1562" s="2" t="str">
        <f>VLOOKUP(A1562,'eslam-to-invoicing'!A:B,2,0)</f>
        <v>Sokhna Port Expansion</v>
      </c>
      <c r="Z1562" s="2" t="str">
        <f t="shared" si="60"/>
        <v>Sokhna Port Expansion14</v>
      </c>
      <c r="AH1562" s="2" t="str">
        <f t="shared" si="61"/>
        <v>Sokhna Port Expansion14</v>
      </c>
    </row>
    <row r="1563" spans="1:34" x14ac:dyDescent="0.3">
      <c r="A1563" s="6" t="s">
        <v>89</v>
      </c>
      <c r="B1563" s="6">
        <v>15</v>
      </c>
      <c r="C1563" s="1">
        <v>45046</v>
      </c>
      <c r="D1563" s="1">
        <v>45046</v>
      </c>
      <c r="E1563" s="1">
        <v>45108</v>
      </c>
      <c r="F1563">
        <v>53</v>
      </c>
      <c r="G1563" s="1">
        <v>45161</v>
      </c>
      <c r="H1563" s="1">
        <v>45122</v>
      </c>
      <c r="I1563" s="2">
        <v>15185688.980000019</v>
      </c>
      <c r="J1563" s="2">
        <v>9870697.8370000124</v>
      </c>
      <c r="K1563" s="2">
        <f>SUMIF('collection only'!D:D,eslam.data!AH1563,'collection only'!E:E)</f>
        <v>4368115.6500000004</v>
      </c>
      <c r="L1563" s="2">
        <v>758476382.77999997</v>
      </c>
      <c r="U1563" s="2">
        <v>0</v>
      </c>
      <c r="V1563" s="14">
        <f>SUMIF('consultant-gross'!D:D,eslam.data!AH1563,'consultant-gross'!F:F)</f>
        <v>0</v>
      </c>
      <c r="W1563" s="14">
        <f>SUMIF('consultant-gross'!D:D,eslam.data!AH1563,'consultant-gross'!G:G)</f>
        <v>0</v>
      </c>
      <c r="X1563" s="14">
        <f>SUMIF('consultant-net'!D:D,eslam.data!AH1563,'consultant-net'!F:F)</f>
        <v>0</v>
      </c>
      <c r="Y1563" s="2" t="str">
        <f>VLOOKUP(A1563,'eslam-to-invoicing'!A:B,2,0)</f>
        <v>Sokhna Port Expansion</v>
      </c>
      <c r="Z1563" s="2" t="str">
        <f t="shared" si="60"/>
        <v>Sokhna Port Expansion15</v>
      </c>
      <c r="AH1563" s="2" t="str">
        <f t="shared" si="61"/>
        <v>Sokhna Port Expansion15</v>
      </c>
    </row>
    <row r="1564" spans="1:34" x14ac:dyDescent="0.3">
      <c r="A1564" s="6" t="s">
        <v>89</v>
      </c>
      <c r="B1564" s="6">
        <v>16</v>
      </c>
      <c r="C1564" s="1">
        <v>45077</v>
      </c>
      <c r="D1564" s="1">
        <v>45077</v>
      </c>
      <c r="E1564" s="1">
        <v>45145</v>
      </c>
      <c r="F1564">
        <v>53</v>
      </c>
      <c r="G1564" s="1">
        <v>45198</v>
      </c>
      <c r="H1564" s="1">
        <v>45145</v>
      </c>
      <c r="I1564" s="2">
        <v>37404208.290000081</v>
      </c>
      <c r="J1564" s="2">
        <v>24312735.38850005</v>
      </c>
      <c r="K1564" s="2">
        <f>SUMIF('collection only'!D:D,eslam.data!AH1564,'collection only'!E:E)</f>
        <v>23966243.5</v>
      </c>
      <c r="L1564" s="2">
        <v>795880591.07000005</v>
      </c>
      <c r="U1564" s="2">
        <v>0</v>
      </c>
      <c r="V1564" s="14">
        <f>SUMIF('consultant-gross'!D:D,eslam.data!AH1564,'consultant-gross'!F:F)</f>
        <v>0</v>
      </c>
      <c r="W1564" s="14">
        <f>SUMIF('consultant-gross'!D:D,eslam.data!AH1564,'consultant-gross'!G:G)</f>
        <v>0</v>
      </c>
      <c r="X1564" s="14">
        <f>SUMIF('consultant-net'!D:D,eslam.data!AH1564,'consultant-net'!F:F)</f>
        <v>0</v>
      </c>
      <c r="Y1564" s="2" t="str">
        <f>VLOOKUP(A1564,'eslam-to-invoicing'!A:B,2,0)</f>
        <v>Sokhna Port Expansion</v>
      </c>
      <c r="Z1564" s="2" t="str">
        <f t="shared" si="60"/>
        <v>Sokhna Port Expansion16</v>
      </c>
      <c r="AH1564" s="2" t="str">
        <f t="shared" si="61"/>
        <v>Sokhna Port Expansion16</v>
      </c>
    </row>
    <row r="1565" spans="1:34" x14ac:dyDescent="0.3">
      <c r="A1565" s="6" t="s">
        <v>89</v>
      </c>
      <c r="B1565" s="6">
        <v>17</v>
      </c>
      <c r="C1565" s="1">
        <v>45107</v>
      </c>
      <c r="D1565" s="1">
        <v>45107</v>
      </c>
      <c r="E1565" s="1">
        <v>45165</v>
      </c>
      <c r="F1565">
        <v>53</v>
      </c>
      <c r="G1565" s="1">
        <v>45218</v>
      </c>
      <c r="H1565" s="1">
        <v>45165</v>
      </c>
      <c r="I1565" s="2">
        <v>22411649.529999971</v>
      </c>
      <c r="J1565" s="2">
        <v>14567572.194499981</v>
      </c>
      <c r="K1565" s="2">
        <f>SUMIF('collection only'!D:D,eslam.data!AH1565,'collection only'!E:E)</f>
        <v>14567572.189999999</v>
      </c>
      <c r="L1565" s="2">
        <v>818292240.60000002</v>
      </c>
      <c r="U1565" s="2">
        <v>0</v>
      </c>
      <c r="V1565" s="14">
        <f>SUMIF('consultant-gross'!D:D,eslam.data!AH1565,'consultant-gross'!F:F)</f>
        <v>0</v>
      </c>
      <c r="W1565" s="14">
        <f>SUMIF('consultant-gross'!D:D,eslam.data!AH1565,'consultant-gross'!G:G)</f>
        <v>0</v>
      </c>
      <c r="X1565" s="14">
        <f>SUMIF('consultant-net'!D:D,eslam.data!AH1565,'consultant-net'!F:F)</f>
        <v>0</v>
      </c>
      <c r="Y1565" s="2" t="str">
        <f>VLOOKUP(A1565,'eslam-to-invoicing'!A:B,2,0)</f>
        <v>Sokhna Port Expansion</v>
      </c>
      <c r="Z1565" s="2" t="str">
        <f t="shared" si="60"/>
        <v>Sokhna Port Expansion17</v>
      </c>
      <c r="AH1565" s="2" t="str">
        <f t="shared" si="61"/>
        <v>Sokhna Port Expansion17</v>
      </c>
    </row>
    <row r="1566" spans="1:34" x14ac:dyDescent="0.3">
      <c r="A1566" s="6" t="s">
        <v>89</v>
      </c>
      <c r="B1566" s="6">
        <v>18</v>
      </c>
      <c r="C1566" s="1">
        <v>45138</v>
      </c>
      <c r="D1566" s="1">
        <v>45138</v>
      </c>
      <c r="E1566" s="1">
        <v>45138</v>
      </c>
      <c r="F1566">
        <v>53</v>
      </c>
      <c r="G1566" s="1">
        <v>45191</v>
      </c>
      <c r="K1566" s="2">
        <f>SUMIF('collection only'!D:D,eslam.data!AH1566,'collection only'!E:E)</f>
        <v>14135207.0055</v>
      </c>
      <c r="U1566" s="2">
        <v>0</v>
      </c>
      <c r="V1566" s="14">
        <f>SUMIF('consultant-gross'!D:D,eslam.data!AH1566,'consultant-gross'!F:F)</f>
        <v>0</v>
      </c>
      <c r="W1566" s="14">
        <f>SUMIF('consultant-gross'!D:D,eslam.data!AH1566,'consultant-gross'!G:G)</f>
        <v>0</v>
      </c>
      <c r="X1566" s="14">
        <f>SUMIF('consultant-net'!D:D,eslam.data!AH1566,'consultant-net'!F:F)</f>
        <v>0</v>
      </c>
      <c r="Y1566" s="2" t="str">
        <f>VLOOKUP(A1566,'eslam-to-invoicing'!A:B,2,0)</f>
        <v>Sokhna Port Expansion</v>
      </c>
      <c r="Z1566" s="2" t="str">
        <f t="shared" si="60"/>
        <v>Sokhna Port Expansion18</v>
      </c>
      <c r="AH1566" s="2" t="str">
        <f t="shared" si="61"/>
        <v>Sokhna Port Expansion18</v>
      </c>
    </row>
    <row r="1567" spans="1:34" x14ac:dyDescent="0.3">
      <c r="A1567" s="6" t="s">
        <v>89</v>
      </c>
      <c r="B1567" s="6">
        <v>19</v>
      </c>
      <c r="C1567" s="1">
        <v>45169</v>
      </c>
      <c r="D1567" s="1">
        <v>45169</v>
      </c>
      <c r="E1567" s="1">
        <v>45169</v>
      </c>
      <c r="F1567">
        <v>53</v>
      </c>
      <c r="G1567" s="1">
        <v>45222</v>
      </c>
      <c r="H1567" s="1">
        <v>45216</v>
      </c>
      <c r="I1567" s="2">
        <v>15685272.20000005</v>
      </c>
      <c r="J1567" s="2">
        <v>10195426.93000003</v>
      </c>
      <c r="K1567" s="2">
        <f>SUMIF('collection only'!D:D,eslam.data!AH1567,'collection only'!E:E)</f>
        <v>10049896.609999999</v>
      </c>
      <c r="L1567" s="2">
        <v>856365557.70000005</v>
      </c>
      <c r="U1567" s="2">
        <v>0</v>
      </c>
      <c r="V1567" s="14">
        <f>SUMIF('consultant-gross'!D:D,eslam.data!AH1567,'consultant-gross'!F:F)</f>
        <v>0</v>
      </c>
      <c r="W1567" s="14">
        <f>SUMIF('consultant-gross'!D:D,eslam.data!AH1567,'consultant-gross'!G:G)</f>
        <v>0</v>
      </c>
      <c r="X1567" s="14">
        <f>SUMIF('consultant-net'!D:D,eslam.data!AH1567,'consultant-net'!F:F)</f>
        <v>0</v>
      </c>
      <c r="Y1567" s="2" t="str">
        <f>VLOOKUP(A1567,'eslam-to-invoicing'!A:B,2,0)</f>
        <v>Sokhna Port Expansion</v>
      </c>
      <c r="Z1567" s="2" t="str">
        <f t="shared" si="60"/>
        <v>Sokhna Port Expansion19</v>
      </c>
      <c r="AH1567" s="2" t="str">
        <f t="shared" si="61"/>
        <v>Sokhna Port Expansion19</v>
      </c>
    </row>
    <row r="1568" spans="1:34" x14ac:dyDescent="0.3">
      <c r="A1568" s="6" t="s">
        <v>89</v>
      </c>
      <c r="B1568" s="6">
        <v>20</v>
      </c>
      <c r="C1568" s="1">
        <v>45199</v>
      </c>
      <c r="D1568" s="1">
        <v>45199</v>
      </c>
      <c r="E1568" s="1">
        <v>45224</v>
      </c>
      <c r="F1568">
        <v>53</v>
      </c>
      <c r="G1568" s="1">
        <v>45277</v>
      </c>
      <c r="H1568" s="1">
        <v>45250</v>
      </c>
      <c r="I1568" s="2">
        <v>20920498.279999971</v>
      </c>
      <c r="J1568" s="2">
        <v>13598323.881999981</v>
      </c>
      <c r="K1568" s="2">
        <f>SUMIF('collection only'!D:D,eslam.data!AH1568,'collection only'!E:E)</f>
        <v>13204353</v>
      </c>
      <c r="L1568" s="2">
        <v>877286055.98000002</v>
      </c>
      <c r="U1568" s="2">
        <v>0</v>
      </c>
      <c r="V1568" s="14">
        <f>SUMIF('consultant-gross'!D:D,eslam.data!AH1568,'consultant-gross'!F:F)</f>
        <v>20920498.279999971</v>
      </c>
      <c r="W1568" s="14">
        <f>SUMIF('consultant-gross'!D:D,eslam.data!AH1568,'consultant-gross'!G:G)</f>
        <v>877286055.98000002</v>
      </c>
      <c r="X1568" s="14">
        <f>SUMIF('consultant-net'!D:D,eslam.data!AH1568,'consultant-net'!F:F)</f>
        <v>13598323.881999983</v>
      </c>
      <c r="Y1568" s="2" t="str">
        <f>VLOOKUP(A1568,'eslam-to-invoicing'!A:B,2,0)</f>
        <v>Sokhna Port Expansion</v>
      </c>
      <c r="Z1568" s="2" t="str">
        <f t="shared" si="60"/>
        <v>Sokhna Port Expansion20</v>
      </c>
      <c r="AH1568" s="2" t="str">
        <f t="shared" si="61"/>
        <v>Sokhna Port Expansion20</v>
      </c>
    </row>
    <row r="1569" spans="1:34" x14ac:dyDescent="0.3">
      <c r="A1569" s="6" t="s">
        <v>89</v>
      </c>
      <c r="B1569" s="6">
        <v>21</v>
      </c>
      <c r="C1569" s="1">
        <v>45230</v>
      </c>
      <c r="D1569" s="1">
        <v>45230</v>
      </c>
      <c r="E1569" s="1">
        <v>45287</v>
      </c>
      <c r="F1569">
        <v>53</v>
      </c>
      <c r="G1569" s="1">
        <v>45340</v>
      </c>
      <c r="H1569" s="1">
        <v>45287</v>
      </c>
      <c r="I1569" s="2">
        <v>9034186.7999999523</v>
      </c>
      <c r="J1569" s="2">
        <v>5872221.4199999692</v>
      </c>
      <c r="K1569" s="2">
        <f>SUMIF('collection only'!D:D,eslam.data!AH1569,'collection only'!E:E)</f>
        <v>5788234</v>
      </c>
      <c r="L1569" s="2">
        <v>886320242.77999997</v>
      </c>
      <c r="U1569" s="2">
        <v>0</v>
      </c>
      <c r="V1569" s="14">
        <f>SUMIF('consultant-gross'!D:D,eslam.data!AH1569,'consultant-gross'!F:F)</f>
        <v>9034186.7999999523</v>
      </c>
      <c r="W1569" s="14">
        <f>SUMIF('consultant-gross'!D:D,eslam.data!AH1569,'consultant-gross'!G:G)</f>
        <v>886320242.77999997</v>
      </c>
      <c r="X1569" s="14">
        <f>SUMIF('consultant-net'!D:D,eslam.data!AH1569,'consultant-net'!F:F)</f>
        <v>5872221.4199999692</v>
      </c>
      <c r="Y1569" s="2" t="str">
        <f>VLOOKUP(A1569,'eslam-to-invoicing'!A:B,2,0)</f>
        <v>Sokhna Port Expansion</v>
      </c>
      <c r="Z1569" s="2" t="str">
        <f t="shared" si="60"/>
        <v>Sokhna Port Expansion21</v>
      </c>
      <c r="AH1569" s="2" t="str">
        <f t="shared" si="61"/>
        <v>Sokhna Port Expansion21</v>
      </c>
    </row>
    <row r="1570" spans="1:34" x14ac:dyDescent="0.3">
      <c r="A1570" s="6" t="s">
        <v>89</v>
      </c>
      <c r="B1570" s="6">
        <v>22</v>
      </c>
      <c r="C1570" s="1">
        <v>45260</v>
      </c>
      <c r="D1570" s="1">
        <v>45260</v>
      </c>
      <c r="E1570" s="1">
        <v>45334</v>
      </c>
      <c r="F1570">
        <v>53</v>
      </c>
      <c r="G1570" s="1">
        <v>45387</v>
      </c>
      <c r="H1570" s="1">
        <v>45327</v>
      </c>
      <c r="I1570" s="2">
        <v>3862923.74000001</v>
      </c>
      <c r="J1570" s="2">
        <v>2510900.4310000059</v>
      </c>
      <c r="K1570" s="2">
        <f>SUMIF('collection only'!D:D,eslam.data!AH1570,'collection only'!E:E)</f>
        <v>2510900.4310000064</v>
      </c>
      <c r="L1570" s="2">
        <v>890183166.51999998</v>
      </c>
      <c r="U1570" s="2">
        <v>0</v>
      </c>
      <c r="V1570" s="14">
        <f>SUMIF('consultant-gross'!D:D,eslam.data!AH1570,'consultant-gross'!F:F)</f>
        <v>0</v>
      </c>
      <c r="W1570" s="14">
        <f>SUMIF('consultant-gross'!D:D,eslam.data!AH1570,'consultant-gross'!G:G)</f>
        <v>0</v>
      </c>
      <c r="X1570" s="14">
        <f>SUMIF('consultant-net'!D:D,eslam.data!AH1570,'consultant-net'!F:F)</f>
        <v>0</v>
      </c>
      <c r="Y1570" s="2" t="str">
        <f>VLOOKUP(A1570,'eslam-to-invoicing'!A:B,2,0)</f>
        <v>Sokhna Port Expansion</v>
      </c>
      <c r="Z1570" s="2" t="str">
        <f t="shared" si="60"/>
        <v>Sokhna Port Expansion22</v>
      </c>
      <c r="AH1570" s="2" t="str">
        <f t="shared" si="61"/>
        <v>Sokhna Port Expansion22</v>
      </c>
    </row>
    <row r="1571" spans="1:34" x14ac:dyDescent="0.3">
      <c r="A1571" s="6" t="s">
        <v>89</v>
      </c>
      <c r="B1571" s="6">
        <v>23</v>
      </c>
      <c r="C1571" s="1">
        <v>45291</v>
      </c>
      <c r="D1571" s="1">
        <v>45291</v>
      </c>
      <c r="E1571" s="1">
        <v>45360</v>
      </c>
      <c r="F1571">
        <v>53</v>
      </c>
      <c r="G1571" s="1">
        <v>45413</v>
      </c>
      <c r="H1571" s="1">
        <v>45347</v>
      </c>
      <c r="I1571" s="2">
        <v>943826.94000005722</v>
      </c>
      <c r="J1571" s="2">
        <v>613487.51100003719</v>
      </c>
      <c r="K1571" s="2">
        <f>SUMIF('collection only'!D:D,eslam.data!AH1571,'collection only'!E:E)</f>
        <v>568614.5189999938</v>
      </c>
      <c r="L1571" s="2">
        <v>891126993.46000004</v>
      </c>
      <c r="U1571" s="2">
        <v>0</v>
      </c>
      <c r="V1571" s="14">
        <f>SUMIF('consultant-gross'!D:D,eslam.data!AH1571,'consultant-gross'!F:F)</f>
        <v>0</v>
      </c>
      <c r="W1571" s="14">
        <f>SUMIF('consultant-gross'!D:D,eslam.data!AH1571,'consultant-gross'!G:G)</f>
        <v>0</v>
      </c>
      <c r="X1571" s="14">
        <f>SUMIF('consultant-net'!D:D,eslam.data!AH1571,'consultant-net'!F:F)</f>
        <v>0</v>
      </c>
      <c r="Y1571" s="2" t="str">
        <f>VLOOKUP(A1571,'eslam-to-invoicing'!A:B,2,0)</f>
        <v>Sokhna Port Expansion</v>
      </c>
      <c r="Z1571" s="2" t="str">
        <f t="shared" si="60"/>
        <v>Sokhna Port Expansion23</v>
      </c>
      <c r="AH1571" s="2" t="str">
        <f t="shared" si="61"/>
        <v>Sokhna Port Expansion23</v>
      </c>
    </row>
    <row r="1572" spans="1:34" x14ac:dyDescent="0.3">
      <c r="A1572" s="6" t="s">
        <v>99</v>
      </c>
      <c r="B1572" s="6">
        <v>1</v>
      </c>
      <c r="C1572" s="1">
        <v>44985</v>
      </c>
      <c r="D1572" s="1">
        <v>44985</v>
      </c>
      <c r="E1572" s="1">
        <v>44985</v>
      </c>
      <c r="F1572">
        <v>60</v>
      </c>
      <c r="G1572" s="1">
        <v>45045</v>
      </c>
      <c r="K1572" s="2">
        <f>SUMIF('collection only'!D:D,eslam.data!AH1572,'collection only'!E:E)</f>
        <v>39700885.25</v>
      </c>
      <c r="U1572" s="2">
        <v>0</v>
      </c>
      <c r="V1572" s="14">
        <f>SUMIF('consultant-gross'!D:D,eslam.data!AH1572,'consultant-gross'!F:F)</f>
        <v>0</v>
      </c>
      <c r="W1572" s="14">
        <f>SUMIF('consultant-gross'!D:D,eslam.data!AH1572,'consultant-gross'!G:G)</f>
        <v>0</v>
      </c>
      <c r="X1572" s="14">
        <f>SUMIF('consultant-net'!D:D,eslam.data!AH1572,'consultant-net'!F:F)</f>
        <v>0</v>
      </c>
      <c r="Y1572" s="2" t="str">
        <f>VLOOKUP(A1572,'eslam-to-invoicing'!A:B,2,0)</f>
        <v>Sokhna Port Expansion</v>
      </c>
      <c r="Z1572" s="2" t="str">
        <f t="shared" si="60"/>
        <v>Sokhna Port Expansion1</v>
      </c>
      <c r="AH1572" s="2" t="str">
        <f t="shared" si="61"/>
        <v>Sokhna Port Expansion- 100m1</v>
      </c>
    </row>
    <row r="1573" spans="1:34" x14ac:dyDescent="0.3">
      <c r="A1573" s="6" t="s">
        <v>99</v>
      </c>
      <c r="B1573" s="6">
        <v>2</v>
      </c>
      <c r="C1573" s="1">
        <v>45016</v>
      </c>
      <c r="D1573" s="1">
        <v>45016</v>
      </c>
      <c r="E1573" s="1">
        <v>45108</v>
      </c>
      <c r="F1573">
        <v>60</v>
      </c>
      <c r="G1573" s="1">
        <v>45168</v>
      </c>
      <c r="H1573" s="1">
        <v>45108</v>
      </c>
      <c r="I1573" s="2">
        <v>24129951.390000001</v>
      </c>
      <c r="J1573" s="2">
        <v>15684468.4035</v>
      </c>
      <c r="K1573" s="2">
        <f>SUMIF('collection only'!D:D,eslam.data!AH1573,'collection only'!E:E)</f>
        <v>10628517.75</v>
      </c>
      <c r="L1573" s="2">
        <v>82118084.219999999</v>
      </c>
      <c r="U1573" s="2">
        <v>0</v>
      </c>
      <c r="V1573" s="14">
        <f>SUMIF('consultant-gross'!D:D,eslam.data!AH1573,'consultant-gross'!F:F)</f>
        <v>0</v>
      </c>
      <c r="W1573" s="14">
        <f>SUMIF('consultant-gross'!D:D,eslam.data!AH1573,'consultant-gross'!G:G)</f>
        <v>0</v>
      </c>
      <c r="X1573" s="14">
        <f>SUMIF('consultant-net'!D:D,eslam.data!AH1573,'consultant-net'!F:F)</f>
        <v>0</v>
      </c>
      <c r="Y1573" s="2" t="str">
        <f>VLOOKUP(A1573,'eslam-to-invoicing'!A:B,2,0)</f>
        <v>Sokhna Port Expansion</v>
      </c>
      <c r="Z1573" s="2" t="str">
        <f t="shared" si="60"/>
        <v>Sokhna Port Expansion2</v>
      </c>
      <c r="AH1573" s="2" t="str">
        <f t="shared" si="61"/>
        <v>Sokhna Port Expansion- 100m2</v>
      </c>
    </row>
    <row r="1574" spans="1:34" x14ac:dyDescent="0.3">
      <c r="A1574" s="6" t="s">
        <v>99</v>
      </c>
      <c r="B1574" s="6">
        <v>3</v>
      </c>
      <c r="C1574" s="1">
        <v>45046</v>
      </c>
      <c r="D1574" s="1">
        <v>45046</v>
      </c>
      <c r="E1574" s="1">
        <v>45145</v>
      </c>
      <c r="F1574">
        <v>60</v>
      </c>
      <c r="G1574" s="1">
        <v>45205</v>
      </c>
      <c r="H1574" s="1">
        <v>45145</v>
      </c>
      <c r="I1574" s="2">
        <v>26794714.09</v>
      </c>
      <c r="J1574" s="2">
        <v>17416564.158500001</v>
      </c>
      <c r="K1574" s="2">
        <f>SUMIF('collection only'!D:D,eslam.data!AH1574,'collection only'!E:E)</f>
        <v>10464912.35</v>
      </c>
      <c r="L1574" s="2">
        <v>108912798.31</v>
      </c>
      <c r="U1574" s="2">
        <v>0</v>
      </c>
      <c r="V1574" s="14">
        <f>SUMIF('consultant-gross'!D:D,eslam.data!AH1574,'consultant-gross'!F:F)</f>
        <v>0</v>
      </c>
      <c r="W1574" s="14">
        <f>SUMIF('consultant-gross'!D:D,eslam.data!AH1574,'consultant-gross'!G:G)</f>
        <v>0</v>
      </c>
      <c r="X1574" s="14">
        <f>SUMIF('consultant-net'!D:D,eslam.data!AH1574,'consultant-net'!F:F)</f>
        <v>0</v>
      </c>
      <c r="Y1574" s="2" t="str">
        <f>VLOOKUP(A1574,'eslam-to-invoicing'!A:B,2,0)</f>
        <v>Sokhna Port Expansion</v>
      </c>
      <c r="Z1574" s="2" t="str">
        <f t="shared" si="60"/>
        <v>Sokhna Port Expansion3</v>
      </c>
      <c r="AH1574" s="2" t="str">
        <f t="shared" si="61"/>
        <v>Sokhna Port Expansion- 100m3</v>
      </c>
    </row>
    <row r="1575" spans="1:34" x14ac:dyDescent="0.3">
      <c r="A1575" s="6" t="s">
        <v>99</v>
      </c>
      <c r="B1575" s="6">
        <v>4</v>
      </c>
      <c r="C1575" s="1">
        <v>45199</v>
      </c>
      <c r="D1575" s="1">
        <v>45199</v>
      </c>
      <c r="E1575" s="1">
        <v>45176</v>
      </c>
      <c r="F1575">
        <v>60</v>
      </c>
      <c r="G1575" s="1">
        <v>45236</v>
      </c>
      <c r="H1575" s="1">
        <v>45216</v>
      </c>
      <c r="I1575" s="2">
        <v>13246168.730299991</v>
      </c>
      <c r="J1575" s="2">
        <v>8610009.6746949963</v>
      </c>
      <c r="K1575" s="2">
        <f>SUMIF('collection only'!D:D,eslam.data!AH1575,'collection only'!E:E)</f>
        <v>8297916</v>
      </c>
      <c r="L1575" s="2">
        <v>122158967.0403</v>
      </c>
      <c r="U1575" s="2">
        <v>0</v>
      </c>
      <c r="V1575" s="14">
        <f>SUMIF('consultant-gross'!D:D,eslam.data!AH1575,'consultant-gross'!F:F)</f>
        <v>0</v>
      </c>
      <c r="W1575" s="14">
        <f>SUMIF('consultant-gross'!D:D,eslam.data!AH1575,'consultant-gross'!G:G)</f>
        <v>0</v>
      </c>
      <c r="X1575" s="14">
        <f>SUMIF('consultant-net'!D:D,eslam.data!AH1575,'consultant-net'!F:F)</f>
        <v>0</v>
      </c>
      <c r="Y1575" s="2" t="str">
        <f>VLOOKUP(A1575,'eslam-to-invoicing'!A:B,2,0)</f>
        <v>Sokhna Port Expansion</v>
      </c>
      <c r="Z1575" s="2" t="str">
        <f t="shared" si="60"/>
        <v>Sokhna Port Expansion4</v>
      </c>
      <c r="AH1575" s="2" t="str">
        <f t="shared" si="61"/>
        <v>Sokhna Port Expansion- 100m4</v>
      </c>
    </row>
    <row r="1576" spans="1:34" x14ac:dyDescent="0.3">
      <c r="A1576" s="6" t="s">
        <v>99</v>
      </c>
      <c r="B1576" s="6">
        <v>5</v>
      </c>
      <c r="C1576" s="1">
        <v>45199</v>
      </c>
      <c r="D1576" s="1">
        <v>45199</v>
      </c>
      <c r="E1576" s="1">
        <v>45224</v>
      </c>
      <c r="F1576">
        <v>60</v>
      </c>
      <c r="G1576" s="1">
        <v>45284</v>
      </c>
      <c r="H1576" s="1">
        <v>45250</v>
      </c>
      <c r="I1576" s="2">
        <v>4703266.4897000045</v>
      </c>
      <c r="J1576" s="2">
        <v>3057123.2183050029</v>
      </c>
      <c r="K1576" s="2">
        <f>SUMIF('collection only'!D:D,eslam.data!AH1576,'collection only'!E:E)</f>
        <v>3240800</v>
      </c>
      <c r="L1576" s="2">
        <v>126862233.53</v>
      </c>
      <c r="U1576" s="2">
        <v>0</v>
      </c>
      <c r="V1576" s="14">
        <f>SUMIF('consultant-gross'!D:D,eslam.data!AH1576,'consultant-gross'!F:F)</f>
        <v>4703266.4897000045</v>
      </c>
      <c r="W1576" s="14">
        <f>SUMIF('consultant-gross'!D:D,eslam.data!AH1576,'consultant-gross'!G:G)</f>
        <v>126862233.53</v>
      </c>
      <c r="X1576" s="14">
        <f>SUMIF('consultant-net'!D:D,eslam.data!AH1576,'consultant-net'!F:F)</f>
        <v>3057123.2183050029</v>
      </c>
      <c r="Y1576" s="2" t="str">
        <f>VLOOKUP(A1576,'eslam-to-invoicing'!A:B,2,0)</f>
        <v>Sokhna Port Expansion</v>
      </c>
      <c r="Z1576" s="2" t="str">
        <f t="shared" si="60"/>
        <v>Sokhna Port Expansion5</v>
      </c>
      <c r="AH1576" s="2" t="str">
        <f t="shared" si="61"/>
        <v>Sokhna Port Expansion- 100m5</v>
      </c>
    </row>
    <row r="1577" spans="1:34" x14ac:dyDescent="0.3">
      <c r="A1577" s="6" t="s">
        <v>99</v>
      </c>
      <c r="B1577" s="6">
        <v>6</v>
      </c>
      <c r="C1577" s="1">
        <v>45230</v>
      </c>
      <c r="D1577" s="1">
        <v>45230</v>
      </c>
      <c r="E1577" s="1">
        <v>45224</v>
      </c>
      <c r="F1577">
        <v>60</v>
      </c>
      <c r="G1577" s="1">
        <v>45284</v>
      </c>
      <c r="H1577" s="1">
        <v>45287</v>
      </c>
      <c r="I1577" s="2">
        <v>29655965.569999989</v>
      </c>
      <c r="J1577" s="2">
        <v>29655965</v>
      </c>
      <c r="K1577" s="2">
        <f>SUMIF('collection only'!D:D,eslam.data!AH1577,'collection only'!E:E)</f>
        <v>20436714.5</v>
      </c>
      <c r="L1577" s="2">
        <v>156518199.09999999</v>
      </c>
      <c r="U1577" s="2">
        <v>0</v>
      </c>
      <c r="V1577" s="14">
        <f>SUMIF('consultant-gross'!D:D,eslam.data!AH1577,'consultant-gross'!F:F)</f>
        <v>0</v>
      </c>
      <c r="W1577" s="14">
        <f>SUMIF('consultant-gross'!D:D,eslam.data!AH1577,'consultant-gross'!G:G)</f>
        <v>0</v>
      </c>
      <c r="X1577" s="14">
        <f>SUMIF('consultant-net'!D:D,eslam.data!AH1577,'consultant-net'!F:F)</f>
        <v>0</v>
      </c>
      <c r="Y1577" s="2" t="str">
        <f>VLOOKUP(A1577,'eslam-to-invoicing'!A:B,2,0)</f>
        <v>Sokhna Port Expansion</v>
      </c>
      <c r="Z1577" s="2" t="str">
        <f t="shared" si="60"/>
        <v>Sokhna Port Expansion6</v>
      </c>
      <c r="AH1577" s="2" t="str">
        <f t="shared" si="61"/>
        <v>Sokhna Port Expansion- 100m6</v>
      </c>
    </row>
    <row r="1578" spans="1:34" x14ac:dyDescent="0.3">
      <c r="A1578" s="6" t="s">
        <v>99</v>
      </c>
      <c r="B1578" s="6">
        <v>7</v>
      </c>
      <c r="C1578" s="1">
        <v>45260</v>
      </c>
      <c r="D1578" s="1">
        <v>45260</v>
      </c>
      <c r="E1578" s="1">
        <v>45334</v>
      </c>
      <c r="F1578">
        <v>60</v>
      </c>
      <c r="G1578" s="1">
        <v>45394</v>
      </c>
      <c r="H1578" s="1">
        <v>45327</v>
      </c>
      <c r="I1578" s="2">
        <v>4532607.6700000167</v>
      </c>
      <c r="J1578" s="2">
        <v>2946194.9855000111</v>
      </c>
      <c r="K1578" s="2">
        <f>SUMIF('collection only'!D:D,eslam.data!AH1578,'collection only'!E:E)</f>
        <v>3976775.9</v>
      </c>
      <c r="L1578" s="2">
        <v>161050806.77000001</v>
      </c>
      <c r="U1578" s="2">
        <v>0</v>
      </c>
      <c r="V1578" s="14">
        <f>SUMIF('consultant-gross'!D:D,eslam.data!AH1578,'consultant-gross'!F:F)</f>
        <v>0</v>
      </c>
      <c r="W1578" s="14">
        <f>SUMIF('consultant-gross'!D:D,eslam.data!AH1578,'consultant-gross'!G:G)</f>
        <v>0</v>
      </c>
      <c r="X1578" s="14">
        <f>SUMIF('consultant-net'!D:D,eslam.data!AH1578,'consultant-net'!F:F)</f>
        <v>0</v>
      </c>
      <c r="Y1578" s="2" t="str">
        <f>VLOOKUP(A1578,'eslam-to-invoicing'!A:B,2,0)</f>
        <v>Sokhna Port Expansion</v>
      </c>
      <c r="Z1578" s="2" t="str">
        <f t="shared" si="60"/>
        <v>Sokhna Port Expansion7</v>
      </c>
      <c r="AH1578" s="2" t="str">
        <f t="shared" si="61"/>
        <v>Sokhna Port Expansion- 100m7</v>
      </c>
    </row>
    <row r="1579" spans="1:34" x14ac:dyDescent="0.3">
      <c r="A1579" s="6" t="s">
        <v>100</v>
      </c>
      <c r="B1579" s="6">
        <v>1</v>
      </c>
      <c r="C1579" s="1">
        <v>44773</v>
      </c>
      <c r="D1579" s="1">
        <v>44761</v>
      </c>
      <c r="E1579" s="1">
        <v>44865</v>
      </c>
      <c r="F1579">
        <v>60</v>
      </c>
      <c r="G1579" s="1">
        <v>44925</v>
      </c>
      <c r="K1579" s="2">
        <f>SUMIF('collection only'!D:D,eslam.data!AH1579,'collection only'!E:E)</f>
        <v>1800470.45</v>
      </c>
      <c r="U1579" s="2">
        <v>0</v>
      </c>
      <c r="V1579" s="14">
        <f>SUMIF('consultant-gross'!D:D,eslam.data!AH1579,'consultant-gross'!F:F)</f>
        <v>0</v>
      </c>
      <c r="W1579" s="14">
        <f>SUMIF('consultant-gross'!D:D,eslam.data!AH1579,'consultant-gross'!G:G)</f>
        <v>0</v>
      </c>
      <c r="X1579" s="14">
        <f>SUMIF('consultant-net'!D:D,eslam.data!AH1579,'consultant-net'!F:F)</f>
        <v>0</v>
      </c>
      <c r="Y1579" s="2" t="str">
        <f>VLOOKUP(A1579,'eslam-to-invoicing'!A:B,2,0)</f>
        <v>Sokhna Port Expansion</v>
      </c>
      <c r="Z1579" s="2" t="str">
        <f t="shared" si="60"/>
        <v>Sokhna Port Expansion1</v>
      </c>
      <c r="AH1579" s="2" t="str">
        <f t="shared" si="61"/>
        <v>Sokhna Port Expansion-internal roads1</v>
      </c>
    </row>
    <row r="1580" spans="1:34" x14ac:dyDescent="0.3">
      <c r="A1580" s="6" t="s">
        <v>100</v>
      </c>
      <c r="B1580" s="6">
        <v>2</v>
      </c>
      <c r="C1580" s="1">
        <v>44804</v>
      </c>
      <c r="D1580" s="1">
        <v>44774</v>
      </c>
      <c r="E1580" s="1">
        <v>44893</v>
      </c>
      <c r="F1580">
        <v>60</v>
      </c>
      <c r="G1580" s="1">
        <v>44953</v>
      </c>
      <c r="K1580" s="2">
        <f>SUMIF('collection only'!D:D,eslam.data!AH1580,'collection only'!E:E)</f>
        <v>3219.75</v>
      </c>
      <c r="U1580" s="2">
        <v>0</v>
      </c>
      <c r="V1580" s="14">
        <f>SUMIF('consultant-gross'!D:D,eslam.data!AH1580,'consultant-gross'!F:F)</f>
        <v>0</v>
      </c>
      <c r="W1580" s="14">
        <f>SUMIF('consultant-gross'!D:D,eslam.data!AH1580,'consultant-gross'!G:G)</f>
        <v>0</v>
      </c>
      <c r="X1580" s="14">
        <f>SUMIF('consultant-net'!D:D,eslam.data!AH1580,'consultant-net'!F:F)</f>
        <v>0</v>
      </c>
      <c r="Y1580" s="2" t="str">
        <f>VLOOKUP(A1580,'eslam-to-invoicing'!A:B,2,0)</f>
        <v>Sokhna Port Expansion</v>
      </c>
      <c r="Z1580" s="2" t="str">
        <f t="shared" si="60"/>
        <v>Sokhna Port Expansion2</v>
      </c>
      <c r="AH1580" s="2" t="str">
        <f t="shared" si="61"/>
        <v>Sokhna Port Expansion-internal roads2</v>
      </c>
    </row>
    <row r="1581" spans="1:34" x14ac:dyDescent="0.3">
      <c r="A1581" s="6" t="s">
        <v>62</v>
      </c>
      <c r="B1581" s="6">
        <v>3</v>
      </c>
      <c r="C1581" s="1">
        <v>44227</v>
      </c>
      <c r="D1581" s="1">
        <v>44213</v>
      </c>
      <c r="E1581" s="1">
        <v>44213</v>
      </c>
      <c r="F1581">
        <v>60</v>
      </c>
      <c r="G1581" s="1">
        <v>44273</v>
      </c>
      <c r="K1581" s="2">
        <f>SUMIF('collection only'!D:D,eslam.data!AH1581,'collection only'!E:E)</f>
        <v>2493330</v>
      </c>
      <c r="U1581" s="2">
        <v>0</v>
      </c>
      <c r="V1581" s="14">
        <f>SUMIF('consultant-gross'!D:D,eslam.data!AH1581,'consultant-gross'!F:F)</f>
        <v>0</v>
      </c>
      <c r="W1581" s="14">
        <f>SUMIF('consultant-gross'!D:D,eslam.data!AH1581,'consultant-gross'!G:G)</f>
        <v>0</v>
      </c>
      <c r="X1581" s="14">
        <f>SUMIF('consultant-net'!D:D,eslam.data!AH1581,'consultant-net'!F:F)</f>
        <v>0</v>
      </c>
      <c r="Y1581" s="2" t="str">
        <f>VLOOKUP(A1581,'eslam-to-invoicing'!A:B,2,0)</f>
        <v>Olympic Multi – Sports Hall</v>
      </c>
      <c r="Z1581" s="2" t="str">
        <f t="shared" si="60"/>
        <v>Olympic Multi – Sports Hall3</v>
      </c>
      <c r="AH1581" s="2" t="str">
        <f t="shared" si="61"/>
        <v>Sports Hall - Civil Works3</v>
      </c>
    </row>
    <row r="1582" spans="1:34" x14ac:dyDescent="0.3">
      <c r="A1582" s="6" t="s">
        <v>62</v>
      </c>
      <c r="B1582" s="6">
        <v>4</v>
      </c>
      <c r="C1582" s="1">
        <v>44286</v>
      </c>
      <c r="D1582" s="1">
        <v>44272</v>
      </c>
      <c r="E1582" s="1">
        <v>44273</v>
      </c>
      <c r="F1582">
        <v>60</v>
      </c>
      <c r="G1582" s="1">
        <v>44333</v>
      </c>
      <c r="K1582" s="2">
        <f>SUMIF('collection only'!D:D,eslam.data!AH1582,'collection only'!E:E)</f>
        <v>10576930</v>
      </c>
      <c r="U1582" s="2">
        <v>0</v>
      </c>
      <c r="V1582" s="14">
        <f>SUMIF('consultant-gross'!D:D,eslam.data!AH1582,'consultant-gross'!F:F)</f>
        <v>0</v>
      </c>
      <c r="W1582" s="14">
        <f>SUMIF('consultant-gross'!D:D,eslam.data!AH1582,'consultant-gross'!G:G)</f>
        <v>0</v>
      </c>
      <c r="X1582" s="14">
        <f>SUMIF('consultant-net'!D:D,eslam.data!AH1582,'consultant-net'!F:F)</f>
        <v>0</v>
      </c>
      <c r="Y1582" s="2" t="str">
        <f>VLOOKUP(A1582,'eslam-to-invoicing'!A:B,2,0)</f>
        <v>Olympic Multi – Sports Hall</v>
      </c>
      <c r="Z1582" s="2" t="str">
        <f t="shared" si="60"/>
        <v>Olympic Multi – Sports Hall4</v>
      </c>
      <c r="AH1582" s="2" t="str">
        <f t="shared" si="61"/>
        <v>Sports Hall - Civil Works4</v>
      </c>
    </row>
    <row r="1583" spans="1:34" x14ac:dyDescent="0.3">
      <c r="A1583" s="6" t="s">
        <v>62</v>
      </c>
      <c r="B1583" s="6">
        <v>5</v>
      </c>
      <c r="C1583" s="1">
        <v>44347</v>
      </c>
      <c r="D1583" s="1">
        <v>44347</v>
      </c>
      <c r="E1583" s="1">
        <v>44347</v>
      </c>
      <c r="F1583">
        <v>60</v>
      </c>
      <c r="G1583" s="1">
        <v>44407</v>
      </c>
      <c r="H1583" s="1">
        <v>44452</v>
      </c>
      <c r="I1583" s="2">
        <v>47849709.5</v>
      </c>
      <c r="J1583" s="2">
        <v>17108050</v>
      </c>
      <c r="K1583" s="2">
        <f>SUMIF('collection only'!D:D,eslam.data!AH1583,'collection only'!E:E)</f>
        <v>17108045</v>
      </c>
      <c r="L1583" s="2">
        <v>381426324.57999998</v>
      </c>
      <c r="U1583" s="2">
        <v>0</v>
      </c>
      <c r="V1583" s="14">
        <f>SUMIF('consultant-gross'!D:D,eslam.data!AH1583,'consultant-gross'!F:F)</f>
        <v>0</v>
      </c>
      <c r="W1583" s="14">
        <f>SUMIF('consultant-gross'!D:D,eslam.data!AH1583,'consultant-gross'!G:G)</f>
        <v>0</v>
      </c>
      <c r="X1583" s="14">
        <f>SUMIF('consultant-net'!D:D,eslam.data!AH1583,'consultant-net'!F:F)</f>
        <v>0</v>
      </c>
      <c r="Y1583" s="2" t="str">
        <f>VLOOKUP(A1583,'eslam-to-invoicing'!A:B,2,0)</f>
        <v>Olympic Multi – Sports Hall</v>
      </c>
      <c r="Z1583" s="2" t="str">
        <f t="shared" si="60"/>
        <v>Olympic Multi – Sports Hall5</v>
      </c>
      <c r="AH1583" s="2" t="str">
        <f t="shared" si="61"/>
        <v>Sports Hall - Civil Works5</v>
      </c>
    </row>
    <row r="1584" spans="1:34" x14ac:dyDescent="0.3">
      <c r="A1584" s="6" t="s">
        <v>62</v>
      </c>
      <c r="B1584" s="6">
        <v>6</v>
      </c>
      <c r="C1584" s="1">
        <v>44469</v>
      </c>
      <c r="D1584" s="1">
        <v>44469</v>
      </c>
      <c r="E1584" s="1">
        <v>44475</v>
      </c>
      <c r="F1584">
        <v>60</v>
      </c>
      <c r="G1584" s="1">
        <v>44535</v>
      </c>
      <c r="H1584" s="1">
        <v>44523</v>
      </c>
      <c r="I1584" s="2">
        <v>51027855.5</v>
      </c>
      <c r="J1584" s="2">
        <v>414030</v>
      </c>
      <c r="K1584" s="2">
        <f>SUMIF('collection only'!D:D,eslam.data!AH1584,'collection only'!E:E)</f>
        <v>414025</v>
      </c>
      <c r="L1584" s="2">
        <v>432454180.07999998</v>
      </c>
      <c r="U1584" s="2">
        <v>0</v>
      </c>
      <c r="V1584" s="14">
        <f>SUMIF('consultant-gross'!D:D,eslam.data!AH1584,'consultant-gross'!F:F)</f>
        <v>0</v>
      </c>
      <c r="W1584" s="14">
        <f>SUMIF('consultant-gross'!D:D,eslam.data!AH1584,'consultant-gross'!G:G)</f>
        <v>0</v>
      </c>
      <c r="X1584" s="14">
        <f>SUMIF('consultant-net'!D:D,eslam.data!AH1584,'consultant-net'!F:F)</f>
        <v>0</v>
      </c>
      <c r="Y1584" s="2" t="str">
        <f>VLOOKUP(A1584,'eslam-to-invoicing'!A:B,2,0)</f>
        <v>Olympic Multi – Sports Hall</v>
      </c>
      <c r="Z1584" s="2" t="str">
        <f t="shared" si="60"/>
        <v>Olympic Multi – Sports Hall6</v>
      </c>
      <c r="AH1584" s="2" t="str">
        <f t="shared" si="61"/>
        <v>Sports Hall - Civil Works6</v>
      </c>
    </row>
    <row r="1585" spans="1:34" x14ac:dyDescent="0.3">
      <c r="A1585" s="6" t="s">
        <v>62</v>
      </c>
      <c r="B1585" s="6">
        <v>7</v>
      </c>
      <c r="C1585" s="1">
        <v>44530</v>
      </c>
      <c r="D1585" s="1">
        <v>44530</v>
      </c>
      <c r="E1585" s="1">
        <v>44544</v>
      </c>
      <c r="F1585">
        <v>60</v>
      </c>
      <c r="G1585" s="1">
        <v>44604</v>
      </c>
      <c r="J1585" s="2">
        <v>12888184</v>
      </c>
      <c r="K1585" s="2">
        <f>SUMIF('collection only'!D:D,eslam.data!AH1585,'collection only'!E:E)</f>
        <v>0</v>
      </c>
      <c r="U1585" s="2">
        <v>0</v>
      </c>
      <c r="V1585" s="14">
        <f>SUMIF('consultant-gross'!D:D,eslam.data!AH1585,'consultant-gross'!F:F)</f>
        <v>0</v>
      </c>
      <c r="W1585" s="14">
        <f>SUMIF('consultant-gross'!D:D,eslam.data!AH1585,'consultant-gross'!G:G)</f>
        <v>0</v>
      </c>
      <c r="X1585" s="14">
        <f>SUMIF('consultant-net'!D:D,eslam.data!AH1585,'consultant-net'!F:F)</f>
        <v>12888184</v>
      </c>
      <c r="Y1585" s="2" t="str">
        <f>VLOOKUP(A1585,'eslam-to-invoicing'!A:B,2,0)</f>
        <v>Olympic Multi – Sports Hall</v>
      </c>
      <c r="Z1585" s="2" t="str">
        <f t="shared" si="60"/>
        <v>Olympic Multi – Sports Hall7</v>
      </c>
      <c r="AH1585" s="2" t="str">
        <f t="shared" si="61"/>
        <v>Sports Hall - Civil Works7</v>
      </c>
    </row>
    <row r="1586" spans="1:34" x14ac:dyDescent="0.3">
      <c r="A1586" s="6" t="s">
        <v>62</v>
      </c>
      <c r="B1586" s="6">
        <v>8</v>
      </c>
      <c r="C1586" s="1">
        <v>44651</v>
      </c>
      <c r="D1586" s="1">
        <v>44651</v>
      </c>
      <c r="E1586" s="1">
        <v>44661</v>
      </c>
      <c r="F1586">
        <v>60</v>
      </c>
      <c r="G1586" s="1">
        <v>44721</v>
      </c>
      <c r="K1586" s="2">
        <f>SUMIF('collection only'!D:D,eslam.data!AH1586,'collection only'!E:E)</f>
        <v>0</v>
      </c>
      <c r="U1586" s="2">
        <v>0</v>
      </c>
      <c r="V1586" s="14">
        <f>SUMIF('consultant-gross'!D:D,eslam.data!AH1586,'consultant-gross'!F:F)</f>
        <v>0</v>
      </c>
      <c r="W1586" s="14">
        <f>SUMIF('consultant-gross'!D:D,eslam.data!AH1586,'consultant-gross'!G:G)</f>
        <v>0</v>
      </c>
      <c r="X1586" s="14">
        <f>SUMIF('consultant-net'!D:D,eslam.data!AH1586,'consultant-net'!F:F)</f>
        <v>0</v>
      </c>
      <c r="Y1586" s="2" t="str">
        <f>VLOOKUP(A1586,'eslam-to-invoicing'!A:B,2,0)</f>
        <v>Olympic Multi – Sports Hall</v>
      </c>
      <c r="Z1586" s="2" t="str">
        <f t="shared" si="60"/>
        <v>Olympic Multi – Sports Hall8</v>
      </c>
      <c r="AH1586" s="2" t="str">
        <f t="shared" si="61"/>
        <v>Sports Hall - Civil Works8</v>
      </c>
    </row>
    <row r="1587" spans="1:34" x14ac:dyDescent="0.3">
      <c r="A1587" s="6" t="s">
        <v>69</v>
      </c>
      <c r="B1587" s="6">
        <v>1</v>
      </c>
      <c r="C1587" s="1">
        <v>44347</v>
      </c>
      <c r="D1587" s="1">
        <v>44339</v>
      </c>
      <c r="E1587" s="1">
        <v>44339</v>
      </c>
      <c r="F1587">
        <v>60</v>
      </c>
      <c r="G1587" s="1">
        <v>44399</v>
      </c>
      <c r="K1587" s="2">
        <f>SUMIF('collection only'!D:D,eslam.data!AH1587,'collection only'!E:E)</f>
        <v>1388840</v>
      </c>
      <c r="U1587" s="2">
        <v>0</v>
      </c>
      <c r="V1587" s="14">
        <f>SUMIF('consultant-gross'!D:D,eslam.data!AH1587,'consultant-gross'!F:F)</f>
        <v>0</v>
      </c>
      <c r="W1587" s="14">
        <f>SUMIF('consultant-gross'!D:D,eslam.data!AH1587,'consultant-gross'!G:G)</f>
        <v>0</v>
      </c>
      <c r="X1587" s="14">
        <f>SUMIF('consultant-net'!D:D,eslam.data!AH1587,'consultant-net'!F:F)</f>
        <v>0</v>
      </c>
      <c r="Y1587" s="2" t="str">
        <f>VLOOKUP(A1587,'eslam-to-invoicing'!A:B,2,0)</f>
        <v>Olympic Multi – Sports Hall</v>
      </c>
      <c r="Z1587" s="2" t="str">
        <f t="shared" si="60"/>
        <v>Olympic Multi – Sports Hall1</v>
      </c>
      <c r="AH1587" s="2" t="str">
        <f t="shared" si="61"/>
        <v>Sports Hall - Finishes1</v>
      </c>
    </row>
    <row r="1588" spans="1:34" x14ac:dyDescent="0.3">
      <c r="A1588" s="6" t="s">
        <v>69</v>
      </c>
      <c r="B1588" s="6">
        <v>2</v>
      </c>
      <c r="C1588" s="1">
        <v>44439</v>
      </c>
      <c r="D1588" s="1">
        <v>44441</v>
      </c>
      <c r="E1588" s="1">
        <v>44450</v>
      </c>
      <c r="F1588">
        <v>60</v>
      </c>
      <c r="G1588" s="1">
        <v>44510</v>
      </c>
      <c r="K1588" s="2">
        <f>SUMIF('collection only'!D:D,eslam.data!AH1588,'collection only'!E:E)</f>
        <v>13091760</v>
      </c>
      <c r="U1588" s="2">
        <v>0</v>
      </c>
      <c r="V1588" s="14">
        <f>SUMIF('consultant-gross'!D:D,eslam.data!AH1588,'consultant-gross'!F:F)</f>
        <v>0</v>
      </c>
      <c r="W1588" s="14">
        <f>SUMIF('consultant-gross'!D:D,eslam.data!AH1588,'consultant-gross'!G:G)</f>
        <v>0</v>
      </c>
      <c r="X1588" s="14">
        <f>SUMIF('consultant-net'!D:D,eslam.data!AH1588,'consultant-net'!F:F)</f>
        <v>0</v>
      </c>
      <c r="Y1588" s="2" t="str">
        <f>VLOOKUP(A1588,'eslam-to-invoicing'!A:B,2,0)</f>
        <v>Olympic Multi – Sports Hall</v>
      </c>
      <c r="Z1588" s="2" t="str">
        <f t="shared" si="60"/>
        <v>Olympic Multi – Sports Hall2</v>
      </c>
      <c r="AH1588" s="2" t="str">
        <f t="shared" si="61"/>
        <v>Sports Hall - Finishes2</v>
      </c>
    </row>
    <row r="1589" spans="1:34" x14ac:dyDescent="0.3">
      <c r="A1589" s="6" t="s">
        <v>69</v>
      </c>
      <c r="B1589" s="6">
        <v>3</v>
      </c>
      <c r="C1589" s="1">
        <v>44500</v>
      </c>
      <c r="D1589" s="1">
        <v>44500</v>
      </c>
      <c r="E1589" s="1">
        <v>44480</v>
      </c>
      <c r="F1589">
        <v>60</v>
      </c>
      <c r="G1589" s="1">
        <v>44540</v>
      </c>
      <c r="H1589" s="1">
        <v>44517</v>
      </c>
      <c r="I1589" s="2">
        <v>91998353.75</v>
      </c>
      <c r="J1589" s="2">
        <v>77278617</v>
      </c>
      <c r="K1589" s="2">
        <f>SUMIF('collection only'!D:D,eslam.data!AH1589,'collection only'!E:E)</f>
        <v>7109625</v>
      </c>
      <c r="L1589" s="2">
        <v>178494684.93000001</v>
      </c>
      <c r="U1589" s="2">
        <v>0</v>
      </c>
      <c r="V1589" s="14">
        <f>SUMIF('consultant-gross'!D:D,eslam.data!AH1589,'consultant-gross'!F:F)</f>
        <v>91998353.75</v>
      </c>
      <c r="W1589" s="14">
        <f>SUMIF('consultant-gross'!D:D,eslam.data!AH1589,'consultant-gross'!G:G)</f>
        <v>178494684.93000001</v>
      </c>
      <c r="X1589" s="14">
        <f>SUMIF('consultant-net'!D:D,eslam.data!AH1589,'consultant-net'!F:F)</f>
        <v>77278617</v>
      </c>
      <c r="Y1589" s="2" t="str">
        <f>VLOOKUP(A1589,'eslam-to-invoicing'!A:B,2,0)</f>
        <v>Olympic Multi – Sports Hall</v>
      </c>
      <c r="Z1589" s="2" t="str">
        <f t="shared" si="60"/>
        <v>Olympic Multi – Sports Hall3</v>
      </c>
      <c r="AH1589" s="2" t="str">
        <f t="shared" si="61"/>
        <v>Sports Hall - Finishes3</v>
      </c>
    </row>
    <row r="1590" spans="1:34" x14ac:dyDescent="0.3">
      <c r="A1590" s="6" t="s">
        <v>69</v>
      </c>
      <c r="B1590" s="6">
        <v>4</v>
      </c>
      <c r="C1590" s="1">
        <v>44773</v>
      </c>
      <c r="D1590" s="1">
        <v>44773</v>
      </c>
      <c r="E1590" s="1">
        <v>44782</v>
      </c>
      <c r="F1590">
        <v>60</v>
      </c>
      <c r="G1590" s="1">
        <v>44842</v>
      </c>
      <c r="K1590" s="2">
        <f>SUMIF('collection only'!D:D,eslam.data!AH1590,'collection only'!E:E)</f>
        <v>3699060</v>
      </c>
      <c r="U1590" s="2">
        <v>0</v>
      </c>
      <c r="V1590" s="14">
        <f>SUMIF('consultant-gross'!D:D,eslam.data!AH1590,'consultant-gross'!F:F)</f>
        <v>0</v>
      </c>
      <c r="W1590" s="14">
        <f>SUMIF('consultant-gross'!D:D,eslam.data!AH1590,'consultant-gross'!G:G)</f>
        <v>0</v>
      </c>
      <c r="X1590" s="14">
        <f>SUMIF('consultant-net'!D:D,eslam.data!AH1590,'consultant-net'!F:F)</f>
        <v>0</v>
      </c>
      <c r="Y1590" s="2" t="str">
        <f>VLOOKUP(A1590,'eslam-to-invoicing'!A:B,2,0)</f>
        <v>Olympic Multi – Sports Hall</v>
      </c>
      <c r="Z1590" s="2" t="str">
        <f t="shared" si="60"/>
        <v>Olympic Multi – Sports Hall4</v>
      </c>
      <c r="AH1590" s="2" t="str">
        <f t="shared" si="61"/>
        <v>Sports Hall - Finishes4</v>
      </c>
    </row>
    <row r="1591" spans="1:34" x14ac:dyDescent="0.3">
      <c r="A1591" s="6" t="s">
        <v>78</v>
      </c>
      <c r="B1591" s="6">
        <v>1</v>
      </c>
      <c r="C1591" s="1">
        <v>44561</v>
      </c>
      <c r="D1591" s="1">
        <v>44561</v>
      </c>
      <c r="E1591" s="1">
        <v>44572</v>
      </c>
      <c r="F1591">
        <v>60</v>
      </c>
      <c r="G1591" s="1">
        <v>44632</v>
      </c>
      <c r="H1591" s="1">
        <v>44614</v>
      </c>
      <c r="I1591" s="2">
        <v>9145259</v>
      </c>
      <c r="J1591" s="2">
        <v>5944418.3500000006</v>
      </c>
      <c r="K1591" s="2">
        <f>SUMIF('collection only'!D:D,eslam.data!AH1591,'collection only'!E:E)</f>
        <v>5941290</v>
      </c>
      <c r="L1591" s="2">
        <v>9145259</v>
      </c>
      <c r="U1591" s="2">
        <v>0</v>
      </c>
      <c r="V1591" s="14">
        <f>SUMIF('consultant-gross'!D:D,eslam.data!AH1591,'consultant-gross'!F:F)</f>
        <v>9145259</v>
      </c>
      <c r="W1591" s="14">
        <f>SUMIF('consultant-gross'!D:D,eslam.data!AH1591,'consultant-gross'!G:G)</f>
        <v>9145259</v>
      </c>
      <c r="X1591" s="14">
        <f>SUMIF('consultant-net'!D:D,eslam.data!AH1591,'consultant-net'!F:F)</f>
        <v>5944418.3500000006</v>
      </c>
      <c r="Y1591" s="2" t="str">
        <f>VLOOKUP(A1591,'eslam-to-invoicing'!A:B,2,0)</f>
        <v>Olympic Multi – Sports Hall</v>
      </c>
      <c r="Z1591" s="2" t="str">
        <f t="shared" si="60"/>
        <v>Olympic Multi – Sports Hall1</v>
      </c>
      <c r="AH1591" s="2" t="str">
        <f t="shared" si="61"/>
        <v>Sports Hall - Finishes - ADD.011</v>
      </c>
    </row>
    <row r="1592" spans="1:34" x14ac:dyDescent="0.3">
      <c r="A1592" s="6" t="s">
        <v>78</v>
      </c>
      <c r="B1592" s="6">
        <v>2</v>
      </c>
      <c r="C1592" s="1">
        <v>44651</v>
      </c>
      <c r="D1592" s="1">
        <v>44651</v>
      </c>
      <c r="E1592" s="1">
        <v>44661</v>
      </c>
      <c r="F1592">
        <v>60</v>
      </c>
      <c r="G1592" s="1">
        <v>44721</v>
      </c>
      <c r="K1592" s="2">
        <f>SUMIF('collection only'!D:D,eslam.data!AH1592,'collection only'!E:E)</f>
        <v>2631750</v>
      </c>
      <c r="U1592" s="2">
        <v>0</v>
      </c>
      <c r="V1592" s="14">
        <f>SUMIF('consultant-gross'!D:D,eslam.data!AH1592,'consultant-gross'!F:F)</f>
        <v>0</v>
      </c>
      <c r="W1592" s="14">
        <f>SUMIF('consultant-gross'!D:D,eslam.data!AH1592,'consultant-gross'!G:G)</f>
        <v>0</v>
      </c>
      <c r="X1592" s="14">
        <f>SUMIF('consultant-net'!D:D,eslam.data!AH1592,'consultant-net'!F:F)</f>
        <v>0</v>
      </c>
      <c r="Y1592" s="2" t="str">
        <f>VLOOKUP(A1592,'eslam-to-invoicing'!A:B,2,0)</f>
        <v>Olympic Multi – Sports Hall</v>
      </c>
      <c r="Z1592" s="2" t="str">
        <f t="shared" si="60"/>
        <v>Olympic Multi – Sports Hall2</v>
      </c>
      <c r="AH1592" s="2" t="str">
        <f t="shared" si="61"/>
        <v>Sports Hall - Finishes - ADD.012</v>
      </c>
    </row>
    <row r="1593" spans="1:34" x14ac:dyDescent="0.3">
      <c r="A1593" s="6" t="s">
        <v>92</v>
      </c>
      <c r="B1593" s="6">
        <v>1</v>
      </c>
      <c r="C1593" s="1">
        <v>44651</v>
      </c>
      <c r="D1593" s="1">
        <v>44651</v>
      </c>
      <c r="E1593" s="1">
        <v>44661</v>
      </c>
      <c r="F1593">
        <v>60</v>
      </c>
      <c r="G1593" s="1">
        <v>44721</v>
      </c>
      <c r="K1593" s="2">
        <f>SUMIF('collection only'!D:D,eslam.data!AH1593,'collection only'!E:E)</f>
        <v>2.9999999999999997E-4</v>
      </c>
      <c r="U1593" s="2">
        <v>0</v>
      </c>
      <c r="V1593" s="14">
        <f>SUMIF('consultant-gross'!D:D,eslam.data!AH1593,'consultant-gross'!F:F)</f>
        <v>0</v>
      </c>
      <c r="W1593" s="14">
        <f>SUMIF('consultant-gross'!D:D,eslam.data!AH1593,'consultant-gross'!G:G)</f>
        <v>0</v>
      </c>
      <c r="X1593" s="14">
        <f>SUMIF('consultant-net'!D:D,eslam.data!AH1593,'consultant-net'!F:F)</f>
        <v>0</v>
      </c>
      <c r="Y1593" s="2" t="str">
        <f>VLOOKUP(A1593,'eslam-to-invoicing'!A:B,2,0)</f>
        <v>Olympic Multi – Sports Hall</v>
      </c>
      <c r="Z1593" s="2" t="str">
        <f t="shared" si="60"/>
        <v>Olympic Multi – Sports Hall1</v>
      </c>
      <c r="AH1593" s="2" t="str">
        <f t="shared" si="61"/>
        <v>Sports Hall - Finishes - Landscape1</v>
      </c>
    </row>
    <row r="1594" spans="1:34" x14ac:dyDescent="0.3">
      <c r="A1594" s="6" t="s">
        <v>87</v>
      </c>
      <c r="B1594" s="6">
        <v>1</v>
      </c>
      <c r="C1594" s="1">
        <v>44620</v>
      </c>
      <c r="D1594" s="1">
        <v>44616</v>
      </c>
      <c r="E1594" s="1">
        <v>44616</v>
      </c>
      <c r="F1594">
        <v>60</v>
      </c>
      <c r="G1594" s="1">
        <v>44676</v>
      </c>
      <c r="K1594" s="2">
        <f>SUMIF('collection only'!D:D,eslam.data!AH1594,'collection only'!E:E)</f>
        <v>67417715</v>
      </c>
      <c r="U1594" s="2">
        <v>0</v>
      </c>
      <c r="V1594" s="14">
        <f>SUMIF('consultant-gross'!D:D,eslam.data!AH1594,'consultant-gross'!F:F)</f>
        <v>0</v>
      </c>
      <c r="W1594" s="14">
        <f>SUMIF('consultant-gross'!D:D,eslam.data!AH1594,'consultant-gross'!G:G)</f>
        <v>0</v>
      </c>
      <c r="X1594" s="14">
        <f>SUMIF('consultant-net'!D:D,eslam.data!AH1594,'consultant-net'!F:F)</f>
        <v>0</v>
      </c>
      <c r="Y1594" s="2" t="str">
        <f>VLOOKUP(A1594,'eslam-to-invoicing'!A:B,2,0)</f>
        <v>Olympic Multi – Sports Hall</v>
      </c>
      <c r="Z1594" s="2" t="str">
        <f t="shared" si="60"/>
        <v>Olympic Multi – Sports Hall1</v>
      </c>
      <c r="AH1594" s="2" t="str">
        <f t="shared" si="61"/>
        <v>Sports Hall - MEP1</v>
      </c>
    </row>
    <row r="1595" spans="1:34" x14ac:dyDescent="0.3">
      <c r="A1595" s="6" t="s">
        <v>87</v>
      </c>
      <c r="B1595" s="6">
        <v>2</v>
      </c>
      <c r="C1595" s="1">
        <v>44651</v>
      </c>
      <c r="D1595" s="1">
        <v>44651</v>
      </c>
      <c r="E1595" s="1">
        <v>44661</v>
      </c>
      <c r="F1595">
        <v>60</v>
      </c>
      <c r="G1595" s="1">
        <v>44721</v>
      </c>
      <c r="J1595" s="2">
        <v>13327738</v>
      </c>
      <c r="K1595" s="2">
        <f>SUMIF('collection only'!D:D,eslam.data!AH1595,'collection only'!E:E)</f>
        <v>1103175</v>
      </c>
      <c r="U1595" s="2">
        <v>0</v>
      </c>
      <c r="V1595" s="14">
        <f>SUMIF('consultant-gross'!D:D,eslam.data!AH1595,'consultant-gross'!F:F)</f>
        <v>0</v>
      </c>
      <c r="W1595" s="14">
        <f>SUMIF('consultant-gross'!D:D,eslam.data!AH1595,'consultant-gross'!G:G)</f>
        <v>0</v>
      </c>
      <c r="X1595" s="14">
        <f>SUMIF('consultant-net'!D:D,eslam.data!AH1595,'consultant-net'!F:F)</f>
        <v>13327738</v>
      </c>
      <c r="Y1595" s="2" t="str">
        <f>VLOOKUP(A1595,'eslam-to-invoicing'!A:B,2,0)</f>
        <v>Olympic Multi – Sports Hall</v>
      </c>
      <c r="Z1595" s="2" t="str">
        <f t="shared" si="60"/>
        <v>Olympic Multi – Sports Hall2</v>
      </c>
      <c r="AH1595" s="2" t="str">
        <f t="shared" si="61"/>
        <v>Sports Hall - MEP2</v>
      </c>
    </row>
    <row r="1596" spans="1:34" x14ac:dyDescent="0.3">
      <c r="A1596" s="6" t="s">
        <v>108</v>
      </c>
      <c r="B1596" s="6">
        <v>1</v>
      </c>
      <c r="C1596" s="1">
        <v>44957</v>
      </c>
      <c r="D1596" s="1">
        <v>44942</v>
      </c>
      <c r="E1596" s="1">
        <v>44942</v>
      </c>
      <c r="F1596">
        <v>42</v>
      </c>
      <c r="G1596" s="1">
        <v>44984</v>
      </c>
      <c r="H1596" s="1">
        <v>44944</v>
      </c>
      <c r="I1596" s="2">
        <v>779997.07</v>
      </c>
      <c r="J1596" s="2">
        <v>524786.37</v>
      </c>
      <c r="K1596" s="2">
        <f>SUMIF('collection only'!D:D,eslam.data!AH1596,'collection only'!E:E)</f>
        <v>509186.43</v>
      </c>
      <c r="L1596" s="2">
        <v>779997.07</v>
      </c>
      <c r="U1596" s="2">
        <v>0</v>
      </c>
      <c r="V1596" s="14">
        <f>SUMIF('consultant-gross'!D:D,eslam.data!AH1596,'consultant-gross'!F:F)</f>
        <v>0</v>
      </c>
      <c r="W1596" s="14">
        <f>SUMIF('consultant-gross'!D:D,eslam.data!AH1596,'consultant-gross'!G:G)</f>
        <v>0</v>
      </c>
      <c r="X1596" s="14">
        <f>SUMIF('consultant-net'!D:D,eslam.data!AH1596,'consultant-net'!F:F)</f>
        <v>0</v>
      </c>
      <c r="Y1596" s="2">
        <f>VLOOKUP(A1596,'eslam-to-invoicing'!A:B,2,0)</f>
        <v>0</v>
      </c>
      <c r="Z1596" s="2" t="str">
        <f t="shared" si="60"/>
        <v>01</v>
      </c>
      <c r="AH1596" s="2" t="str">
        <f t="shared" si="61"/>
        <v>Suez Intake &amp; P Stations-ABB apply1</v>
      </c>
    </row>
    <row r="1597" spans="1:34" x14ac:dyDescent="0.3">
      <c r="A1597" s="6" t="s">
        <v>108</v>
      </c>
      <c r="B1597" s="6">
        <v>2</v>
      </c>
      <c r="C1597" s="1">
        <v>44985</v>
      </c>
      <c r="D1597" s="1">
        <v>44973</v>
      </c>
      <c r="E1597" s="1">
        <v>44992</v>
      </c>
      <c r="F1597">
        <v>42</v>
      </c>
      <c r="G1597" s="1">
        <v>45034</v>
      </c>
      <c r="H1597" s="1">
        <v>44994</v>
      </c>
      <c r="I1597" s="2">
        <v>1514111.97</v>
      </c>
      <c r="J1597" s="2">
        <v>988420.71</v>
      </c>
      <c r="K1597" s="2">
        <f>SUMIF('collection only'!D:D,eslam.data!AH1597,'collection only'!E:E)</f>
        <v>988420.71</v>
      </c>
      <c r="L1597" s="2">
        <v>2294109.04</v>
      </c>
      <c r="U1597" s="2">
        <v>0</v>
      </c>
      <c r="V1597" s="14">
        <f>SUMIF('consultant-gross'!D:D,eslam.data!AH1597,'consultant-gross'!F:F)</f>
        <v>0</v>
      </c>
      <c r="W1597" s="14">
        <f>SUMIF('consultant-gross'!D:D,eslam.data!AH1597,'consultant-gross'!G:G)</f>
        <v>0</v>
      </c>
      <c r="X1597" s="14">
        <f>SUMIF('consultant-net'!D:D,eslam.data!AH1597,'consultant-net'!F:F)</f>
        <v>0</v>
      </c>
      <c r="Y1597" s="2">
        <f>VLOOKUP(A1597,'eslam-to-invoicing'!A:B,2,0)</f>
        <v>0</v>
      </c>
      <c r="Z1597" s="2" t="str">
        <f t="shared" si="60"/>
        <v>02</v>
      </c>
      <c r="AH1597" s="2" t="str">
        <f t="shared" si="61"/>
        <v>Suez Intake &amp; P Stations-ABB apply2</v>
      </c>
    </row>
    <row r="1598" spans="1:34" x14ac:dyDescent="0.3">
      <c r="A1598" s="6" t="s">
        <v>108</v>
      </c>
      <c r="B1598" s="6">
        <v>3</v>
      </c>
      <c r="C1598" s="1">
        <v>45016</v>
      </c>
      <c r="D1598" s="1">
        <v>45027</v>
      </c>
      <c r="E1598" s="1">
        <v>45027</v>
      </c>
      <c r="F1598">
        <v>42</v>
      </c>
      <c r="G1598" s="1">
        <v>45069</v>
      </c>
      <c r="H1598" s="1">
        <v>45028</v>
      </c>
      <c r="I1598" s="2">
        <v>1605876.32</v>
      </c>
      <c r="J1598" s="2">
        <v>1048325</v>
      </c>
      <c r="K1598" s="2">
        <f>SUMIF('collection only'!D:D,eslam.data!AH1598,'collection only'!E:E)</f>
        <v>1048324.99639137</v>
      </c>
      <c r="L1598" s="2">
        <v>3899985.36</v>
      </c>
      <c r="U1598" s="2">
        <v>0</v>
      </c>
      <c r="V1598" s="14">
        <f>SUMIF('consultant-gross'!D:D,eslam.data!AH1598,'consultant-gross'!F:F)</f>
        <v>0</v>
      </c>
      <c r="W1598" s="14">
        <f>SUMIF('consultant-gross'!D:D,eslam.data!AH1598,'consultant-gross'!G:G)</f>
        <v>0</v>
      </c>
      <c r="X1598" s="14">
        <f>SUMIF('consultant-net'!D:D,eslam.data!AH1598,'consultant-net'!F:F)</f>
        <v>0</v>
      </c>
      <c r="Y1598" s="2">
        <f>VLOOKUP(A1598,'eslam-to-invoicing'!A:B,2,0)</f>
        <v>0</v>
      </c>
      <c r="Z1598" s="2" t="str">
        <f t="shared" si="60"/>
        <v>03</v>
      </c>
      <c r="AH1598" s="2" t="str">
        <f t="shared" si="61"/>
        <v>Suez Intake &amp; P Stations-ABB apply3</v>
      </c>
    </row>
    <row r="1599" spans="1:34" x14ac:dyDescent="0.3">
      <c r="A1599" s="6" t="s">
        <v>108</v>
      </c>
      <c r="B1599" s="6">
        <v>6</v>
      </c>
      <c r="C1599" s="1">
        <v>45382</v>
      </c>
      <c r="D1599" s="1">
        <v>45382</v>
      </c>
      <c r="E1599" s="1">
        <v>45448</v>
      </c>
      <c r="F1599">
        <v>42</v>
      </c>
      <c r="G1599" s="1">
        <v>45490</v>
      </c>
      <c r="H1599" s="1">
        <v>45449</v>
      </c>
      <c r="I1599" s="2">
        <v>6098633.6400000006</v>
      </c>
      <c r="J1599" s="2">
        <v>573225.5</v>
      </c>
      <c r="K1599" s="2">
        <f>SUMIF('collection only'!D:D,eslam.data!AH1599,'collection only'!E:E)</f>
        <v>0</v>
      </c>
      <c r="L1599" s="2">
        <v>9998619</v>
      </c>
      <c r="U1599" s="2">
        <v>0</v>
      </c>
      <c r="V1599" s="14">
        <f>SUMIF('consultant-gross'!D:D,eslam.data!AH1599,'consultant-gross'!F:F)</f>
        <v>0</v>
      </c>
      <c r="W1599" s="14">
        <f>SUMIF('consultant-gross'!D:D,eslam.data!AH1599,'consultant-gross'!G:G)</f>
        <v>0</v>
      </c>
      <c r="X1599" s="14">
        <f>SUMIF('consultant-net'!D:D,eslam.data!AH1599,'consultant-net'!F:F)</f>
        <v>0</v>
      </c>
      <c r="Y1599" s="2">
        <f>VLOOKUP(A1599,'eslam-to-invoicing'!A:B,2,0)</f>
        <v>0</v>
      </c>
      <c r="Z1599" s="2" t="str">
        <f t="shared" si="60"/>
        <v>06</v>
      </c>
      <c r="AH1599" s="2" t="str">
        <f t="shared" si="61"/>
        <v>Suez Intake &amp; P Stations-ABB apply6</v>
      </c>
    </row>
    <row r="1600" spans="1:34" x14ac:dyDescent="0.3">
      <c r="A1600" s="6" t="s">
        <v>102</v>
      </c>
      <c r="B1600" s="6">
        <v>1</v>
      </c>
      <c r="C1600" s="1">
        <v>44865</v>
      </c>
      <c r="D1600" s="1">
        <v>44867</v>
      </c>
      <c r="E1600" s="1">
        <v>44867</v>
      </c>
      <c r="F1600">
        <v>42</v>
      </c>
      <c r="G1600" s="1">
        <v>44909</v>
      </c>
      <c r="H1600" s="1">
        <v>44867</v>
      </c>
      <c r="I1600" s="2">
        <v>5874834</v>
      </c>
      <c r="J1600" s="2">
        <v>5134498.57</v>
      </c>
      <c r="K1600" s="2">
        <f>SUMIF('collection only'!D:D,eslam.data!AH1600,'collection only'!E:E)</f>
        <v>5134498.57</v>
      </c>
      <c r="L1600" s="2">
        <v>5874834</v>
      </c>
      <c r="U1600" s="2">
        <v>0</v>
      </c>
      <c r="V1600" s="14">
        <f>SUMIF('consultant-gross'!D:D,eslam.data!AH1600,'consultant-gross'!F:F)</f>
        <v>0</v>
      </c>
      <c r="W1600" s="14">
        <f>SUMIF('consultant-gross'!D:D,eslam.data!AH1600,'consultant-gross'!G:G)</f>
        <v>0</v>
      </c>
      <c r="X1600" s="14">
        <f>SUMIF('consultant-net'!D:D,eslam.data!AH1600,'consultant-net'!F:F)</f>
        <v>0</v>
      </c>
      <c r="Y1600" s="2">
        <f>VLOOKUP(A1600,'eslam-to-invoicing'!A:B,2,0)</f>
        <v>0</v>
      </c>
      <c r="Z1600" s="2" t="str">
        <f t="shared" si="60"/>
        <v>01</v>
      </c>
      <c r="AH1600" s="2" t="str">
        <f t="shared" si="61"/>
        <v>Suez Intake &amp; P Stations-ABB supply1</v>
      </c>
    </row>
    <row r="1601" spans="1:34" x14ac:dyDescent="0.3">
      <c r="A1601" s="6" t="s">
        <v>102</v>
      </c>
      <c r="B1601" s="6">
        <v>2</v>
      </c>
      <c r="C1601" s="1">
        <v>44895</v>
      </c>
      <c r="D1601" s="1">
        <v>44886</v>
      </c>
      <c r="E1601" s="1">
        <v>44892</v>
      </c>
      <c r="F1601">
        <v>42</v>
      </c>
      <c r="G1601" s="1">
        <v>44934</v>
      </c>
      <c r="H1601" s="1">
        <v>44892</v>
      </c>
      <c r="I1601" s="2">
        <v>8551701.5600000005</v>
      </c>
      <c r="J1601" s="2">
        <v>7437727.8200000003</v>
      </c>
      <c r="K1601" s="2">
        <f>SUMIF('collection only'!D:D,eslam.data!AH1601,'collection only'!E:E)</f>
        <v>7437727.8200000003</v>
      </c>
      <c r="L1601" s="2">
        <v>14426535.560000001</v>
      </c>
      <c r="U1601" s="2">
        <v>0</v>
      </c>
      <c r="V1601" s="14">
        <f>SUMIF('consultant-gross'!D:D,eslam.data!AH1601,'consultant-gross'!F:F)</f>
        <v>0</v>
      </c>
      <c r="W1601" s="14">
        <f>SUMIF('consultant-gross'!D:D,eslam.data!AH1601,'consultant-gross'!G:G)</f>
        <v>0</v>
      </c>
      <c r="X1601" s="14">
        <f>SUMIF('consultant-net'!D:D,eslam.data!AH1601,'consultant-net'!F:F)</f>
        <v>0</v>
      </c>
      <c r="Y1601" s="2">
        <f>VLOOKUP(A1601,'eslam-to-invoicing'!A:B,2,0)</f>
        <v>0</v>
      </c>
      <c r="Z1601" s="2" t="str">
        <f t="shared" si="60"/>
        <v>02</v>
      </c>
      <c r="AH1601" s="2" t="str">
        <f t="shared" si="61"/>
        <v>Suez Intake &amp; P Stations-ABB supply2</v>
      </c>
    </row>
    <row r="1602" spans="1:34" x14ac:dyDescent="0.3">
      <c r="A1602" s="6" t="s">
        <v>102</v>
      </c>
      <c r="B1602" s="6">
        <v>3</v>
      </c>
      <c r="C1602" s="1">
        <v>44957</v>
      </c>
      <c r="D1602" s="1">
        <v>44942</v>
      </c>
      <c r="E1602" s="1">
        <v>44942</v>
      </c>
      <c r="F1602">
        <v>42</v>
      </c>
      <c r="G1602" s="1">
        <v>44984</v>
      </c>
      <c r="H1602" s="1">
        <v>44944</v>
      </c>
      <c r="I1602" s="2">
        <v>1037578.559999999</v>
      </c>
      <c r="J1602" s="2">
        <v>814872.96</v>
      </c>
      <c r="K1602" s="2">
        <f>SUMIF('collection only'!D:D,eslam.data!AH1602,'collection only'!E:E)</f>
        <v>814872.95</v>
      </c>
      <c r="L1602" s="2">
        <v>15464114.119999999</v>
      </c>
      <c r="U1602" s="2">
        <v>0</v>
      </c>
      <c r="V1602" s="14">
        <f>SUMIF('consultant-gross'!D:D,eslam.data!AH1602,'consultant-gross'!F:F)</f>
        <v>0</v>
      </c>
      <c r="W1602" s="14">
        <f>SUMIF('consultant-gross'!D:D,eslam.data!AH1602,'consultant-gross'!G:G)</f>
        <v>0</v>
      </c>
      <c r="X1602" s="14">
        <f>SUMIF('consultant-net'!D:D,eslam.data!AH1602,'consultant-net'!F:F)</f>
        <v>0</v>
      </c>
      <c r="Y1602" s="2">
        <f>VLOOKUP(A1602,'eslam-to-invoicing'!A:B,2,0)</f>
        <v>0</v>
      </c>
      <c r="Z1602" s="2" t="str">
        <f t="shared" si="60"/>
        <v>03</v>
      </c>
      <c r="AH1602" s="2" t="str">
        <f t="shared" si="61"/>
        <v>Suez Intake &amp; P Stations-ABB supply3</v>
      </c>
    </row>
    <row r="1603" spans="1:34" x14ac:dyDescent="0.3">
      <c r="A1603" s="6" t="s">
        <v>102</v>
      </c>
      <c r="B1603" s="6">
        <v>4</v>
      </c>
      <c r="C1603" s="1">
        <v>45046</v>
      </c>
      <c r="D1603" s="1">
        <v>45055</v>
      </c>
      <c r="E1603" s="1">
        <v>45056</v>
      </c>
      <c r="F1603">
        <v>42</v>
      </c>
      <c r="G1603" s="1">
        <v>45098</v>
      </c>
      <c r="K1603" s="2">
        <f>SUMIF('collection only'!D:D,eslam.data!AH1603,'collection only'!E:E)</f>
        <v>3667977.98</v>
      </c>
      <c r="U1603" s="2">
        <v>0</v>
      </c>
      <c r="V1603" s="14">
        <f>SUMIF('consultant-gross'!D:D,eslam.data!AH1603,'consultant-gross'!F:F)</f>
        <v>0</v>
      </c>
      <c r="W1603" s="14">
        <f>SUMIF('consultant-gross'!D:D,eslam.data!AH1603,'consultant-gross'!G:G)</f>
        <v>0</v>
      </c>
      <c r="X1603" s="14">
        <f>SUMIF('consultant-net'!D:D,eslam.data!AH1603,'consultant-net'!F:F)</f>
        <v>0</v>
      </c>
      <c r="Y1603" s="2">
        <f>VLOOKUP(A1603,'eslam-to-invoicing'!A:B,2,0)</f>
        <v>0</v>
      </c>
      <c r="Z1603" s="2" t="str">
        <f t="shared" ref="Z1603:Z1656" si="62">Y1603&amp;B1603</f>
        <v>04</v>
      </c>
      <c r="AH1603" s="2" t="str">
        <f t="shared" ref="AH1603:AH1656" si="63">A1603&amp;B1603</f>
        <v>Suez Intake &amp; P Stations-ABB supply4</v>
      </c>
    </row>
    <row r="1604" spans="1:34" x14ac:dyDescent="0.3">
      <c r="A1604" s="6" t="s">
        <v>102</v>
      </c>
      <c r="B1604" s="6">
        <v>8</v>
      </c>
      <c r="C1604" s="1">
        <v>45351</v>
      </c>
      <c r="D1604" s="1">
        <v>45347</v>
      </c>
      <c r="E1604" s="1">
        <v>45347</v>
      </c>
      <c r="F1604">
        <v>42</v>
      </c>
      <c r="G1604" s="1">
        <v>45389</v>
      </c>
      <c r="H1604" s="1">
        <v>45349</v>
      </c>
      <c r="I1604" s="2">
        <v>24332063.940000001</v>
      </c>
      <c r="J1604" s="2">
        <v>817934.28</v>
      </c>
      <c r="K1604" s="2">
        <f>SUMIF('collection only'!D:D,eslam.data!AH1604,'collection only'!E:E)</f>
        <v>1.0000000000000001E-5</v>
      </c>
      <c r="L1604" s="2">
        <v>40613282</v>
      </c>
      <c r="U1604" s="2">
        <v>0</v>
      </c>
      <c r="V1604" s="14">
        <f>SUMIF('consultant-gross'!D:D,eslam.data!AH1604,'consultant-gross'!F:F)</f>
        <v>0</v>
      </c>
      <c r="W1604" s="14">
        <f>SUMIF('consultant-gross'!D:D,eslam.data!AH1604,'consultant-gross'!G:G)</f>
        <v>0</v>
      </c>
      <c r="X1604" s="14">
        <f>SUMIF('consultant-net'!D:D,eslam.data!AH1604,'consultant-net'!F:F)</f>
        <v>0</v>
      </c>
      <c r="Y1604" s="2">
        <f>VLOOKUP(A1604,'eslam-to-invoicing'!A:B,2,0)</f>
        <v>0</v>
      </c>
      <c r="Z1604" s="2" t="str">
        <f t="shared" si="62"/>
        <v>08</v>
      </c>
      <c r="AH1604" s="2" t="str">
        <f t="shared" si="63"/>
        <v>Suez Intake &amp; P Stations-ABB supply8</v>
      </c>
    </row>
    <row r="1605" spans="1:34" x14ac:dyDescent="0.3">
      <c r="A1605" s="6" t="s">
        <v>111</v>
      </c>
      <c r="B1605" s="6">
        <v>1</v>
      </c>
      <c r="C1605" s="1">
        <v>44957</v>
      </c>
      <c r="D1605" s="1">
        <v>44942</v>
      </c>
      <c r="E1605" s="1">
        <v>44941</v>
      </c>
      <c r="F1605">
        <v>42</v>
      </c>
      <c r="G1605" s="1">
        <v>44983</v>
      </c>
      <c r="H1605" s="1">
        <v>44942</v>
      </c>
      <c r="I1605" s="2">
        <v>1124419.48</v>
      </c>
      <c r="J1605" s="2">
        <v>1102291.6200000001</v>
      </c>
      <c r="K1605" s="2">
        <f>SUMIF('collection only'!D:D,eslam.data!AH1605,'collection only'!E:E)</f>
        <v>1102291.6200000001</v>
      </c>
      <c r="L1605" s="2">
        <v>1124419.48</v>
      </c>
      <c r="U1605" s="2">
        <v>0</v>
      </c>
      <c r="V1605" s="14">
        <f>SUMIF('consultant-gross'!D:D,eslam.data!AH1605,'consultant-gross'!F:F)</f>
        <v>0</v>
      </c>
      <c r="W1605" s="14">
        <f>SUMIF('consultant-gross'!D:D,eslam.data!AH1605,'consultant-gross'!G:G)</f>
        <v>0</v>
      </c>
      <c r="X1605" s="14">
        <f>SUMIF('consultant-net'!D:D,eslam.data!AH1605,'consultant-net'!F:F)</f>
        <v>0</v>
      </c>
      <c r="Y1605" s="2">
        <f>VLOOKUP(A1605,'eslam-to-invoicing'!A:B,2,0)</f>
        <v>0</v>
      </c>
      <c r="Z1605" s="2" t="str">
        <f t="shared" si="62"/>
        <v>01</v>
      </c>
      <c r="AH1605" s="2" t="str">
        <f t="shared" si="63"/>
        <v>Suez Intake &amp; P Stations-SSC apply1</v>
      </c>
    </row>
    <row r="1606" spans="1:34" x14ac:dyDescent="0.3">
      <c r="A1606" s="6" t="s">
        <v>111</v>
      </c>
      <c r="B1606" s="6">
        <v>2</v>
      </c>
      <c r="C1606" s="1">
        <v>44985</v>
      </c>
      <c r="D1606" s="1">
        <v>44973</v>
      </c>
      <c r="E1606" s="1">
        <v>44992</v>
      </c>
      <c r="F1606">
        <v>42</v>
      </c>
      <c r="G1606" s="1">
        <v>45034</v>
      </c>
      <c r="H1606" s="1">
        <v>44994</v>
      </c>
      <c r="I1606" s="2">
        <v>3081346.71</v>
      </c>
      <c r="J1606" s="2">
        <v>3020707.78</v>
      </c>
      <c r="K1606" s="2">
        <f>SUMIF('collection only'!D:D,eslam.data!AH1606,'collection only'!E:E)</f>
        <v>3020707.78</v>
      </c>
      <c r="L1606" s="2">
        <v>4205766.1900000004</v>
      </c>
      <c r="U1606" s="2">
        <v>0</v>
      </c>
      <c r="V1606" s="14">
        <f>SUMIF('consultant-gross'!D:D,eslam.data!AH1606,'consultant-gross'!F:F)</f>
        <v>0</v>
      </c>
      <c r="W1606" s="14">
        <f>SUMIF('consultant-gross'!D:D,eslam.data!AH1606,'consultant-gross'!G:G)</f>
        <v>0</v>
      </c>
      <c r="X1606" s="14">
        <f>SUMIF('consultant-net'!D:D,eslam.data!AH1606,'consultant-net'!F:F)</f>
        <v>0</v>
      </c>
      <c r="Y1606" s="2">
        <f>VLOOKUP(A1606,'eslam-to-invoicing'!A:B,2,0)</f>
        <v>0</v>
      </c>
      <c r="Z1606" s="2" t="str">
        <f t="shared" si="62"/>
        <v>02</v>
      </c>
      <c r="AH1606" s="2" t="str">
        <f t="shared" si="63"/>
        <v>Suez Intake &amp; P Stations-SSC apply2</v>
      </c>
    </row>
    <row r="1607" spans="1:34" x14ac:dyDescent="0.3">
      <c r="A1607" s="6" t="s">
        <v>111</v>
      </c>
      <c r="B1607" s="6">
        <v>3</v>
      </c>
      <c r="C1607" s="1">
        <v>45016</v>
      </c>
      <c r="D1607" s="1">
        <v>45027</v>
      </c>
      <c r="E1607" s="1">
        <v>45027</v>
      </c>
      <c r="F1607">
        <v>42</v>
      </c>
      <c r="G1607" s="1">
        <v>45069</v>
      </c>
      <c r="H1607" s="1">
        <v>45028</v>
      </c>
      <c r="I1607" s="2">
        <v>788338.18999999948</v>
      </c>
      <c r="J1607" s="2">
        <v>772824.19</v>
      </c>
      <c r="K1607" s="2">
        <f>SUMIF('collection only'!D:D,eslam.data!AH1607,'collection only'!E:E)</f>
        <v>772824.19236835896</v>
      </c>
      <c r="L1607" s="2">
        <v>4994104.38</v>
      </c>
      <c r="U1607" s="2">
        <v>0</v>
      </c>
      <c r="V1607" s="14">
        <f>SUMIF('consultant-gross'!D:D,eslam.data!AH1607,'consultant-gross'!F:F)</f>
        <v>0</v>
      </c>
      <c r="W1607" s="14">
        <f>SUMIF('consultant-gross'!D:D,eslam.data!AH1607,'consultant-gross'!G:G)</f>
        <v>0</v>
      </c>
      <c r="X1607" s="14">
        <f>SUMIF('consultant-net'!D:D,eslam.data!AH1607,'consultant-net'!F:F)</f>
        <v>0</v>
      </c>
      <c r="Y1607" s="2">
        <f>VLOOKUP(A1607,'eslam-to-invoicing'!A:B,2,0)</f>
        <v>0</v>
      </c>
      <c r="Z1607" s="2" t="str">
        <f t="shared" si="62"/>
        <v>03</v>
      </c>
      <c r="AH1607" s="2" t="str">
        <f t="shared" si="63"/>
        <v>Suez Intake &amp; P Stations-SSC apply3</v>
      </c>
    </row>
    <row r="1608" spans="1:34" x14ac:dyDescent="0.3">
      <c r="A1608" s="6" t="s">
        <v>111</v>
      </c>
      <c r="B1608" s="6">
        <v>7</v>
      </c>
      <c r="C1608" s="1">
        <v>45351</v>
      </c>
      <c r="D1608" s="1">
        <v>45348</v>
      </c>
      <c r="E1608" s="1">
        <v>45348</v>
      </c>
      <c r="F1608">
        <v>42</v>
      </c>
      <c r="G1608" s="1">
        <v>45390</v>
      </c>
      <c r="H1608" s="1">
        <v>45349</v>
      </c>
      <c r="I1608" s="2">
        <v>12349144.720000001</v>
      </c>
      <c r="J1608" s="2">
        <v>6963227.5199999996</v>
      </c>
      <c r="K1608" s="2">
        <f>SUMIF('collection only'!D:D,eslam.data!AH1608,'collection only'!E:E)</f>
        <v>0</v>
      </c>
      <c r="L1608" s="2">
        <v>17343249.100000001</v>
      </c>
      <c r="U1608" s="2">
        <v>0</v>
      </c>
      <c r="V1608" s="14">
        <f>SUMIF('consultant-gross'!D:D,eslam.data!AH1608,'consultant-gross'!F:F)</f>
        <v>0</v>
      </c>
      <c r="W1608" s="14">
        <f>SUMIF('consultant-gross'!D:D,eslam.data!AH1608,'consultant-gross'!G:G)</f>
        <v>0</v>
      </c>
      <c r="X1608" s="14">
        <f>SUMIF('consultant-net'!D:D,eslam.data!AH1608,'consultant-net'!F:F)</f>
        <v>0</v>
      </c>
      <c r="Y1608" s="2">
        <f>VLOOKUP(A1608,'eslam-to-invoicing'!A:B,2,0)</f>
        <v>0</v>
      </c>
      <c r="Z1608" s="2" t="str">
        <f t="shared" si="62"/>
        <v>07</v>
      </c>
      <c r="AH1608" s="2" t="str">
        <f t="shared" si="63"/>
        <v>Suez Intake &amp; P Stations-SSC apply7</v>
      </c>
    </row>
    <row r="1609" spans="1:34" x14ac:dyDescent="0.3">
      <c r="A1609" s="6" t="s">
        <v>111</v>
      </c>
      <c r="B1609" s="6">
        <v>8</v>
      </c>
      <c r="C1609" s="1">
        <v>45382</v>
      </c>
      <c r="D1609" s="1">
        <v>45382</v>
      </c>
      <c r="E1609" s="1">
        <v>45448</v>
      </c>
      <c r="F1609">
        <v>42</v>
      </c>
      <c r="G1609" s="1">
        <v>45490</v>
      </c>
      <c r="H1609" s="1">
        <v>45449</v>
      </c>
      <c r="I1609" s="2">
        <v>1924769.299999997</v>
      </c>
      <c r="J1609" s="2">
        <v>1886891.07</v>
      </c>
      <c r="K1609" s="2">
        <f>SUMIF('collection only'!D:D,eslam.data!AH1609,'collection only'!E:E)</f>
        <v>1886891.07</v>
      </c>
      <c r="L1609" s="2">
        <v>19268018.399999999</v>
      </c>
      <c r="U1609" s="2">
        <v>0</v>
      </c>
      <c r="V1609" s="14">
        <f>SUMIF('consultant-gross'!D:D,eslam.data!AH1609,'consultant-gross'!F:F)</f>
        <v>0</v>
      </c>
      <c r="W1609" s="14">
        <f>SUMIF('consultant-gross'!D:D,eslam.data!AH1609,'consultant-gross'!G:G)</f>
        <v>0</v>
      </c>
      <c r="X1609" s="14">
        <f>SUMIF('consultant-net'!D:D,eslam.data!AH1609,'consultant-net'!F:F)</f>
        <v>0</v>
      </c>
      <c r="Y1609" s="2">
        <f>VLOOKUP(A1609,'eslam-to-invoicing'!A:B,2,0)</f>
        <v>0</v>
      </c>
      <c r="Z1609" s="2" t="str">
        <f t="shared" si="62"/>
        <v>08</v>
      </c>
      <c r="AH1609" s="2" t="str">
        <f t="shared" si="63"/>
        <v>Suez Intake &amp; P Stations-SSC apply8</v>
      </c>
    </row>
    <row r="1610" spans="1:34" x14ac:dyDescent="0.3">
      <c r="A1610" s="6" t="s">
        <v>101</v>
      </c>
      <c r="B1610" s="6">
        <v>1</v>
      </c>
      <c r="C1610" s="1">
        <v>44865</v>
      </c>
      <c r="D1610" s="1">
        <v>44867</v>
      </c>
      <c r="E1610" s="1">
        <v>44867</v>
      </c>
      <c r="F1610">
        <v>42</v>
      </c>
      <c r="G1610" s="1">
        <v>44909</v>
      </c>
      <c r="H1610" s="1">
        <v>44867</v>
      </c>
      <c r="I1610" s="2">
        <v>10223133.6</v>
      </c>
      <c r="J1610" s="2">
        <v>8726335.4199999999</v>
      </c>
      <c r="K1610" s="2">
        <f>SUMIF('collection only'!D:D,eslam.data!AH1610,'collection only'!E:E)</f>
        <v>8726326.4199999999</v>
      </c>
      <c r="L1610" s="2">
        <v>10223133.6</v>
      </c>
      <c r="U1610" s="2">
        <v>0</v>
      </c>
      <c r="V1610" s="14">
        <f>SUMIF('consultant-gross'!D:D,eslam.data!AH1610,'consultant-gross'!F:F)</f>
        <v>0</v>
      </c>
      <c r="W1610" s="14">
        <f>SUMIF('consultant-gross'!D:D,eslam.data!AH1610,'consultant-gross'!G:G)</f>
        <v>0</v>
      </c>
      <c r="X1610" s="14">
        <f>SUMIF('consultant-net'!D:D,eslam.data!AH1610,'consultant-net'!F:F)</f>
        <v>0</v>
      </c>
      <c r="Y1610" s="2">
        <f>VLOOKUP(A1610,'eslam-to-invoicing'!A:B,2,0)</f>
        <v>0</v>
      </c>
      <c r="Z1610" s="2" t="str">
        <f t="shared" si="62"/>
        <v>01</v>
      </c>
      <c r="AH1610" s="2" t="str">
        <f t="shared" si="63"/>
        <v>Suez Intake &amp; P Stations-SSC supply1</v>
      </c>
    </row>
    <row r="1611" spans="1:34" x14ac:dyDescent="0.3">
      <c r="A1611" s="6" t="s">
        <v>101</v>
      </c>
      <c r="B1611" s="6">
        <v>2</v>
      </c>
      <c r="C1611" s="1">
        <v>44895</v>
      </c>
      <c r="D1611" s="1">
        <v>44886</v>
      </c>
      <c r="E1611" s="1">
        <v>44892</v>
      </c>
      <c r="F1611">
        <v>42</v>
      </c>
      <c r="G1611" s="1">
        <v>44934</v>
      </c>
      <c r="H1611" s="1">
        <v>44892</v>
      </c>
      <c r="I1611" s="2">
        <v>3765789.870000001</v>
      </c>
      <c r="J1611" s="2">
        <v>3190884.06</v>
      </c>
      <c r="K1611" s="2">
        <f>SUMIF('collection only'!D:D,eslam.data!AH1611,'collection only'!E:E)</f>
        <v>3190893.09</v>
      </c>
      <c r="L1611" s="2">
        <v>13988923.470000001</v>
      </c>
      <c r="U1611" s="2">
        <v>0</v>
      </c>
      <c r="V1611" s="14">
        <f>SUMIF('consultant-gross'!D:D,eslam.data!AH1611,'consultant-gross'!F:F)</f>
        <v>0</v>
      </c>
      <c r="W1611" s="14">
        <f>SUMIF('consultant-gross'!D:D,eslam.data!AH1611,'consultant-gross'!G:G)</f>
        <v>0</v>
      </c>
      <c r="X1611" s="14">
        <f>SUMIF('consultant-net'!D:D,eslam.data!AH1611,'consultant-net'!F:F)</f>
        <v>0</v>
      </c>
      <c r="Y1611" s="2">
        <f>VLOOKUP(A1611,'eslam-to-invoicing'!A:B,2,0)</f>
        <v>0</v>
      </c>
      <c r="Z1611" s="2" t="str">
        <f t="shared" si="62"/>
        <v>02</v>
      </c>
      <c r="AH1611" s="2" t="str">
        <f t="shared" si="63"/>
        <v>Suez Intake &amp; P Stations-SSC supply2</v>
      </c>
    </row>
    <row r="1612" spans="1:34" x14ac:dyDescent="0.3">
      <c r="A1612" s="6" t="s">
        <v>101</v>
      </c>
      <c r="B1612" s="6">
        <v>3</v>
      </c>
      <c r="C1612" s="1">
        <v>44957</v>
      </c>
      <c r="D1612" s="1">
        <v>44942</v>
      </c>
      <c r="E1612" s="1">
        <v>44942</v>
      </c>
      <c r="F1612">
        <v>42</v>
      </c>
      <c r="G1612" s="1">
        <v>44984</v>
      </c>
      <c r="H1612" s="1">
        <v>44944</v>
      </c>
      <c r="I1612" s="2">
        <v>374122.6799999997</v>
      </c>
      <c r="J1612" s="2">
        <v>283552.06</v>
      </c>
      <c r="K1612" s="2">
        <f>SUMIF('collection only'!D:D,eslam.data!AH1612,'collection only'!E:E)</f>
        <v>283552.06</v>
      </c>
      <c r="L1612" s="2">
        <v>14363046.15</v>
      </c>
      <c r="U1612" s="2">
        <v>0</v>
      </c>
      <c r="V1612" s="14">
        <f>SUMIF('consultant-gross'!D:D,eslam.data!AH1612,'consultant-gross'!F:F)</f>
        <v>0</v>
      </c>
      <c r="W1612" s="14">
        <f>SUMIF('consultant-gross'!D:D,eslam.data!AH1612,'consultant-gross'!G:G)</f>
        <v>0</v>
      </c>
      <c r="X1612" s="14">
        <f>SUMIF('consultant-net'!D:D,eslam.data!AH1612,'consultant-net'!F:F)</f>
        <v>0</v>
      </c>
      <c r="Y1612" s="2">
        <f>VLOOKUP(A1612,'eslam-to-invoicing'!A:B,2,0)</f>
        <v>0</v>
      </c>
      <c r="Z1612" s="2" t="str">
        <f t="shared" si="62"/>
        <v>03</v>
      </c>
      <c r="AH1612" s="2" t="str">
        <f t="shared" si="63"/>
        <v>Suez Intake &amp; P Stations-SSC supply3</v>
      </c>
    </row>
    <row r="1613" spans="1:34" x14ac:dyDescent="0.3">
      <c r="A1613" s="6" t="s">
        <v>101</v>
      </c>
      <c r="B1613" s="6">
        <v>4</v>
      </c>
      <c r="C1613" s="1">
        <v>45046</v>
      </c>
      <c r="D1613" s="1">
        <v>45055</v>
      </c>
      <c r="E1613" s="1">
        <v>45056</v>
      </c>
      <c r="F1613">
        <v>42</v>
      </c>
      <c r="G1613" s="1">
        <v>45098</v>
      </c>
      <c r="K1613" s="2">
        <f>SUMIF('collection only'!D:D,eslam.data!AH1613,'collection only'!E:E)</f>
        <v>1.0000000000000001E-5</v>
      </c>
      <c r="U1613" s="2">
        <v>0</v>
      </c>
      <c r="V1613" s="14">
        <f>SUMIF('consultant-gross'!D:D,eslam.data!AH1613,'consultant-gross'!F:F)</f>
        <v>0</v>
      </c>
      <c r="W1613" s="14">
        <f>SUMIF('consultant-gross'!D:D,eslam.data!AH1613,'consultant-gross'!G:G)</f>
        <v>0</v>
      </c>
      <c r="X1613" s="14">
        <f>SUMIF('consultant-net'!D:D,eslam.data!AH1613,'consultant-net'!F:F)</f>
        <v>0</v>
      </c>
      <c r="Y1613" s="2">
        <f>VLOOKUP(A1613,'eslam-to-invoicing'!A:B,2,0)</f>
        <v>0</v>
      </c>
      <c r="Z1613" s="2" t="str">
        <f t="shared" si="62"/>
        <v>04</v>
      </c>
      <c r="AH1613" s="2" t="str">
        <f t="shared" si="63"/>
        <v>Suez Intake &amp; P Stations-SSC supply4</v>
      </c>
    </row>
    <row r="1614" spans="1:34" x14ac:dyDescent="0.3">
      <c r="A1614" s="6" t="s">
        <v>101</v>
      </c>
      <c r="B1614" s="6">
        <v>8</v>
      </c>
      <c r="C1614" s="1">
        <v>45351</v>
      </c>
      <c r="D1614" s="1">
        <v>45347</v>
      </c>
      <c r="E1614" s="1">
        <v>45347</v>
      </c>
      <c r="F1614">
        <v>42</v>
      </c>
      <c r="G1614" s="1">
        <v>45389</v>
      </c>
      <c r="H1614" s="1">
        <v>45349</v>
      </c>
      <c r="I1614" s="2">
        <v>9321912.3999999985</v>
      </c>
      <c r="J1614" s="2">
        <v>1886800.52</v>
      </c>
      <c r="K1614" s="2">
        <f>SUMIF('collection only'!D:D,eslam.data!AH1614,'collection only'!E:E)</f>
        <v>0</v>
      </c>
      <c r="L1614" s="2">
        <v>24074956.739999998</v>
      </c>
      <c r="U1614" s="2">
        <v>0</v>
      </c>
      <c r="V1614" s="14">
        <f>SUMIF('consultant-gross'!D:D,eslam.data!AH1614,'consultant-gross'!F:F)</f>
        <v>0</v>
      </c>
      <c r="W1614" s="14">
        <f>SUMIF('consultant-gross'!D:D,eslam.data!AH1614,'consultant-gross'!G:G)</f>
        <v>0</v>
      </c>
      <c r="X1614" s="14">
        <f>SUMIF('consultant-net'!D:D,eslam.data!AH1614,'consultant-net'!F:F)</f>
        <v>0</v>
      </c>
      <c r="Y1614" s="2">
        <f>VLOOKUP(A1614,'eslam-to-invoicing'!A:B,2,0)</f>
        <v>0</v>
      </c>
      <c r="Z1614" s="2" t="str">
        <f t="shared" si="62"/>
        <v>08</v>
      </c>
      <c r="AH1614" s="2" t="str">
        <f t="shared" si="63"/>
        <v>Suez Intake &amp; P Stations-SSC supply8</v>
      </c>
    </row>
    <row r="1615" spans="1:34" x14ac:dyDescent="0.3">
      <c r="A1615" s="6" t="s">
        <v>138</v>
      </c>
      <c r="B1615" s="6">
        <v>1</v>
      </c>
      <c r="C1615" s="1">
        <v>45351</v>
      </c>
      <c r="D1615" s="1">
        <v>45339</v>
      </c>
      <c r="E1615" s="1">
        <v>45383</v>
      </c>
      <c r="F1615">
        <v>42</v>
      </c>
      <c r="G1615" s="1">
        <v>45425</v>
      </c>
      <c r="H1615" s="1">
        <v>45383</v>
      </c>
      <c r="I1615" s="2">
        <v>3212437.04</v>
      </c>
      <c r="J1615" s="2">
        <v>2377203.41</v>
      </c>
      <c r="K1615" s="2">
        <f>SUMIF('collection only'!D:D,eslam.data!AH1615,'collection only'!E:E)</f>
        <v>3375312.6616000002</v>
      </c>
      <c r="L1615" s="2">
        <v>3212437.04</v>
      </c>
      <c r="M1615" s="2">
        <v>1158731.1000000001</v>
      </c>
      <c r="U1615" s="2">
        <v>0</v>
      </c>
      <c r="V1615" s="14">
        <f>SUMIF('consultant-gross'!D:D,eslam.data!AH1615,'consultant-gross'!F:F)</f>
        <v>0</v>
      </c>
      <c r="W1615" s="14">
        <f>SUMIF('consultant-gross'!D:D,eslam.data!AH1615,'consultant-gross'!G:G)</f>
        <v>0</v>
      </c>
      <c r="X1615" s="14">
        <f>SUMIF('consultant-net'!D:D,eslam.data!AH1615,'consultant-net'!F:F)</f>
        <v>0</v>
      </c>
      <c r="Y1615" s="2">
        <f>VLOOKUP(A1615,'eslam-to-invoicing'!A:B,2,0)</f>
        <v>0</v>
      </c>
      <c r="Z1615" s="2" t="str">
        <f t="shared" si="62"/>
        <v>01</v>
      </c>
      <c r="AH1615" s="2" t="str">
        <f t="shared" si="63"/>
        <v>SVC1</v>
      </c>
    </row>
    <row r="1616" spans="1:34" x14ac:dyDescent="0.3">
      <c r="A1616" s="6" t="s">
        <v>138</v>
      </c>
      <c r="B1616" s="6">
        <v>2</v>
      </c>
      <c r="C1616" s="1">
        <v>45443</v>
      </c>
      <c r="D1616" s="1">
        <v>45437</v>
      </c>
      <c r="E1616" s="1">
        <v>45455</v>
      </c>
      <c r="F1616">
        <v>42</v>
      </c>
      <c r="G1616" s="1">
        <v>45497</v>
      </c>
      <c r="K1616" s="2">
        <f>SUMIF('collection only'!D:D,eslam.data!AH1616,'collection only'!E:E)</f>
        <v>0</v>
      </c>
      <c r="U1616" s="2">
        <v>0</v>
      </c>
      <c r="V1616" s="14">
        <f>SUMIF('consultant-gross'!D:D,eslam.data!AH1616,'consultant-gross'!F:F)</f>
        <v>0</v>
      </c>
      <c r="W1616" s="14">
        <f>SUMIF('consultant-gross'!D:D,eslam.data!AH1616,'consultant-gross'!G:G)</f>
        <v>0</v>
      </c>
      <c r="X1616" s="14">
        <f>SUMIF('consultant-net'!D:D,eslam.data!AH1616,'consultant-net'!F:F)</f>
        <v>0</v>
      </c>
      <c r="Y1616" s="2">
        <f>VLOOKUP(A1616,'eslam-to-invoicing'!A:B,2,0)</f>
        <v>0</v>
      </c>
      <c r="Z1616" s="2" t="str">
        <f t="shared" si="62"/>
        <v>02</v>
      </c>
      <c r="AH1616" s="2" t="str">
        <f t="shared" si="63"/>
        <v>SVC2</v>
      </c>
    </row>
    <row r="1617" spans="1:34" x14ac:dyDescent="0.3">
      <c r="A1617" s="6" t="s">
        <v>11</v>
      </c>
      <c r="B1617" s="6">
        <v>25</v>
      </c>
      <c r="C1617" s="1">
        <v>43008</v>
      </c>
      <c r="D1617" s="1">
        <v>43018</v>
      </c>
      <c r="E1617" s="1">
        <v>43050</v>
      </c>
      <c r="F1617">
        <v>40</v>
      </c>
      <c r="G1617" s="1">
        <v>43090</v>
      </c>
      <c r="H1617" s="1">
        <v>43067</v>
      </c>
      <c r="J1617" s="2">
        <v>12105864.364987729</v>
      </c>
      <c r="K1617" s="2">
        <f>SUMIF('collection only'!D:D,eslam.data!AH1617,'collection only'!E:E)</f>
        <v>12009168.609999999</v>
      </c>
      <c r="L1617" s="2">
        <v>210168675.95584711</v>
      </c>
      <c r="O1617" s="2">
        <v>8286463.8074692246</v>
      </c>
      <c r="U1617" s="2">
        <v>1299409.221579439</v>
      </c>
      <c r="V1617" s="14">
        <f>SUMIF('consultant-gross'!D:D,eslam.data!AH1617,'consultant-gross'!F:F)</f>
        <v>0</v>
      </c>
      <c r="W1617" s="14">
        <f>SUMIF('consultant-gross'!D:D,eslam.data!AH1617,'consultant-gross'!G:G)</f>
        <v>0</v>
      </c>
      <c r="X1617" s="14">
        <f>SUMIF('consultant-net'!D:D,eslam.data!AH1617,'consultant-net'!F:F)</f>
        <v>12023138.642311245</v>
      </c>
      <c r="Y1617" s="2" t="str">
        <f>VLOOKUP(A1617,'eslam-to-invoicing'!A:B,2,0)</f>
        <v>EMAAR-PKG#53-UPTOWN</v>
      </c>
      <c r="Z1617" s="2" t="str">
        <f t="shared" si="62"/>
        <v>EMAAR-PKG#53-UPTOWN25</v>
      </c>
      <c r="AH1617" s="2" t="str">
        <f t="shared" si="63"/>
        <v>Uptown PK #5325</v>
      </c>
    </row>
    <row r="1618" spans="1:34" x14ac:dyDescent="0.3">
      <c r="A1618" s="6" t="s">
        <v>11</v>
      </c>
      <c r="B1618" s="6">
        <v>26</v>
      </c>
      <c r="C1618" s="1">
        <v>43039</v>
      </c>
      <c r="D1618" s="1">
        <v>43049</v>
      </c>
      <c r="E1618" s="1">
        <v>43067</v>
      </c>
      <c r="F1618">
        <v>40</v>
      </c>
      <c r="G1618" s="1">
        <v>43107</v>
      </c>
      <c r="H1618" s="1">
        <v>43090</v>
      </c>
      <c r="I1618" s="2">
        <v>18341001.016899738</v>
      </c>
      <c r="J1618" s="2">
        <v>13230735.715903761</v>
      </c>
      <c r="K1618" s="2">
        <f>SUMIF('collection only'!D:D,eslam.data!AH1618,'collection only'!E:E)</f>
        <v>13124888.109999999</v>
      </c>
      <c r="L1618" s="2">
        <v>228815469.99269381</v>
      </c>
      <c r="O1618" s="2">
        <v>6928080.7619103799</v>
      </c>
      <c r="U1618" s="2">
        <v>1215618.221579439</v>
      </c>
      <c r="V1618" s="14">
        <f>SUMIF('consultant-gross'!D:D,eslam.data!AH1618,'consultant-gross'!F:F)</f>
        <v>18228071.688399699</v>
      </c>
      <c r="W1618" s="14">
        <f>SUMIF('consultant-gross'!D:D,eslam.data!AH1618,'consultant-gross'!G:G)</f>
        <v>228353712.87410969</v>
      </c>
      <c r="X1618" s="14">
        <f>SUMIF('consultant-net'!D:D,eslam.data!AH1618,'consultant-net'!F:F)</f>
        <v>12833527.964826673</v>
      </c>
      <c r="Y1618" s="2" t="str">
        <f>VLOOKUP(A1618,'eslam-to-invoicing'!A:B,2,0)</f>
        <v>EMAAR-PKG#53-UPTOWN</v>
      </c>
      <c r="Z1618" s="2" t="str">
        <f t="shared" si="62"/>
        <v>EMAAR-PKG#53-UPTOWN26</v>
      </c>
      <c r="AH1618" s="2" t="str">
        <f t="shared" si="63"/>
        <v>Uptown PK #5326</v>
      </c>
    </row>
    <row r="1619" spans="1:34" x14ac:dyDescent="0.3">
      <c r="A1619" s="6" t="s">
        <v>11</v>
      </c>
      <c r="B1619" s="6">
        <v>27</v>
      </c>
      <c r="C1619" s="1">
        <v>43069</v>
      </c>
      <c r="D1619" s="1">
        <v>43079</v>
      </c>
      <c r="E1619" s="1">
        <v>43095</v>
      </c>
      <c r="F1619">
        <v>40</v>
      </c>
      <c r="G1619" s="1">
        <v>43135</v>
      </c>
      <c r="H1619" s="1">
        <v>43108</v>
      </c>
      <c r="I1619" s="2">
        <v>11525442.334672229</v>
      </c>
      <c r="J1619" s="2">
        <v>9723398.7945266366</v>
      </c>
      <c r="K1619" s="2">
        <f>SUMIF('collection only'!D:D,eslam.data!AH1619,'collection only'!E:E)</f>
        <v>9593936.7945266366</v>
      </c>
      <c r="L1619" s="2">
        <v>240340912.32736611</v>
      </c>
      <c r="O1619" s="2">
        <v>8309746.4179632142</v>
      </c>
      <c r="U1619" s="2">
        <v>1307409.221579439</v>
      </c>
      <c r="V1619" s="14">
        <f>SUMIF('consultant-gross'!D:D,eslam.data!AH1619,'consultant-gross'!F:F)</f>
        <v>11525442.334672235</v>
      </c>
      <c r="W1619" s="14">
        <f>SUMIF('consultant-gross'!D:D,eslam.data!AH1619,'consultant-gross'!G:G)</f>
        <v>240340912.32736605</v>
      </c>
      <c r="X1619" s="14">
        <f>SUMIF('consultant-net'!D:D,eslam.data!AH1619,'consultant-net'!F:F)</f>
        <v>9723398.7945266366</v>
      </c>
      <c r="Y1619" s="2" t="str">
        <f>VLOOKUP(A1619,'eslam-to-invoicing'!A:B,2,0)</f>
        <v>EMAAR-PKG#53-UPTOWN</v>
      </c>
      <c r="Z1619" s="2" t="str">
        <f t="shared" si="62"/>
        <v>EMAAR-PKG#53-UPTOWN27</v>
      </c>
      <c r="AH1619" s="2" t="str">
        <f t="shared" si="63"/>
        <v>Uptown PK #5327</v>
      </c>
    </row>
    <row r="1620" spans="1:34" x14ac:dyDescent="0.3">
      <c r="A1620" s="6" t="s">
        <v>11</v>
      </c>
      <c r="B1620" s="6">
        <v>28</v>
      </c>
      <c r="C1620" s="1">
        <v>43100</v>
      </c>
      <c r="D1620" s="1">
        <v>43110</v>
      </c>
      <c r="E1620" s="1">
        <v>43116</v>
      </c>
      <c r="F1620">
        <v>40</v>
      </c>
      <c r="G1620" s="1">
        <v>43156</v>
      </c>
      <c r="H1620" s="1">
        <v>43146</v>
      </c>
      <c r="I1620" s="2">
        <v>13381649.89394021</v>
      </c>
      <c r="J1620" s="2">
        <v>13380241.705680789</v>
      </c>
      <c r="K1620" s="2">
        <f>SUMIF('collection only'!D:D,eslam.data!AH1620,'collection only'!E:E)</f>
        <v>13320601.43</v>
      </c>
      <c r="L1620" s="2">
        <v>253722562.22130629</v>
      </c>
      <c r="O1620" s="2">
        <v>4669320.1679853452</v>
      </c>
      <c r="U1620" s="2">
        <v>1464327.5815794391</v>
      </c>
      <c r="V1620" s="14">
        <f>SUMIF('consultant-gross'!D:D,eslam.data!AH1620,'consultant-gross'!F:F)</f>
        <v>13381649.893940214</v>
      </c>
      <c r="W1620" s="14">
        <f>SUMIF('consultant-gross'!D:D,eslam.data!AH1620,'consultant-gross'!G:G)</f>
        <v>253722562.22130629</v>
      </c>
      <c r="X1620" s="14">
        <f>SUMIF('consultant-net'!D:D,eslam.data!AH1620,'consultant-net'!F:F)</f>
        <v>7567160.0656808019</v>
      </c>
      <c r="Y1620" s="2" t="str">
        <f>VLOOKUP(A1620,'eslam-to-invoicing'!A:B,2,0)</f>
        <v>EMAAR-PKG#53-UPTOWN</v>
      </c>
      <c r="Z1620" s="2" t="str">
        <f t="shared" si="62"/>
        <v>EMAAR-PKG#53-UPTOWN28</v>
      </c>
      <c r="AH1620" s="2" t="str">
        <f t="shared" si="63"/>
        <v>Uptown PK #5328</v>
      </c>
    </row>
    <row r="1621" spans="1:34" x14ac:dyDescent="0.3">
      <c r="A1621" s="6" t="s">
        <v>11</v>
      </c>
      <c r="B1621" s="6">
        <v>29</v>
      </c>
      <c r="C1621" s="1">
        <v>43131</v>
      </c>
      <c r="D1621" s="1">
        <v>43141</v>
      </c>
      <c r="E1621" s="1">
        <v>43146</v>
      </c>
      <c r="F1621">
        <v>40</v>
      </c>
      <c r="G1621" s="1">
        <v>43186</v>
      </c>
      <c r="H1621" s="1">
        <v>43165</v>
      </c>
      <c r="I1621" s="2">
        <v>17500846.41720615</v>
      </c>
      <c r="J1621" s="2">
        <v>11043112.62309527</v>
      </c>
      <c r="K1621" s="2">
        <f>SUMIF('collection only'!D:D,eslam.data!AH1621,'collection only'!E:E)</f>
        <v>10942287.560000001</v>
      </c>
      <c r="L1621" s="2">
        <v>271223408.63851237</v>
      </c>
      <c r="O1621" s="2">
        <v>3636537.0679492601</v>
      </c>
      <c r="U1621" s="2">
        <v>1444327.5815794391</v>
      </c>
      <c r="V1621" s="14">
        <f>SUMIF('consultant-gross'!D:D,eslam.data!AH1621,'consultant-gross'!F:F)</f>
        <v>17114848.124706153</v>
      </c>
      <c r="W1621" s="14">
        <f>SUMIF('consultant-gross'!D:D,eslam.data!AH1621,'consultant-gross'!G:G)</f>
        <v>270837410.34601241</v>
      </c>
      <c r="X1621" s="14">
        <f>SUMIF('consultant-net'!D:D,eslam.data!AH1621,'consultant-net'!F:F)</f>
        <v>10749580.833946735</v>
      </c>
      <c r="Y1621" s="2" t="str">
        <f>VLOOKUP(A1621,'eslam-to-invoicing'!A:B,2,0)</f>
        <v>EMAAR-PKG#53-UPTOWN</v>
      </c>
      <c r="Z1621" s="2" t="str">
        <f t="shared" si="62"/>
        <v>EMAAR-PKG#53-UPTOWN29</v>
      </c>
      <c r="AH1621" s="2" t="str">
        <f t="shared" si="63"/>
        <v>Uptown PK #5329</v>
      </c>
    </row>
    <row r="1622" spans="1:34" x14ac:dyDescent="0.3">
      <c r="A1622" s="6" t="s">
        <v>11</v>
      </c>
      <c r="B1622" s="6">
        <v>30</v>
      </c>
      <c r="C1622" s="1">
        <v>43159</v>
      </c>
      <c r="D1622" s="1">
        <v>43169</v>
      </c>
      <c r="E1622" s="1">
        <v>43176</v>
      </c>
      <c r="F1622">
        <v>40</v>
      </c>
      <c r="G1622" s="1">
        <v>43216</v>
      </c>
      <c r="H1622" s="1">
        <v>43194</v>
      </c>
      <c r="I1622" s="2">
        <v>15321007.87335626</v>
      </c>
      <c r="J1622" s="2">
        <v>11437376.046721371</v>
      </c>
      <c r="K1622" s="2">
        <f>SUMIF('collection only'!D:D,eslam.data!AH1622,'collection only'!E:E)</f>
        <v>11348802.26</v>
      </c>
      <c r="L1622" s="2">
        <v>286544416.49970359</v>
      </c>
      <c r="O1622" s="2">
        <v>2782555.800103032</v>
      </c>
      <c r="U1622" s="2">
        <v>3125936.1270340849</v>
      </c>
      <c r="V1622" s="14">
        <f>SUMIF('consultant-gross'!D:D,eslam.data!AH1622,'consultant-gross'!F:F)</f>
        <v>15380090.623356257</v>
      </c>
      <c r="W1622" s="14">
        <f>SUMIF('consultant-gross'!D:D,eslam.data!AH1622,'consultant-gross'!G:G)</f>
        <v>286603499.24970359</v>
      </c>
      <c r="X1622" s="14">
        <f>SUMIF('consultant-net'!D:D,eslam.data!AH1622,'consultant-net'!F:F)</f>
        <v>9526356.8076893687</v>
      </c>
      <c r="Y1622" s="2" t="str">
        <f>VLOOKUP(A1622,'eslam-to-invoicing'!A:B,2,0)</f>
        <v>EMAAR-PKG#53-UPTOWN</v>
      </c>
      <c r="Z1622" s="2" t="str">
        <f t="shared" si="62"/>
        <v>EMAAR-PKG#53-UPTOWN30</v>
      </c>
      <c r="AH1622" s="2" t="str">
        <f t="shared" si="63"/>
        <v>Uptown PK #5330</v>
      </c>
    </row>
    <row r="1623" spans="1:34" x14ac:dyDescent="0.3">
      <c r="A1623" s="6" t="s">
        <v>11</v>
      </c>
      <c r="B1623" s="6">
        <v>31</v>
      </c>
      <c r="C1623" s="1">
        <v>43190</v>
      </c>
      <c r="D1623" s="1">
        <v>43200</v>
      </c>
      <c r="E1623" s="1">
        <v>43208</v>
      </c>
      <c r="F1623">
        <v>40</v>
      </c>
      <c r="G1623" s="1">
        <v>43248</v>
      </c>
      <c r="H1623" s="1">
        <v>43240</v>
      </c>
      <c r="I1623" s="2">
        <v>11220346.210296391</v>
      </c>
      <c r="J1623" s="2">
        <v>7091661.8099999996</v>
      </c>
      <c r="K1623" s="2">
        <f>SUMIF('collection only'!D:D,eslam.data!AH1623,'collection only'!E:E)</f>
        <v>7033824.8300000001</v>
      </c>
      <c r="L1623" s="2">
        <v>297764762.70999998</v>
      </c>
      <c r="O1623" s="2">
        <v>1008898.49</v>
      </c>
      <c r="U1623" s="2">
        <v>4001808.9906703481</v>
      </c>
      <c r="V1623" s="14">
        <f>SUMIF('consultant-gross'!D:D,eslam.data!AH1623,'consultant-gross'!F:F)</f>
        <v>10847277.713164091</v>
      </c>
      <c r="W1623" s="14">
        <f>SUMIF('consultant-gross'!D:D,eslam.data!AH1623,'consultant-gross'!G:G)</f>
        <v>297391694.21286768</v>
      </c>
      <c r="X1623" s="14">
        <f>SUMIF('consultant-net'!D:D,eslam.data!AH1623,'consultant-net'!F:F)</f>
        <v>6774937.5373426974</v>
      </c>
      <c r="Y1623" s="2" t="str">
        <f>VLOOKUP(A1623,'eslam-to-invoicing'!A:B,2,0)</f>
        <v>EMAAR-PKG#53-UPTOWN</v>
      </c>
      <c r="Z1623" s="2" t="str">
        <f t="shared" si="62"/>
        <v>EMAAR-PKG#53-UPTOWN31</v>
      </c>
      <c r="AH1623" s="2" t="str">
        <f t="shared" si="63"/>
        <v>Uptown PK #5331</v>
      </c>
    </row>
    <row r="1624" spans="1:34" x14ac:dyDescent="0.3">
      <c r="A1624" s="6" t="s">
        <v>11</v>
      </c>
      <c r="B1624" s="6">
        <v>32</v>
      </c>
      <c r="C1624" s="1">
        <v>43220</v>
      </c>
      <c r="D1624" s="1">
        <v>43230</v>
      </c>
      <c r="E1624" s="1">
        <v>43237</v>
      </c>
      <c r="F1624">
        <v>40</v>
      </c>
      <c r="G1624" s="1">
        <v>43277</v>
      </c>
      <c r="H1624" s="1">
        <v>43249</v>
      </c>
      <c r="I1624" s="2">
        <v>4916024.5036740899</v>
      </c>
      <c r="J1624" s="2">
        <v>2387351.5744119291</v>
      </c>
      <c r="K1624" s="2">
        <f>SUMIF('collection only'!D:D,eslam.data!AH1624,'collection only'!E:E)</f>
        <v>2358051.13</v>
      </c>
      <c r="L1624" s="2">
        <v>302680787.21367413</v>
      </c>
      <c r="O1624" s="2">
        <v>878601.91708958172</v>
      </c>
      <c r="U1624" s="2">
        <v>4488322.2906703483</v>
      </c>
      <c r="V1624" s="14">
        <f>SUMIF('consultant-gross'!D:D,eslam.data!AH1624,'consultant-gross'!F:F)</f>
        <v>4916024.5036740899</v>
      </c>
      <c r="W1624" s="14">
        <f>SUMIF('consultant-gross'!D:D,eslam.data!AH1624,'consultant-gross'!G:G)</f>
        <v>302680787.21367407</v>
      </c>
      <c r="X1624" s="14">
        <f>SUMIF('consultant-net'!D:D,eslam.data!AH1624,'consultant-net'!F:F)</f>
        <v>2387351.5744119287</v>
      </c>
      <c r="Y1624" s="2" t="str">
        <f>VLOOKUP(A1624,'eslam-to-invoicing'!A:B,2,0)</f>
        <v>EMAAR-PKG#53-UPTOWN</v>
      </c>
      <c r="Z1624" s="2" t="str">
        <f t="shared" si="62"/>
        <v>EMAAR-PKG#53-UPTOWN32</v>
      </c>
      <c r="AH1624" s="2" t="str">
        <f t="shared" si="63"/>
        <v>Uptown PK #5332</v>
      </c>
    </row>
    <row r="1625" spans="1:34" x14ac:dyDescent="0.3">
      <c r="A1625" s="6" t="s">
        <v>11</v>
      </c>
      <c r="B1625" s="6">
        <v>33</v>
      </c>
      <c r="C1625" s="1">
        <v>43251</v>
      </c>
      <c r="D1625" s="1">
        <v>43266</v>
      </c>
      <c r="E1625" s="1">
        <v>43275</v>
      </c>
      <c r="F1625">
        <v>40</v>
      </c>
      <c r="G1625" s="1">
        <v>43315</v>
      </c>
      <c r="H1625" s="1">
        <v>43291</v>
      </c>
      <c r="I1625" s="2">
        <v>3312628.1623259778</v>
      </c>
      <c r="J1625" s="2">
        <v>2709512.38</v>
      </c>
      <c r="K1625" s="2">
        <f>SUMIF('collection only'!D:D,eslam.data!AH1625,'collection only'!E:E)</f>
        <v>2690853.59</v>
      </c>
      <c r="L1625" s="2">
        <v>305993415.37599999</v>
      </c>
      <c r="O1625" s="2">
        <v>613573.28</v>
      </c>
      <c r="U1625" s="2">
        <v>4562822.2906703483</v>
      </c>
      <c r="V1625" s="14">
        <f>SUMIF('consultant-gross'!D:D,eslam.data!AH1625,'consultant-gross'!F:F)</f>
        <v>3312628.1575558782</v>
      </c>
      <c r="W1625" s="14">
        <f>SUMIF('consultant-gross'!D:D,eslam.data!AH1625,'consultant-gross'!G:G)</f>
        <v>305993415.37122995</v>
      </c>
      <c r="X1625" s="14">
        <f>SUMIF('consultant-net'!D:D,eslam.data!AH1625,'consultant-net'!F:F)</f>
        <v>3964599.8563791513</v>
      </c>
      <c r="Y1625" s="2" t="str">
        <f>VLOOKUP(A1625,'eslam-to-invoicing'!A:B,2,0)</f>
        <v>EMAAR-PKG#53-UPTOWN</v>
      </c>
      <c r="Z1625" s="2" t="str">
        <f t="shared" si="62"/>
        <v>EMAAR-PKG#53-UPTOWN33</v>
      </c>
      <c r="AH1625" s="2" t="str">
        <f t="shared" si="63"/>
        <v>Uptown PK #5333</v>
      </c>
    </row>
    <row r="1626" spans="1:34" x14ac:dyDescent="0.3">
      <c r="A1626" s="6" t="s">
        <v>11</v>
      </c>
      <c r="B1626" s="6">
        <v>34</v>
      </c>
      <c r="C1626" s="1">
        <v>43281</v>
      </c>
      <c r="D1626" s="1">
        <v>43291</v>
      </c>
      <c r="E1626" s="1">
        <v>43298</v>
      </c>
      <c r="F1626">
        <v>40</v>
      </c>
      <c r="G1626" s="1">
        <v>43338</v>
      </c>
      <c r="H1626" s="1">
        <v>43307</v>
      </c>
      <c r="I1626" s="2">
        <v>73574.69225692749</v>
      </c>
      <c r="J1626" s="2">
        <v>1431626.080716789</v>
      </c>
      <c r="K1626" s="2">
        <f>SUMIF('collection only'!D:D,eslam.data!AH1626,'collection only'!E:E)</f>
        <v>1431626.0807167888</v>
      </c>
      <c r="L1626" s="2">
        <v>306066990.06825697</v>
      </c>
      <c r="O1626" s="2">
        <v>613573.28329544095</v>
      </c>
      <c r="U1626" s="2">
        <v>4285977.930670348</v>
      </c>
      <c r="V1626" s="14">
        <f>SUMIF('consultant-gross'!D:D,eslam.data!AH1626,'consultant-gross'!F:F)</f>
        <v>73574.69225692749</v>
      </c>
      <c r="W1626" s="14">
        <f>SUMIF('consultant-gross'!D:D,eslam.data!AH1626,'consultant-gross'!G:G)</f>
        <v>306066990.06825697</v>
      </c>
      <c r="X1626" s="14">
        <f>SUMIF('consultant-net'!D:D,eslam.data!AH1626,'consultant-net'!F:F)</f>
        <v>1431626.0807167888</v>
      </c>
      <c r="Y1626" s="2" t="str">
        <f>VLOOKUP(A1626,'eslam-to-invoicing'!A:B,2,0)</f>
        <v>EMAAR-PKG#53-UPTOWN</v>
      </c>
      <c r="Z1626" s="2" t="str">
        <f t="shared" si="62"/>
        <v>EMAAR-PKG#53-UPTOWN34</v>
      </c>
      <c r="AH1626" s="2" t="str">
        <f t="shared" si="63"/>
        <v>Uptown PK #5334</v>
      </c>
    </row>
    <row r="1627" spans="1:34" x14ac:dyDescent="0.3">
      <c r="A1627" s="6" t="s">
        <v>11</v>
      </c>
      <c r="B1627" s="6">
        <v>35</v>
      </c>
      <c r="C1627" s="1">
        <v>43312</v>
      </c>
      <c r="D1627" s="1">
        <v>43322</v>
      </c>
      <c r="E1627" s="1">
        <v>43328</v>
      </c>
      <c r="F1627">
        <v>40</v>
      </c>
      <c r="G1627" s="1">
        <v>43368</v>
      </c>
      <c r="H1627" s="1">
        <v>43355</v>
      </c>
      <c r="I1627" s="2">
        <v>3416261.3696286678</v>
      </c>
      <c r="J1627" s="2">
        <v>2488623.0127404332</v>
      </c>
      <c r="K1627" s="2">
        <f>SUMIF('collection only'!D:D,eslam.data!AH1627,'collection only'!E:E)</f>
        <v>2466454.7599999998</v>
      </c>
      <c r="L1627" s="2">
        <v>309483251.43788558</v>
      </c>
      <c r="O1627" s="2">
        <v>385285.64860000001</v>
      </c>
      <c r="U1627" s="2">
        <v>4958858.9290909087</v>
      </c>
      <c r="V1627" s="14">
        <f>SUMIF('consultant-gross'!D:D,eslam.data!AH1627,'consultant-gross'!F:F)</f>
        <v>3416261.3696286678</v>
      </c>
      <c r="W1627" s="14">
        <f>SUMIF('consultant-gross'!D:D,eslam.data!AH1627,'consultant-gross'!G:G)</f>
        <v>309483251.43788564</v>
      </c>
      <c r="X1627" s="14">
        <f>SUMIF('consultant-net'!D:D,eslam.data!AH1627,'consultant-net'!F:F)</f>
        <v>2488623.0127404332</v>
      </c>
      <c r="Y1627" s="2" t="str">
        <f>VLOOKUP(A1627,'eslam-to-invoicing'!A:B,2,0)</f>
        <v>EMAAR-PKG#53-UPTOWN</v>
      </c>
      <c r="Z1627" s="2" t="str">
        <f t="shared" si="62"/>
        <v>EMAAR-PKG#53-UPTOWN35</v>
      </c>
      <c r="AH1627" s="2" t="str">
        <f t="shared" si="63"/>
        <v>Uptown PK #5335</v>
      </c>
    </row>
    <row r="1628" spans="1:34" x14ac:dyDescent="0.3">
      <c r="A1628" s="6" t="s">
        <v>11</v>
      </c>
      <c r="B1628" s="6">
        <v>36</v>
      </c>
      <c r="C1628" s="1">
        <v>43343</v>
      </c>
      <c r="D1628" s="1">
        <v>43353</v>
      </c>
      <c r="E1628" s="1">
        <v>43362</v>
      </c>
      <c r="F1628">
        <v>40</v>
      </c>
      <c r="G1628" s="1">
        <v>43402</v>
      </c>
      <c r="H1628" s="1">
        <v>43393</v>
      </c>
      <c r="I1628" s="2">
        <v>2041348.5871143939</v>
      </c>
      <c r="J1628" s="2">
        <v>2502552.38</v>
      </c>
      <c r="K1628" s="2">
        <f>SUMIF('collection only'!D:D,eslam.data!AH1628,'collection only'!E:E)</f>
        <v>2490213.39</v>
      </c>
      <c r="L1628" s="2">
        <v>311524600.02499998</v>
      </c>
      <c r="O1628" s="2">
        <v>359304.44500000001</v>
      </c>
      <c r="U1628" s="2">
        <v>4948858.9290909087</v>
      </c>
      <c r="V1628" s="14">
        <f>SUMIF('consultant-gross'!D:D,eslam.data!AH1628,'consultant-gross'!F:F)</f>
        <v>2041348.59421736</v>
      </c>
      <c r="W1628" s="14">
        <f>SUMIF('consultant-gross'!D:D,eslam.data!AH1628,'consultant-gross'!G:G)</f>
        <v>311524600.032103</v>
      </c>
      <c r="X1628" s="14">
        <f>SUMIF('consultant-net'!D:D,eslam.data!AH1628,'consultant-net'!F:F)</f>
        <v>4689979.7630767822</v>
      </c>
      <c r="Y1628" s="2" t="str">
        <f>VLOOKUP(A1628,'eslam-to-invoicing'!A:B,2,0)</f>
        <v>EMAAR-PKG#53-UPTOWN</v>
      </c>
      <c r="Z1628" s="2" t="str">
        <f t="shared" si="62"/>
        <v>EMAAR-PKG#53-UPTOWN36</v>
      </c>
      <c r="AH1628" s="2" t="str">
        <f t="shared" si="63"/>
        <v>Uptown PK #5336</v>
      </c>
    </row>
    <row r="1629" spans="1:34" x14ac:dyDescent="0.3">
      <c r="A1629" s="6" t="s">
        <v>11</v>
      </c>
      <c r="B1629" s="6">
        <v>37</v>
      </c>
      <c r="C1629" s="1">
        <v>43373</v>
      </c>
      <c r="D1629" s="1">
        <v>43383</v>
      </c>
      <c r="E1629" s="1">
        <v>43395</v>
      </c>
      <c r="F1629">
        <v>40</v>
      </c>
      <c r="G1629" s="1">
        <v>43435</v>
      </c>
      <c r="H1629" s="1">
        <v>43450</v>
      </c>
      <c r="I1629" s="2">
        <v>1273110.6826965809</v>
      </c>
      <c r="J1629" s="2">
        <v>1753673.2424011829</v>
      </c>
      <c r="K1629" s="2">
        <f>SUMIF('collection only'!D:D,eslam.data!AH1629,'collection only'!E:E)</f>
        <v>1746850.68</v>
      </c>
      <c r="L1629" s="2">
        <v>312797710.70769662</v>
      </c>
      <c r="O1629" s="2">
        <v>200543.77</v>
      </c>
      <c r="U1629" s="2">
        <v>5687765.7472727271</v>
      </c>
      <c r="V1629" s="14">
        <f>SUMIF('consultant-gross'!D:D,eslam.data!AH1629,'consultant-gross'!F:F)</f>
        <v>1273110.6826965809</v>
      </c>
      <c r="W1629" s="14">
        <f>SUMIF('consultant-gross'!D:D,eslam.data!AH1629,'consultant-gross'!G:G)</f>
        <v>312797710.70769662</v>
      </c>
      <c r="X1629" s="14">
        <f>SUMIF('consultant-net'!D:D,eslam.data!AH1629,'consultant-net'!F:F)</f>
        <v>1753673.2424011827</v>
      </c>
      <c r="Y1629" s="2" t="str">
        <f>VLOOKUP(A1629,'eslam-to-invoicing'!A:B,2,0)</f>
        <v>EMAAR-PKG#53-UPTOWN</v>
      </c>
      <c r="Z1629" s="2" t="str">
        <f t="shared" si="62"/>
        <v>EMAAR-PKG#53-UPTOWN37</v>
      </c>
      <c r="AH1629" s="2" t="str">
        <f t="shared" si="63"/>
        <v>Uptown PK #5337</v>
      </c>
    </row>
    <row r="1630" spans="1:34" x14ac:dyDescent="0.3">
      <c r="A1630" s="6" t="s">
        <v>11</v>
      </c>
      <c r="B1630" s="6">
        <v>38</v>
      </c>
      <c r="C1630" s="1">
        <v>43496</v>
      </c>
      <c r="D1630" s="1">
        <v>43480</v>
      </c>
      <c r="E1630" s="1">
        <v>43481</v>
      </c>
      <c r="F1630">
        <v>40</v>
      </c>
      <c r="G1630" s="1">
        <v>43521</v>
      </c>
      <c r="H1630" s="1">
        <v>43514</v>
      </c>
      <c r="I1630" s="2">
        <v>747405.61430335045</v>
      </c>
      <c r="J1630" s="2">
        <v>1048789.58</v>
      </c>
      <c r="K1630" s="2">
        <f>SUMIF('collection only'!D:D,eslam.data!AH1630,'collection only'!E:E)</f>
        <v>1902092.11</v>
      </c>
      <c r="L1630" s="2">
        <v>313545116.32200003</v>
      </c>
      <c r="O1630" s="2">
        <v>200543.77</v>
      </c>
      <c r="U1630" s="2">
        <v>6192106.3872727267</v>
      </c>
      <c r="V1630" s="14">
        <f>SUMIF('consultant-gross'!D:D,eslam.data!AH1630,'consultant-gross'!F:F)</f>
        <v>747405.61430335045</v>
      </c>
      <c r="W1630" s="14">
        <f>SUMIF('consultant-gross'!D:D,eslam.data!AH1630,'consultant-gross'!G:G)</f>
        <v>313545116.32199997</v>
      </c>
      <c r="X1630" s="14">
        <f>SUMIF('consultant-net'!D:D,eslam.data!AH1630,'consultant-net'!F:F)</f>
        <v>1048789.58</v>
      </c>
      <c r="Y1630" s="2" t="str">
        <f>VLOOKUP(A1630,'eslam-to-invoicing'!A:B,2,0)</f>
        <v>EMAAR-PKG#53-UPTOWN</v>
      </c>
      <c r="Z1630" s="2" t="str">
        <f t="shared" si="62"/>
        <v>EMAAR-PKG#53-UPTOWN38</v>
      </c>
      <c r="AH1630" s="2" t="str">
        <f t="shared" si="63"/>
        <v>Uptown PK #5338</v>
      </c>
    </row>
    <row r="1631" spans="1:34" x14ac:dyDescent="0.3">
      <c r="A1631" s="6" t="s">
        <v>11</v>
      </c>
      <c r="B1631" s="6">
        <v>39</v>
      </c>
      <c r="C1631" s="1">
        <v>43555</v>
      </c>
      <c r="D1631" s="1">
        <v>43565</v>
      </c>
      <c r="E1631" s="1">
        <v>43566</v>
      </c>
      <c r="F1631">
        <v>40</v>
      </c>
      <c r="G1631" s="1">
        <v>43606</v>
      </c>
      <c r="H1631" s="1">
        <v>43576</v>
      </c>
      <c r="I1631" s="2">
        <v>32300.995737910271</v>
      </c>
      <c r="J1631" s="2">
        <v>929614.03012084961</v>
      </c>
      <c r="K1631" s="2">
        <f>SUMIF('collection only'!D:D,eslam.data!AH1631,'collection only'!E:E)</f>
        <v>943725.79</v>
      </c>
      <c r="L1631" s="2">
        <v>313577417.31773788</v>
      </c>
      <c r="O1631" s="2">
        <v>200543.77</v>
      </c>
      <c r="U1631" s="2">
        <v>5191842.6872727266</v>
      </c>
      <c r="V1631" s="14">
        <f>SUMIF('consultant-gross'!D:D,eslam.data!AH1631,'consultant-gross'!F:F)</f>
        <v>32300.995737910271</v>
      </c>
      <c r="W1631" s="14">
        <f>SUMIF('consultant-gross'!D:D,eslam.data!AH1631,'consultant-gross'!G:G)</f>
        <v>313577417.31773788</v>
      </c>
      <c r="X1631" s="14">
        <f>SUMIF('consultant-net'!D:D,eslam.data!AH1631,'consultant-net'!F:F)</f>
        <v>929614.03012084961</v>
      </c>
      <c r="Y1631" s="2" t="str">
        <f>VLOOKUP(A1631,'eslam-to-invoicing'!A:B,2,0)</f>
        <v>EMAAR-PKG#53-UPTOWN</v>
      </c>
      <c r="Z1631" s="2" t="str">
        <f t="shared" si="62"/>
        <v>EMAAR-PKG#53-UPTOWN39</v>
      </c>
      <c r="AH1631" s="2" t="str">
        <f t="shared" si="63"/>
        <v>Uptown PK #5339</v>
      </c>
    </row>
    <row r="1632" spans="1:34" x14ac:dyDescent="0.3">
      <c r="A1632" s="6" t="s">
        <v>11</v>
      </c>
      <c r="B1632" s="6">
        <v>40</v>
      </c>
      <c r="C1632" s="1">
        <v>43616</v>
      </c>
      <c r="D1632" s="1">
        <v>43631</v>
      </c>
      <c r="E1632" s="1">
        <v>43634</v>
      </c>
      <c r="F1632">
        <v>40</v>
      </c>
      <c r="G1632" s="1">
        <v>43674</v>
      </c>
      <c r="H1632" s="1">
        <v>43662</v>
      </c>
      <c r="I1632" s="2">
        <v>52815.002262115479</v>
      </c>
      <c r="J1632" s="2">
        <v>1435222.17</v>
      </c>
      <c r="K1632" s="2">
        <f>SUMIF('collection only'!D:D,eslam.data!AH1632,'collection only'!E:E)</f>
        <v>1435222.17</v>
      </c>
      <c r="L1632" s="2">
        <v>313630232.31999999</v>
      </c>
      <c r="O1632" s="2">
        <v>200543.77</v>
      </c>
      <c r="U1632" s="2">
        <v>0</v>
      </c>
      <c r="V1632" s="14">
        <f>SUMIF('consultant-gross'!D:D,eslam.data!AH1632,'consultant-gross'!F:F)</f>
        <v>52815.002262115479</v>
      </c>
      <c r="W1632" s="14">
        <f>SUMIF('consultant-gross'!D:D,eslam.data!AH1632,'consultant-gross'!G:G)</f>
        <v>313630232.31999999</v>
      </c>
      <c r="X1632" s="14">
        <f>SUMIF('consultant-net'!D:D,eslam.data!AH1632,'consultant-net'!F:F)</f>
        <v>1435222.17</v>
      </c>
      <c r="Y1632" s="2" t="str">
        <f>VLOOKUP(A1632,'eslam-to-invoicing'!A:B,2,0)</f>
        <v>EMAAR-PKG#53-UPTOWN</v>
      </c>
      <c r="Z1632" s="2" t="str">
        <f t="shared" si="62"/>
        <v>EMAAR-PKG#53-UPTOWN40</v>
      </c>
      <c r="AH1632" s="2" t="str">
        <f t="shared" si="63"/>
        <v>Uptown PK #5340</v>
      </c>
    </row>
    <row r="1633" spans="1:34" x14ac:dyDescent="0.3">
      <c r="A1633" s="6" t="s">
        <v>11</v>
      </c>
      <c r="B1633" s="6">
        <v>41</v>
      </c>
      <c r="C1633" s="1">
        <v>43708</v>
      </c>
      <c r="D1633" s="1">
        <v>43692</v>
      </c>
      <c r="E1633" s="1">
        <v>43697</v>
      </c>
      <c r="F1633">
        <v>40</v>
      </c>
      <c r="G1633" s="1">
        <v>43737</v>
      </c>
      <c r="H1633" s="1">
        <v>43697</v>
      </c>
      <c r="I1633" s="2">
        <v>0</v>
      </c>
      <c r="J1633" s="2">
        <v>4202366.45</v>
      </c>
      <c r="K1633" s="2">
        <f>SUMIF('collection only'!D:D,eslam.data!AH1633,'collection only'!E:E)</f>
        <v>4202366.45</v>
      </c>
      <c r="L1633" s="2">
        <v>313630232.31999999</v>
      </c>
      <c r="O1633" s="2">
        <v>200543.77</v>
      </c>
      <c r="U1633" s="2">
        <v>0</v>
      </c>
      <c r="V1633" s="14">
        <f>SUMIF('consultant-gross'!D:D,eslam.data!AH1633,'consultant-gross'!F:F)</f>
        <v>0</v>
      </c>
      <c r="W1633" s="14">
        <f>SUMIF('consultant-gross'!D:D,eslam.data!AH1633,'consultant-gross'!G:G)</f>
        <v>0</v>
      </c>
      <c r="X1633" s="14">
        <f>SUMIF('consultant-net'!D:D,eslam.data!AH1633,'consultant-net'!F:F)</f>
        <v>4202366.45</v>
      </c>
      <c r="Y1633" s="2" t="str">
        <f>VLOOKUP(A1633,'eslam-to-invoicing'!A:B,2,0)</f>
        <v>EMAAR-PKG#53-UPTOWN</v>
      </c>
      <c r="Z1633" s="2" t="str">
        <f t="shared" si="62"/>
        <v>EMAAR-PKG#53-UPTOWN41</v>
      </c>
      <c r="AH1633" s="2" t="str">
        <f t="shared" si="63"/>
        <v>Uptown PK #5341</v>
      </c>
    </row>
    <row r="1634" spans="1:34" x14ac:dyDescent="0.3">
      <c r="A1634" s="6" t="s">
        <v>11</v>
      </c>
      <c r="B1634" s="6">
        <v>42</v>
      </c>
      <c r="C1634" s="1">
        <v>43830</v>
      </c>
      <c r="D1634" s="1">
        <v>43814</v>
      </c>
      <c r="E1634" s="1">
        <v>43818</v>
      </c>
      <c r="F1634">
        <v>40</v>
      </c>
      <c r="G1634" s="1">
        <v>43858</v>
      </c>
      <c r="H1634" s="1">
        <v>43856</v>
      </c>
      <c r="I1634" s="2">
        <v>4356349.9399999976</v>
      </c>
      <c r="J1634" s="2">
        <v>1380970.95</v>
      </c>
      <c r="K1634" s="2">
        <f>SUMIF('collection only'!D:D,eslam.data!AH1634,'collection only'!E:E)</f>
        <v>1380970.95</v>
      </c>
      <c r="L1634" s="2">
        <v>317986582.25999999</v>
      </c>
      <c r="O1634" s="2">
        <v>200543.77</v>
      </c>
      <c r="U1634" s="2">
        <v>0</v>
      </c>
      <c r="V1634" s="14">
        <f>SUMIF('consultant-gross'!D:D,eslam.data!AH1634,'consultant-gross'!F:F)</f>
        <v>0</v>
      </c>
      <c r="W1634" s="14">
        <f>SUMIF('consultant-gross'!D:D,eslam.data!AH1634,'consultant-gross'!G:G)</f>
        <v>0</v>
      </c>
      <c r="X1634" s="14">
        <f>SUMIF('consultant-net'!D:D,eslam.data!AH1634,'consultant-net'!F:F)</f>
        <v>0</v>
      </c>
      <c r="Y1634" s="2" t="str">
        <f>VLOOKUP(A1634,'eslam-to-invoicing'!A:B,2,0)</f>
        <v>EMAAR-PKG#53-UPTOWN</v>
      </c>
      <c r="Z1634" s="2" t="str">
        <f t="shared" si="62"/>
        <v>EMAAR-PKG#53-UPTOWN42</v>
      </c>
      <c r="AH1634" s="2" t="str">
        <f t="shared" si="63"/>
        <v>Uptown PK #5342</v>
      </c>
    </row>
    <row r="1635" spans="1:34" x14ac:dyDescent="0.3">
      <c r="A1635" s="6" t="s">
        <v>11</v>
      </c>
      <c r="B1635" s="6">
        <v>43</v>
      </c>
      <c r="C1635" s="1">
        <v>43890</v>
      </c>
      <c r="D1635" s="1">
        <v>43886</v>
      </c>
      <c r="E1635" s="1">
        <v>43900</v>
      </c>
      <c r="F1635">
        <v>40</v>
      </c>
      <c r="G1635" s="1">
        <v>43940</v>
      </c>
      <c r="H1635" s="1">
        <v>43936</v>
      </c>
      <c r="I1635" s="2">
        <v>3411373.5600000019</v>
      </c>
      <c r="J1635" s="2">
        <v>3747539.31</v>
      </c>
      <c r="K1635" s="2">
        <f>SUMIF('collection only'!D:D,eslam.data!AH1635,'collection only'!E:E)</f>
        <v>4834138.97</v>
      </c>
      <c r="L1635" s="2">
        <v>321397955.81999999</v>
      </c>
      <c r="O1635" s="2">
        <v>200543.77</v>
      </c>
      <c r="U1635" s="2">
        <v>0</v>
      </c>
      <c r="V1635" s="14">
        <f>SUMIF('consultant-gross'!D:D,eslam.data!AH1635,'consultant-gross'!F:F)</f>
        <v>0</v>
      </c>
      <c r="W1635" s="14">
        <f>SUMIF('consultant-gross'!D:D,eslam.data!AH1635,'consultant-gross'!G:G)</f>
        <v>0</v>
      </c>
      <c r="X1635" s="14">
        <f>SUMIF('consultant-net'!D:D,eslam.data!AH1635,'consultant-net'!F:F)</f>
        <v>0</v>
      </c>
      <c r="Y1635" s="2" t="str">
        <f>VLOOKUP(A1635,'eslam-to-invoicing'!A:B,2,0)</f>
        <v>EMAAR-PKG#53-UPTOWN</v>
      </c>
      <c r="Z1635" s="2" t="str">
        <f t="shared" si="62"/>
        <v>EMAAR-PKG#53-UPTOWN43</v>
      </c>
      <c r="AH1635" s="2" t="str">
        <f t="shared" si="63"/>
        <v>Uptown PK #5343</v>
      </c>
    </row>
    <row r="1636" spans="1:34" x14ac:dyDescent="0.3">
      <c r="A1636" s="6" t="s">
        <v>10</v>
      </c>
      <c r="B1636" s="6">
        <v>7</v>
      </c>
      <c r="C1636" s="1">
        <v>43008</v>
      </c>
      <c r="D1636" s="1">
        <v>43008</v>
      </c>
      <c r="E1636" s="1">
        <v>43012</v>
      </c>
      <c r="F1636">
        <v>40</v>
      </c>
      <c r="G1636" s="1">
        <v>43052</v>
      </c>
      <c r="H1636" s="1">
        <v>43026</v>
      </c>
      <c r="J1636" s="2">
        <v>1684908.08</v>
      </c>
      <c r="K1636" s="2">
        <f>SUMIF('collection only'!D:D,eslam.data!AH1636,'collection only'!E:E)</f>
        <v>1684908.09</v>
      </c>
      <c r="L1636" s="2">
        <v>18419996.59</v>
      </c>
      <c r="O1636" s="2">
        <v>0</v>
      </c>
      <c r="U1636" s="2">
        <v>136775.69</v>
      </c>
      <c r="V1636" s="14">
        <f>SUMIF('consultant-gross'!D:D,eslam.data!AH1636,'consultant-gross'!F:F)</f>
        <v>0</v>
      </c>
      <c r="W1636" s="14">
        <f>SUMIF('consultant-gross'!D:D,eslam.data!AH1636,'consultant-gross'!G:G)</f>
        <v>0</v>
      </c>
      <c r="X1636" s="14">
        <f>SUMIF('consultant-net'!D:D,eslam.data!AH1636,'consultant-net'!F:F)</f>
        <v>0</v>
      </c>
      <c r="Y1636" s="2" t="str">
        <f>VLOOKUP(A1636,'eslam-to-invoicing'!A:B,2,0)</f>
        <v>EMAAR-PKG#62-UPTOWN</v>
      </c>
      <c r="Z1636" s="2" t="str">
        <f t="shared" si="62"/>
        <v>EMAAR-PKG#62-UPTOWN7</v>
      </c>
      <c r="AH1636" s="2" t="str">
        <f t="shared" si="63"/>
        <v>Uptown PK #627</v>
      </c>
    </row>
    <row r="1637" spans="1:34" x14ac:dyDescent="0.3">
      <c r="A1637" s="6" t="s">
        <v>10</v>
      </c>
      <c r="B1637" s="6">
        <v>8</v>
      </c>
      <c r="C1637" s="1">
        <v>43039</v>
      </c>
      <c r="D1637" s="1">
        <v>43039</v>
      </c>
      <c r="E1637" s="1">
        <v>43041</v>
      </c>
      <c r="F1637">
        <v>40</v>
      </c>
      <c r="G1637" s="1">
        <v>43081</v>
      </c>
      <c r="H1637" s="1">
        <v>43053</v>
      </c>
      <c r="I1637" s="2">
        <v>4024169.6400000011</v>
      </c>
      <c r="J1637" s="2">
        <v>2970870.89</v>
      </c>
      <c r="K1637" s="2">
        <f>SUMIF('collection only'!D:D,eslam.data!AH1637,'collection only'!E:E)</f>
        <v>2970870.89</v>
      </c>
      <c r="L1637" s="2">
        <v>22444166.23</v>
      </c>
      <c r="O1637" s="2">
        <v>1403336.04</v>
      </c>
      <c r="U1637" s="2">
        <v>169833.53</v>
      </c>
      <c r="V1637" s="14">
        <f>SUMIF('consultant-gross'!D:D,eslam.data!AH1637,'consultant-gross'!F:F)</f>
        <v>4024169.6400000006</v>
      </c>
      <c r="W1637" s="14">
        <f>SUMIF('consultant-gross'!D:D,eslam.data!AH1637,'consultant-gross'!G:G)</f>
        <v>22444166.23</v>
      </c>
      <c r="X1637" s="14">
        <f>SUMIF('consultant-net'!D:D,eslam.data!AH1637,'consultant-net'!F:F)</f>
        <v>2970870.89</v>
      </c>
      <c r="Y1637" s="2" t="str">
        <f>VLOOKUP(A1637,'eslam-to-invoicing'!A:B,2,0)</f>
        <v>EMAAR-PKG#62-UPTOWN</v>
      </c>
      <c r="Z1637" s="2" t="str">
        <f t="shared" si="62"/>
        <v>EMAAR-PKG#62-UPTOWN8</v>
      </c>
      <c r="AH1637" s="2" t="str">
        <f t="shared" si="63"/>
        <v>Uptown PK #628</v>
      </c>
    </row>
    <row r="1638" spans="1:34" x14ac:dyDescent="0.3">
      <c r="A1638" s="6" t="s">
        <v>10</v>
      </c>
      <c r="B1638" s="6">
        <v>9</v>
      </c>
      <c r="C1638" s="1">
        <v>43069</v>
      </c>
      <c r="D1638" s="1">
        <v>43069</v>
      </c>
      <c r="E1638" s="1">
        <v>43073</v>
      </c>
      <c r="F1638">
        <v>40</v>
      </c>
      <c r="G1638" s="1">
        <v>43113</v>
      </c>
      <c r="H1638" s="1">
        <v>43090</v>
      </c>
      <c r="I1638" s="2">
        <v>3353637.0280000009</v>
      </c>
      <c r="J1638" s="2">
        <v>2124952.16</v>
      </c>
      <c r="K1638" s="2">
        <f>SUMIF('collection only'!D:D,eslam.data!AH1638,'collection only'!E:E)</f>
        <v>2124952.16</v>
      </c>
      <c r="L1638" s="2">
        <v>25797803.258000001</v>
      </c>
      <c r="O1638" s="2">
        <v>1883218.402</v>
      </c>
      <c r="U1638" s="2">
        <v>193475.95</v>
      </c>
      <c r="V1638" s="14">
        <f>SUMIF('consultant-gross'!D:D,eslam.data!AH1638,'consultant-gross'!F:F)</f>
        <v>3353637.0280000009</v>
      </c>
      <c r="W1638" s="14">
        <f>SUMIF('consultant-gross'!D:D,eslam.data!AH1638,'consultant-gross'!G:G)</f>
        <v>25797803.258000001</v>
      </c>
      <c r="X1638" s="14">
        <f>SUMIF('consultant-net'!D:D,eslam.data!AH1638,'consultant-net'!F:F)</f>
        <v>2124952.16</v>
      </c>
      <c r="Y1638" s="2" t="str">
        <f>VLOOKUP(A1638,'eslam-to-invoicing'!A:B,2,0)</f>
        <v>EMAAR-PKG#62-UPTOWN</v>
      </c>
      <c r="Z1638" s="2" t="str">
        <f t="shared" si="62"/>
        <v>EMAAR-PKG#62-UPTOWN9</v>
      </c>
      <c r="AH1638" s="2" t="str">
        <f t="shared" si="63"/>
        <v>Uptown PK #629</v>
      </c>
    </row>
    <row r="1639" spans="1:34" x14ac:dyDescent="0.3">
      <c r="A1639" s="6" t="s">
        <v>10</v>
      </c>
      <c r="B1639" s="6">
        <v>10</v>
      </c>
      <c r="C1639" s="1">
        <v>43100</v>
      </c>
      <c r="D1639" s="1">
        <v>43096</v>
      </c>
      <c r="E1639" s="1">
        <v>43099</v>
      </c>
      <c r="F1639">
        <v>40</v>
      </c>
      <c r="G1639" s="1">
        <v>43139</v>
      </c>
      <c r="H1639" s="1">
        <v>43118</v>
      </c>
      <c r="I1639" s="2">
        <v>3315629.904999997</v>
      </c>
      <c r="J1639" s="2">
        <v>2207449.91</v>
      </c>
      <c r="K1639" s="2">
        <f>SUMIF('collection only'!D:D,eslam.data!AH1639,'collection only'!E:E)</f>
        <v>2207449.91</v>
      </c>
      <c r="L1639" s="2">
        <v>29113433.162999999</v>
      </c>
      <c r="O1639" s="2">
        <v>2376274.3769999999</v>
      </c>
      <c r="U1639" s="2">
        <v>216794.47</v>
      </c>
      <c r="V1639" s="14">
        <f>SUMIF('consultant-gross'!D:D,eslam.data!AH1639,'consultant-gross'!F:F)</f>
        <v>3315629.9049999975</v>
      </c>
      <c r="W1639" s="14">
        <f>SUMIF('consultant-gross'!D:D,eslam.data!AH1639,'consultant-gross'!G:G)</f>
        <v>29113433.162999999</v>
      </c>
      <c r="X1639" s="14">
        <f>SUMIF('consultant-net'!D:D,eslam.data!AH1639,'consultant-net'!F:F)</f>
        <v>2207449.91</v>
      </c>
      <c r="Y1639" s="2" t="str">
        <f>VLOOKUP(A1639,'eslam-to-invoicing'!A:B,2,0)</f>
        <v>EMAAR-PKG#62-UPTOWN</v>
      </c>
      <c r="Z1639" s="2" t="str">
        <f t="shared" si="62"/>
        <v>EMAAR-PKG#62-UPTOWN10</v>
      </c>
      <c r="AH1639" s="2" t="str">
        <f t="shared" si="63"/>
        <v>Uptown PK #6210</v>
      </c>
    </row>
    <row r="1640" spans="1:34" x14ac:dyDescent="0.3">
      <c r="A1640" s="6" t="s">
        <v>10</v>
      </c>
      <c r="B1640" s="6">
        <v>11</v>
      </c>
      <c r="C1640" s="1">
        <v>43131</v>
      </c>
      <c r="D1640" s="1">
        <v>43131</v>
      </c>
      <c r="E1640" s="1">
        <v>43134</v>
      </c>
      <c r="F1640">
        <v>40</v>
      </c>
      <c r="G1640" s="1">
        <v>43174</v>
      </c>
      <c r="H1640" s="1">
        <v>43146</v>
      </c>
      <c r="I1640" s="2">
        <v>3273536.5770000028</v>
      </c>
      <c r="J1640" s="2">
        <v>1524280.94</v>
      </c>
      <c r="K1640" s="2">
        <f>SUMIF('collection only'!D:D,eslam.data!AH1640,'collection only'!E:E)</f>
        <v>1524280.94</v>
      </c>
      <c r="L1640" s="2">
        <v>32386969.739999998</v>
      </c>
      <c r="O1640" s="2">
        <v>1872928.9681230001</v>
      </c>
      <c r="U1640" s="2">
        <v>233754.86</v>
      </c>
      <c r="V1640" s="14">
        <f>SUMIF('consultant-gross'!D:D,eslam.data!AH1640,'consultant-gross'!F:F)</f>
        <v>3260036.5784609094</v>
      </c>
      <c r="W1640" s="14">
        <f>SUMIF('consultant-gross'!D:D,eslam.data!AH1640,'consultant-gross'!G:G)</f>
        <v>32373469.741460908</v>
      </c>
      <c r="X1640" s="14">
        <f>SUMIF('consultant-net'!D:D,eslam.data!AH1640,'consultant-net'!F:F)</f>
        <v>1516852.7459610133</v>
      </c>
      <c r="Y1640" s="2" t="str">
        <f>VLOOKUP(A1640,'eslam-to-invoicing'!A:B,2,0)</f>
        <v>EMAAR-PKG#62-UPTOWN</v>
      </c>
      <c r="Z1640" s="2" t="str">
        <f t="shared" si="62"/>
        <v>EMAAR-PKG#62-UPTOWN11</v>
      </c>
      <c r="AH1640" s="2" t="str">
        <f t="shared" si="63"/>
        <v>Uptown PK #6211</v>
      </c>
    </row>
    <row r="1641" spans="1:34" x14ac:dyDescent="0.3">
      <c r="A1641" s="6" t="s">
        <v>10</v>
      </c>
      <c r="B1641" s="6">
        <v>12</v>
      </c>
      <c r="C1641" s="1">
        <v>43159</v>
      </c>
      <c r="D1641" s="1">
        <v>43159</v>
      </c>
      <c r="E1641" s="1">
        <v>43160</v>
      </c>
      <c r="F1641">
        <v>40</v>
      </c>
      <c r="G1641" s="1">
        <v>43200</v>
      </c>
      <c r="H1641" s="1">
        <v>43177</v>
      </c>
      <c r="I1641" s="2">
        <v>2806216.2910000011</v>
      </c>
      <c r="J1641" s="2">
        <v>1565019.15</v>
      </c>
      <c r="K1641" s="2">
        <f>SUMIF('collection only'!D:D,eslam.data!AH1641,'collection only'!E:E)</f>
        <v>1565019.14</v>
      </c>
      <c r="L1641" s="2">
        <v>35193186.031000003</v>
      </c>
      <c r="O1641" s="2">
        <v>1983635.4990000001</v>
      </c>
      <c r="U1641" s="2">
        <v>291613.59999999998</v>
      </c>
      <c r="V1641" s="14">
        <f>SUMIF('consultant-gross'!D:D,eslam.data!AH1641,'consultant-gross'!F:F)</f>
        <v>2806216.2910000011</v>
      </c>
      <c r="W1641" s="14">
        <f>SUMIF('consultant-gross'!D:D,eslam.data!AH1641,'consultant-gross'!G:G)</f>
        <v>35193186.031000003</v>
      </c>
      <c r="X1641" s="14">
        <f>SUMIF('consultant-net'!D:D,eslam.data!AH1641,'consultant-net'!F:F)</f>
        <v>1565019.15</v>
      </c>
      <c r="Y1641" s="2" t="str">
        <f>VLOOKUP(A1641,'eslam-to-invoicing'!A:B,2,0)</f>
        <v>EMAAR-PKG#62-UPTOWN</v>
      </c>
      <c r="Z1641" s="2" t="str">
        <f t="shared" si="62"/>
        <v>EMAAR-PKG#62-UPTOWN12</v>
      </c>
      <c r="AH1641" s="2" t="str">
        <f t="shared" si="63"/>
        <v>Uptown PK #6212</v>
      </c>
    </row>
    <row r="1642" spans="1:34" x14ac:dyDescent="0.3">
      <c r="A1642" s="6" t="s">
        <v>10</v>
      </c>
      <c r="B1642" s="6">
        <v>13</v>
      </c>
      <c r="C1642" s="1">
        <v>43190</v>
      </c>
      <c r="D1642" s="1">
        <v>43190</v>
      </c>
      <c r="E1642" s="1">
        <v>43192</v>
      </c>
      <c r="F1642">
        <v>40</v>
      </c>
      <c r="G1642" s="1">
        <v>43232</v>
      </c>
      <c r="H1642" s="1">
        <v>43228</v>
      </c>
      <c r="I1642" s="2">
        <v>6967775.6539999992</v>
      </c>
      <c r="J1642" s="2">
        <v>2219134.0299999998</v>
      </c>
      <c r="K1642" s="2">
        <f>SUMIF('collection only'!D:D,eslam.data!AH1642,'collection only'!E:E)</f>
        <v>2219134.0299999998</v>
      </c>
      <c r="L1642" s="2">
        <v>42160961.685000002</v>
      </c>
      <c r="O1642" s="2">
        <v>301154.88500000001</v>
      </c>
      <c r="U1642" s="2">
        <v>1040317.09</v>
      </c>
      <c r="V1642" s="14">
        <f>SUMIF('consultant-gross'!D:D,eslam.data!AH1642,'consultant-gross'!F:F)</f>
        <v>6967775.6499999985</v>
      </c>
      <c r="W1642" s="14">
        <f>SUMIF('consultant-gross'!D:D,eslam.data!AH1642,'consultant-gross'!G:G)</f>
        <v>42160961.681000002</v>
      </c>
      <c r="X1642" s="14">
        <f>SUMIF('consultant-net'!D:D,eslam.data!AH1642,'consultant-net'!F:F)</f>
        <v>3417923.56</v>
      </c>
      <c r="Y1642" s="2" t="str">
        <f>VLOOKUP(A1642,'eslam-to-invoicing'!A:B,2,0)</f>
        <v>EMAAR-PKG#62-UPTOWN</v>
      </c>
      <c r="Z1642" s="2" t="str">
        <f t="shared" si="62"/>
        <v>EMAAR-PKG#62-UPTOWN13</v>
      </c>
      <c r="AH1642" s="2" t="str">
        <f t="shared" si="63"/>
        <v>Uptown PK #6213</v>
      </c>
    </row>
    <row r="1643" spans="1:34" x14ac:dyDescent="0.3">
      <c r="A1643" s="6" t="s">
        <v>10</v>
      </c>
      <c r="B1643" s="6">
        <v>14</v>
      </c>
      <c r="C1643" s="1">
        <v>43220</v>
      </c>
      <c r="D1643" s="1">
        <v>43228</v>
      </c>
      <c r="E1643" s="1">
        <v>43228</v>
      </c>
      <c r="F1643">
        <v>40</v>
      </c>
      <c r="G1643" s="1">
        <v>43268</v>
      </c>
      <c r="H1643" s="1">
        <v>43277</v>
      </c>
      <c r="I1643" s="2">
        <v>3891325.4449999998</v>
      </c>
      <c r="J1643" s="2">
        <v>854854.3</v>
      </c>
      <c r="K1643" s="2">
        <f>SUMIF('collection only'!D:D,eslam.data!AH1643,'collection only'!E:E)</f>
        <v>854854.29</v>
      </c>
      <c r="L1643" s="2">
        <v>46052287.130000003</v>
      </c>
      <c r="O1643" s="2">
        <v>0</v>
      </c>
      <c r="U1643" s="2">
        <v>2182913.11</v>
      </c>
      <c r="V1643" s="14">
        <f>SUMIF('consultant-gross'!D:D,eslam.data!AH1643,'consultant-gross'!F:F)</f>
        <v>0</v>
      </c>
      <c r="W1643" s="14">
        <f>SUMIF('consultant-gross'!D:D,eslam.data!AH1643,'consultant-gross'!G:G)</f>
        <v>0</v>
      </c>
      <c r="X1643" s="14">
        <f>SUMIF('consultant-net'!D:D,eslam.data!AH1643,'consultant-net'!F:F)</f>
        <v>0</v>
      </c>
      <c r="Y1643" s="2" t="str">
        <f>VLOOKUP(A1643,'eslam-to-invoicing'!A:B,2,0)</f>
        <v>EMAAR-PKG#62-UPTOWN</v>
      </c>
      <c r="Z1643" s="2" t="str">
        <f t="shared" si="62"/>
        <v>EMAAR-PKG#62-UPTOWN14</v>
      </c>
      <c r="AH1643" s="2" t="str">
        <f t="shared" si="63"/>
        <v>Uptown PK #6214</v>
      </c>
    </row>
    <row r="1644" spans="1:34" x14ac:dyDescent="0.3">
      <c r="A1644" s="6" t="s">
        <v>10</v>
      </c>
      <c r="B1644" s="6">
        <v>15</v>
      </c>
      <c r="C1644" s="1">
        <v>43312</v>
      </c>
      <c r="D1644" s="1">
        <v>43305</v>
      </c>
      <c r="E1644" s="1">
        <v>43326</v>
      </c>
      <c r="F1644">
        <v>40</v>
      </c>
      <c r="G1644" s="1">
        <v>43366</v>
      </c>
      <c r="H1644" s="1">
        <v>43349</v>
      </c>
      <c r="I1644" s="2">
        <v>1266868.5099999979</v>
      </c>
      <c r="J1644" s="2">
        <v>2299870.9700000002</v>
      </c>
      <c r="K1644" s="2">
        <f>SUMIF('collection only'!D:D,eslam.data!AH1644,'collection only'!E:E)</f>
        <v>2299870.9900000002</v>
      </c>
      <c r="L1644" s="2">
        <v>47319155.640000001</v>
      </c>
      <c r="O1644" s="2">
        <v>0</v>
      </c>
      <c r="U1644" s="2">
        <v>2396855.11</v>
      </c>
      <c r="V1644" s="14">
        <f>SUMIF('consultant-gross'!D:D,eslam.data!AH1644,'consultant-gross'!F:F)</f>
        <v>1266868.5099999979</v>
      </c>
      <c r="W1644" s="14">
        <f>SUMIF('consultant-gross'!D:D,eslam.data!AH1644,'consultant-gross'!G:G)</f>
        <v>47319155.640000001</v>
      </c>
      <c r="X1644" s="14">
        <f>SUMIF('consultant-net'!D:D,eslam.data!AH1644,'consultant-net'!F:F)</f>
        <v>2299870.9700000002</v>
      </c>
      <c r="Y1644" s="2" t="str">
        <f>VLOOKUP(A1644,'eslam-to-invoicing'!A:B,2,0)</f>
        <v>EMAAR-PKG#62-UPTOWN</v>
      </c>
      <c r="Z1644" s="2" t="str">
        <f t="shared" si="62"/>
        <v>EMAAR-PKG#62-UPTOWN15</v>
      </c>
      <c r="AH1644" s="2" t="str">
        <f t="shared" si="63"/>
        <v>Uptown PK #6215</v>
      </c>
    </row>
    <row r="1645" spans="1:34" x14ac:dyDescent="0.3">
      <c r="A1645" s="6" t="s">
        <v>10</v>
      </c>
      <c r="B1645" s="6">
        <v>16</v>
      </c>
      <c r="C1645" s="1">
        <v>43373</v>
      </c>
      <c r="D1645" s="1">
        <v>43376</v>
      </c>
      <c r="E1645" s="1">
        <v>43377</v>
      </c>
      <c r="F1645">
        <v>40</v>
      </c>
      <c r="G1645" s="1">
        <v>43417</v>
      </c>
      <c r="H1645" s="1">
        <v>43429</v>
      </c>
      <c r="I1645" s="2">
        <v>-245868.21999999881</v>
      </c>
      <c r="J1645" s="2">
        <v>931895.88</v>
      </c>
      <c r="K1645" s="2">
        <f>SUMIF('collection only'!D:D,eslam.data!AH1645,'collection only'!E:E)</f>
        <v>931895.88</v>
      </c>
      <c r="L1645" s="2">
        <v>47073287.420000002</v>
      </c>
      <c r="U1645" s="2">
        <v>1241550.872</v>
      </c>
      <c r="V1645" s="14">
        <f>SUMIF('consultant-gross'!D:D,eslam.data!AH1645,'consultant-gross'!F:F)</f>
        <v>-245868.21999999881</v>
      </c>
      <c r="W1645" s="14">
        <f>SUMIF('consultant-gross'!D:D,eslam.data!AH1645,'consultant-gross'!G:G)</f>
        <v>47073287.420000002</v>
      </c>
      <c r="X1645" s="14">
        <f>SUMIF('consultant-net'!D:D,eslam.data!AH1645,'consultant-net'!F:F)</f>
        <v>931895.88</v>
      </c>
      <c r="Y1645" s="2" t="str">
        <f>VLOOKUP(A1645,'eslam-to-invoicing'!A:B,2,0)</f>
        <v>EMAAR-PKG#62-UPTOWN</v>
      </c>
      <c r="Z1645" s="2" t="str">
        <f t="shared" si="62"/>
        <v>EMAAR-PKG#62-UPTOWN16</v>
      </c>
      <c r="AH1645" s="2" t="str">
        <f t="shared" si="63"/>
        <v>Uptown PK #6216</v>
      </c>
    </row>
    <row r="1646" spans="1:34" x14ac:dyDescent="0.3">
      <c r="A1646" s="6" t="s">
        <v>10</v>
      </c>
      <c r="B1646" s="6">
        <v>17</v>
      </c>
      <c r="C1646" s="1">
        <v>43555</v>
      </c>
      <c r="D1646" s="1">
        <v>43549</v>
      </c>
      <c r="E1646" s="1">
        <v>43548</v>
      </c>
      <c r="F1646">
        <v>40</v>
      </c>
      <c r="G1646" s="1">
        <v>43588</v>
      </c>
      <c r="H1646" s="1">
        <v>43566</v>
      </c>
      <c r="I1646" s="2">
        <v>0</v>
      </c>
      <c r="J1646" s="2">
        <v>419078.79</v>
      </c>
      <c r="K1646" s="2">
        <f>SUMIF('collection only'!D:D,eslam.data!AH1646,'collection only'!E:E)</f>
        <v>419078.79</v>
      </c>
      <c r="L1646" s="2">
        <v>47073287.420000002</v>
      </c>
      <c r="U1646" s="2">
        <v>928608.27397600003</v>
      </c>
      <c r="V1646" s="14">
        <f>SUMIF('consultant-gross'!D:D,eslam.data!AH1646,'consultant-gross'!F:F)</f>
        <v>0</v>
      </c>
      <c r="W1646" s="14">
        <f>SUMIF('consultant-gross'!D:D,eslam.data!AH1646,'consultant-gross'!G:G)</f>
        <v>0</v>
      </c>
      <c r="X1646" s="14">
        <f>SUMIF('consultant-net'!D:D,eslam.data!AH1646,'consultant-net'!F:F)</f>
        <v>0</v>
      </c>
      <c r="Y1646" s="2" t="str">
        <f>VLOOKUP(A1646,'eslam-to-invoicing'!A:B,2,0)</f>
        <v>EMAAR-PKG#62-UPTOWN</v>
      </c>
      <c r="Z1646" s="2" t="str">
        <f t="shared" si="62"/>
        <v>EMAAR-PKG#62-UPTOWN17</v>
      </c>
      <c r="AH1646" s="2" t="str">
        <f t="shared" si="63"/>
        <v>Uptown PK #6217</v>
      </c>
    </row>
    <row r="1647" spans="1:34" x14ac:dyDescent="0.3">
      <c r="A1647" s="6" t="s">
        <v>10</v>
      </c>
      <c r="B1647" s="6">
        <v>18</v>
      </c>
      <c r="C1647" s="1">
        <v>43738</v>
      </c>
      <c r="D1647" s="1">
        <v>43747</v>
      </c>
      <c r="E1647" s="1">
        <v>43747</v>
      </c>
      <c r="F1647">
        <v>40</v>
      </c>
      <c r="G1647" s="1">
        <v>43787</v>
      </c>
      <c r="H1647" s="1">
        <v>43772</v>
      </c>
      <c r="I1647" s="2">
        <v>0</v>
      </c>
      <c r="J1647" s="2">
        <v>864260.36</v>
      </c>
      <c r="K1647" s="2">
        <f>SUMIF('collection only'!D:D,eslam.data!AH1647,'collection only'!E:E)</f>
        <v>864260.36</v>
      </c>
      <c r="L1647" s="2">
        <v>47073287.420000002</v>
      </c>
      <c r="U1647" s="2">
        <v>987399.24</v>
      </c>
      <c r="V1647" s="14">
        <f>SUMIF('consultant-gross'!D:D,eslam.data!AH1647,'consultant-gross'!F:F)</f>
        <v>0</v>
      </c>
      <c r="W1647" s="14">
        <f>SUMIF('consultant-gross'!D:D,eslam.data!AH1647,'consultant-gross'!G:G)</f>
        <v>0</v>
      </c>
      <c r="X1647" s="14">
        <f>SUMIF('consultant-net'!D:D,eslam.data!AH1647,'consultant-net'!F:F)</f>
        <v>0</v>
      </c>
      <c r="Y1647" s="2" t="str">
        <f>VLOOKUP(A1647,'eslam-to-invoicing'!A:B,2,0)</f>
        <v>EMAAR-PKG#62-UPTOWN</v>
      </c>
      <c r="Z1647" s="2" t="str">
        <f t="shared" si="62"/>
        <v>EMAAR-PKG#62-UPTOWN18</v>
      </c>
      <c r="AH1647" s="2" t="str">
        <f t="shared" si="63"/>
        <v>Uptown PK #6218</v>
      </c>
    </row>
    <row r="1648" spans="1:34" x14ac:dyDescent="0.3">
      <c r="A1648" s="6" t="s">
        <v>10</v>
      </c>
      <c r="B1648" s="6">
        <v>19</v>
      </c>
      <c r="C1648" s="1">
        <v>43830</v>
      </c>
      <c r="D1648" s="1">
        <v>43817</v>
      </c>
      <c r="E1648" s="1">
        <v>43818</v>
      </c>
      <c r="F1648">
        <v>40</v>
      </c>
      <c r="G1648" s="1">
        <v>43858</v>
      </c>
      <c r="H1648" s="1">
        <v>44031</v>
      </c>
      <c r="I1648" s="2">
        <v>22437</v>
      </c>
      <c r="J1648" s="2">
        <v>1195853.8799999999</v>
      </c>
      <c r="K1648" s="2">
        <f>SUMIF('collection only'!D:D,eslam.data!AH1648,'collection only'!E:E)</f>
        <v>1416810.93</v>
      </c>
      <c r="L1648" s="2">
        <v>47095724.420000002</v>
      </c>
      <c r="U1648" s="2">
        <v>990172.52</v>
      </c>
      <c r="V1648" s="14">
        <f>SUMIF('consultant-gross'!D:D,eslam.data!AH1648,'consultant-gross'!F:F)</f>
        <v>22437</v>
      </c>
      <c r="W1648" s="14">
        <f>SUMIF('consultant-gross'!D:D,eslam.data!AH1648,'consultant-gross'!G:G)</f>
        <v>47095724.420000002</v>
      </c>
      <c r="X1648" s="14">
        <f>SUMIF('consultant-net'!D:D,eslam.data!AH1648,'consultant-net'!F:F)</f>
        <v>1195853.8799999999</v>
      </c>
      <c r="Y1648" s="2" t="str">
        <f>VLOOKUP(A1648,'eslam-to-invoicing'!A:B,2,0)</f>
        <v>EMAAR-PKG#62-UPTOWN</v>
      </c>
      <c r="Z1648" s="2" t="str">
        <f t="shared" si="62"/>
        <v>EMAAR-PKG#62-UPTOWN19</v>
      </c>
      <c r="AH1648" s="2" t="str">
        <f t="shared" si="63"/>
        <v>Uptown PK #6219</v>
      </c>
    </row>
    <row r="1649" spans="1:34" x14ac:dyDescent="0.3">
      <c r="A1649" s="6" t="s">
        <v>105</v>
      </c>
      <c r="B1649" s="6">
        <v>1</v>
      </c>
      <c r="C1649" s="1">
        <v>44895</v>
      </c>
      <c r="D1649" s="1">
        <v>44895</v>
      </c>
      <c r="E1649" s="1">
        <v>44906</v>
      </c>
      <c r="F1649">
        <v>30</v>
      </c>
      <c r="G1649" s="1">
        <v>44936</v>
      </c>
      <c r="H1649" s="1">
        <v>44913</v>
      </c>
      <c r="I1649" s="2">
        <v>3078932.9</v>
      </c>
      <c r="J1649" s="2">
        <v>33029517.899999999</v>
      </c>
      <c r="K1649" s="2">
        <f>SUMIF('collection only'!D:D,eslam.data!AH1649,'collection only'!E:E)</f>
        <v>41733360.899999999</v>
      </c>
      <c r="L1649" s="2">
        <v>3078932.9</v>
      </c>
      <c r="O1649" s="2">
        <v>33200100</v>
      </c>
      <c r="U1649" s="2">
        <v>0</v>
      </c>
      <c r="V1649" s="14">
        <f>SUMIF('consultant-gross'!D:D,eslam.data!AH1649,'consultant-gross'!F:F)</f>
        <v>3078932.9</v>
      </c>
      <c r="W1649" s="14">
        <f>SUMIF('consultant-gross'!D:D,eslam.data!AH1649,'consultant-gross'!G:G)</f>
        <v>3078932.9</v>
      </c>
      <c r="X1649" s="14">
        <f>SUMIF('consultant-net'!D:D,eslam.data!AH1649,'consultant-net'!F:F)</f>
        <v>33029517.899999999</v>
      </c>
      <c r="Y1649" s="2" t="str">
        <f>VLOOKUP(A1649,'eslam-to-invoicing'!A:B,2,0)</f>
        <v>Wadi Halfa Port</v>
      </c>
      <c r="Z1649" s="2" t="str">
        <f t="shared" si="62"/>
        <v>Wadi Halfa Port1</v>
      </c>
      <c r="AH1649" s="2" t="str">
        <f t="shared" si="63"/>
        <v>Wady Halfa1</v>
      </c>
    </row>
    <row r="1650" spans="1:34" x14ac:dyDescent="0.3">
      <c r="A1650" s="6" t="s">
        <v>105</v>
      </c>
      <c r="B1650" s="6">
        <v>2</v>
      </c>
      <c r="C1650" s="1">
        <v>44957</v>
      </c>
      <c r="D1650" s="1">
        <v>44957</v>
      </c>
      <c r="E1650" s="1">
        <v>44965</v>
      </c>
      <c r="F1650">
        <v>30</v>
      </c>
      <c r="G1650" s="1">
        <v>44995</v>
      </c>
      <c r="H1650" s="1">
        <v>44971</v>
      </c>
      <c r="I1650" s="2">
        <v>23601516.100000001</v>
      </c>
      <c r="J1650" s="2">
        <v>11905091.98</v>
      </c>
      <c r="K1650" s="2">
        <f>SUMIF('collection only'!D:D,eslam.data!AH1650,'collection only'!E:E)</f>
        <v>19196261.850000001</v>
      </c>
      <c r="L1650" s="2">
        <v>26680449</v>
      </c>
      <c r="O1650" s="2">
        <v>18254159</v>
      </c>
      <c r="U1650" s="2">
        <v>0</v>
      </c>
      <c r="V1650" s="14">
        <f>SUMIF('consultant-gross'!D:D,eslam.data!AH1650,'consultant-gross'!F:F)</f>
        <v>23601516.100000001</v>
      </c>
      <c r="W1650" s="14">
        <f>SUMIF('consultant-gross'!D:D,eslam.data!AH1650,'consultant-gross'!G:G)</f>
        <v>26680449</v>
      </c>
      <c r="X1650" s="14">
        <f>SUMIF('consultant-net'!D:D,eslam.data!AH1650,'consultant-net'!F:F)</f>
        <v>11905091.98</v>
      </c>
      <c r="Y1650" s="2" t="str">
        <f>VLOOKUP(A1650,'eslam-to-invoicing'!A:B,2,0)</f>
        <v>Wadi Halfa Port</v>
      </c>
      <c r="Z1650" s="2" t="str">
        <f t="shared" si="62"/>
        <v>Wadi Halfa Port2</v>
      </c>
      <c r="AH1650" s="2" t="str">
        <f t="shared" si="63"/>
        <v>Wady Halfa2</v>
      </c>
    </row>
    <row r="1651" spans="1:34" x14ac:dyDescent="0.3">
      <c r="A1651" s="6" t="s">
        <v>105</v>
      </c>
      <c r="B1651" s="6">
        <v>3</v>
      </c>
      <c r="C1651" s="1">
        <v>44985</v>
      </c>
      <c r="D1651" s="1">
        <v>44985</v>
      </c>
      <c r="E1651" s="1">
        <v>45001</v>
      </c>
      <c r="F1651">
        <v>30</v>
      </c>
      <c r="G1651" s="1">
        <v>45031</v>
      </c>
      <c r="H1651" s="1">
        <v>45001</v>
      </c>
      <c r="I1651" s="2">
        <v>17962793.18</v>
      </c>
      <c r="J1651" s="2">
        <v>14516628.581</v>
      </c>
      <c r="K1651" s="2">
        <f>SUMIF('collection only'!D:D,eslam.data!AH1651,'collection only'!E:E)</f>
        <v>2807166.9</v>
      </c>
      <c r="L1651" s="2">
        <v>44643242.18</v>
      </c>
      <c r="O1651" s="2">
        <v>4370481.5599999996</v>
      </c>
      <c r="U1651" s="2">
        <v>0</v>
      </c>
      <c r="V1651" s="14">
        <f>SUMIF('consultant-gross'!D:D,eslam.data!AH1651,'consultant-gross'!F:F)</f>
        <v>17962793.18</v>
      </c>
      <c r="W1651" s="14">
        <f>SUMIF('consultant-gross'!D:D,eslam.data!AH1651,'consultant-gross'!G:G)</f>
        <v>44643242.18</v>
      </c>
      <c r="X1651" s="14">
        <f>SUMIF('consultant-net'!D:D,eslam.data!AH1651,'consultant-net'!F:F)</f>
        <v>14516628.581</v>
      </c>
      <c r="Y1651" s="2" t="str">
        <f>VLOOKUP(A1651,'eslam-to-invoicing'!A:B,2,0)</f>
        <v>Wadi Halfa Port</v>
      </c>
      <c r="Z1651" s="2" t="str">
        <f t="shared" si="62"/>
        <v>Wadi Halfa Port3</v>
      </c>
      <c r="AH1651" s="2" t="str">
        <f t="shared" si="63"/>
        <v>Wady Halfa3</v>
      </c>
    </row>
    <row r="1652" spans="1:34" x14ac:dyDescent="0.3">
      <c r="A1652" s="6" t="s">
        <v>105</v>
      </c>
      <c r="B1652" s="6">
        <v>4</v>
      </c>
      <c r="C1652" s="1">
        <v>45016</v>
      </c>
      <c r="D1652" s="1">
        <v>45026</v>
      </c>
      <c r="E1652" s="1">
        <v>45026</v>
      </c>
      <c r="F1652">
        <v>30</v>
      </c>
      <c r="G1652" s="1">
        <v>45056</v>
      </c>
      <c r="H1652" s="1">
        <v>45054</v>
      </c>
      <c r="I1652" s="2">
        <v>8749053.2199999988</v>
      </c>
      <c r="J1652" s="2">
        <v>3679103.55</v>
      </c>
      <c r="K1652" s="2">
        <f>SUMIF('collection only'!D:D,eslam.data!AH1652,'collection only'!E:E)</f>
        <v>3015154.3</v>
      </c>
      <c r="L1652" s="2">
        <v>53392295.399999999</v>
      </c>
      <c r="U1652" s="2">
        <v>0</v>
      </c>
      <c r="V1652" s="14">
        <f>SUMIF('consultant-gross'!D:D,eslam.data!AH1652,'consultant-gross'!F:F)</f>
        <v>0</v>
      </c>
      <c r="W1652" s="14">
        <f>SUMIF('consultant-gross'!D:D,eslam.data!AH1652,'consultant-gross'!G:G)</f>
        <v>0</v>
      </c>
      <c r="X1652" s="14">
        <f>SUMIF('consultant-net'!D:D,eslam.data!AH1652,'consultant-net'!F:F)</f>
        <v>0</v>
      </c>
      <c r="Y1652" s="2" t="str">
        <f>VLOOKUP(A1652,'eslam-to-invoicing'!A:B,2,0)</f>
        <v>Wadi Halfa Port</v>
      </c>
      <c r="Z1652" s="2" t="str">
        <f t="shared" si="62"/>
        <v>Wadi Halfa Port4</v>
      </c>
      <c r="AH1652" s="2" t="str">
        <f t="shared" si="63"/>
        <v>Wady Halfa4</v>
      </c>
    </row>
    <row r="1653" spans="1:34" x14ac:dyDescent="0.3">
      <c r="A1653" s="6" t="s">
        <v>105</v>
      </c>
      <c r="B1653" s="6">
        <v>5</v>
      </c>
      <c r="C1653" s="1">
        <v>45382</v>
      </c>
      <c r="D1653" s="1">
        <v>45366</v>
      </c>
      <c r="E1653" s="1">
        <v>45366</v>
      </c>
      <c r="F1653">
        <v>30</v>
      </c>
      <c r="G1653" s="1">
        <v>45396</v>
      </c>
      <c r="K1653" s="2">
        <f>SUMIF('collection only'!D:D,eslam.data!AH1653,'collection only'!E:E)</f>
        <v>2984537.1</v>
      </c>
      <c r="U1653" s="2">
        <v>0</v>
      </c>
      <c r="V1653" s="14">
        <f>SUMIF('consultant-gross'!D:D,eslam.data!AH1653,'consultant-gross'!F:F)</f>
        <v>0</v>
      </c>
      <c r="W1653" s="14">
        <f>SUMIF('consultant-gross'!D:D,eslam.data!AH1653,'consultant-gross'!G:G)</f>
        <v>0</v>
      </c>
      <c r="X1653" s="14">
        <f>SUMIF('consultant-net'!D:D,eslam.data!AH1653,'consultant-net'!F:F)</f>
        <v>0</v>
      </c>
      <c r="Y1653" s="2" t="str">
        <f>VLOOKUP(A1653,'eslam-to-invoicing'!A:B,2,0)</f>
        <v>Wadi Halfa Port</v>
      </c>
      <c r="Z1653" s="2" t="str">
        <f t="shared" si="62"/>
        <v>Wadi Halfa Port5</v>
      </c>
      <c r="AH1653" s="2" t="str">
        <f t="shared" si="63"/>
        <v>Wady Halfa5</v>
      </c>
    </row>
    <row r="1654" spans="1:34" x14ac:dyDescent="0.3">
      <c r="A1654" s="6" t="s">
        <v>113</v>
      </c>
      <c r="B1654" s="6">
        <v>1</v>
      </c>
      <c r="C1654" s="1">
        <v>45230</v>
      </c>
      <c r="D1654" s="1">
        <v>45230</v>
      </c>
      <c r="E1654" s="1">
        <v>45229</v>
      </c>
      <c r="F1654">
        <v>42</v>
      </c>
      <c r="G1654" s="1">
        <v>45271</v>
      </c>
      <c r="H1654" s="1">
        <v>45232</v>
      </c>
      <c r="I1654" s="2">
        <v>762742.21</v>
      </c>
      <c r="J1654" s="2">
        <v>792870.53</v>
      </c>
      <c r="K1654" s="2">
        <f>SUMIF('collection only'!D:D,eslam.data!AH1654,'collection only'!E:E)</f>
        <v>418218.39</v>
      </c>
      <c r="L1654" s="2">
        <v>762742.21</v>
      </c>
      <c r="U1654" s="2">
        <v>0</v>
      </c>
      <c r="V1654" s="14">
        <f>SUMIF('consultant-gross'!D:D,eslam.data!AH1654,'consultant-gross'!F:F)</f>
        <v>0</v>
      </c>
      <c r="W1654" s="14">
        <f>SUMIF('consultant-gross'!D:D,eslam.data!AH1654,'consultant-gross'!G:G)</f>
        <v>0</v>
      </c>
      <c r="X1654" s="14">
        <f>SUMIF('consultant-net'!D:D,eslam.data!AH1654,'consultant-net'!F:F)</f>
        <v>0</v>
      </c>
      <c r="Y1654" s="2">
        <f>VLOOKUP(A1654,'eslam-to-invoicing'!A:B,2,0)</f>
        <v>0</v>
      </c>
      <c r="Z1654" s="2" t="str">
        <f t="shared" si="62"/>
        <v>01</v>
      </c>
      <c r="AH1654" s="2" t="str">
        <f t="shared" si="63"/>
        <v>Western Fence1</v>
      </c>
    </row>
    <row r="1655" spans="1:34" x14ac:dyDescent="0.3">
      <c r="A1655" s="6" t="s">
        <v>47</v>
      </c>
      <c r="B1655" s="6">
        <v>1</v>
      </c>
      <c r="C1655" s="1">
        <v>43769</v>
      </c>
      <c r="D1655" s="1">
        <v>43766</v>
      </c>
      <c r="E1655" s="1">
        <v>43766</v>
      </c>
      <c r="F1655">
        <v>30</v>
      </c>
      <c r="G1655" s="1">
        <v>43796</v>
      </c>
      <c r="H1655" s="1">
        <v>43776</v>
      </c>
      <c r="I1655" s="2">
        <v>191006.802</v>
      </c>
      <c r="J1655" s="2">
        <v>505797.14</v>
      </c>
      <c r="K1655" s="2">
        <f>SUMIF('collection only'!D:D,eslam.data!AH1655,'collection only'!E:E)</f>
        <v>505797</v>
      </c>
      <c r="L1655" s="2">
        <v>191006.802</v>
      </c>
      <c r="O1655" s="2">
        <v>410791.49800000002</v>
      </c>
      <c r="U1655" s="2">
        <v>0</v>
      </c>
      <c r="V1655" s="14">
        <f>SUMIF('consultant-gross'!D:D,eslam.data!AH1655,'consultant-gross'!F:F)</f>
        <v>0</v>
      </c>
      <c r="W1655" s="14">
        <f>SUMIF('consultant-gross'!D:D,eslam.data!AH1655,'consultant-gross'!G:G)</f>
        <v>0</v>
      </c>
      <c r="X1655" s="14">
        <f>SUMIF('consultant-net'!D:D,eslam.data!AH1655,'consultant-net'!F:F)</f>
        <v>0</v>
      </c>
      <c r="Y1655" s="2">
        <f>VLOOKUP(A1655,'eslam-to-invoicing'!A:B,2,0)</f>
        <v>0</v>
      </c>
      <c r="Z1655" s="2" t="str">
        <f t="shared" si="62"/>
        <v>01</v>
      </c>
      <c r="AH1655" s="2" t="str">
        <f t="shared" si="63"/>
        <v>Zayed Park1</v>
      </c>
    </row>
    <row r="1656" spans="1:34" x14ac:dyDescent="0.3">
      <c r="A1656" s="6" t="s">
        <v>47</v>
      </c>
      <c r="B1656" s="6">
        <v>2</v>
      </c>
      <c r="C1656" s="1">
        <v>43830</v>
      </c>
      <c r="D1656" s="1">
        <v>43830</v>
      </c>
      <c r="E1656" s="1">
        <v>43841</v>
      </c>
      <c r="F1656">
        <v>30</v>
      </c>
      <c r="G1656" s="1">
        <v>43871</v>
      </c>
      <c r="H1656" s="1">
        <v>44095</v>
      </c>
      <c r="I1656" s="2">
        <v>842290.97400000005</v>
      </c>
      <c r="J1656" s="2">
        <v>352690.39</v>
      </c>
      <c r="K1656" s="2">
        <f>SUMIF('collection only'!D:D,eslam.data!AH1656,'collection only'!E:E)</f>
        <v>264423.21000000002</v>
      </c>
      <c r="L1656" s="2">
        <v>1033297.776</v>
      </c>
      <c r="U1656" s="2">
        <v>0</v>
      </c>
      <c r="V1656" s="14">
        <f>SUMIF('consultant-gross'!D:D,eslam.data!AH1656,'consultant-gross'!F:F)</f>
        <v>0</v>
      </c>
      <c r="W1656" s="14">
        <f>SUMIF('consultant-gross'!D:D,eslam.data!AH1656,'consultant-gross'!G:G)</f>
        <v>0</v>
      </c>
      <c r="X1656" s="14">
        <f>SUMIF('consultant-net'!D:D,eslam.data!AH1656,'consultant-net'!F:F)</f>
        <v>0</v>
      </c>
      <c r="Y1656" s="2">
        <f>VLOOKUP(A1656,'eslam-to-invoicing'!A:B,2,0)</f>
        <v>0</v>
      </c>
      <c r="Z1656" s="2" t="str">
        <f t="shared" si="62"/>
        <v>02</v>
      </c>
      <c r="AH1656" s="2" t="str">
        <f t="shared" si="63"/>
        <v>Zayed Park2</v>
      </c>
    </row>
    <row r="1661" spans="1:34" x14ac:dyDescent="0.3">
      <c r="I1661" s="8">
        <f t="shared" ref="I1661:AH1661" si="64">SUBTOTAL(9,I2:I1656)</f>
        <v>19805227693.455616</v>
      </c>
      <c r="J1661" s="8">
        <f>SUBTOTAL(9,J2:J1656)</f>
        <v>15454594032.601616</v>
      </c>
      <c r="K1661" s="8">
        <f>SUBTOTAL(9,K2:K1656)</f>
        <v>18989568499.162403</v>
      </c>
      <c r="L1661" s="8"/>
      <c r="M1661" s="8">
        <f t="shared" si="64"/>
        <v>1477407008.8199999</v>
      </c>
      <c r="N1661" s="8">
        <f t="shared" si="64"/>
        <v>890783556.12300003</v>
      </c>
      <c r="O1661" s="8">
        <f t="shared" si="64"/>
        <v>11199832140.595608</v>
      </c>
      <c r="P1661" s="8">
        <f t="shared" si="64"/>
        <v>28218786789.694988</v>
      </c>
      <c r="Q1661" s="8">
        <f t="shared" si="64"/>
        <v>107915790.59999999</v>
      </c>
      <c r="R1661" s="8">
        <f t="shared" si="64"/>
        <v>12523278641.581289</v>
      </c>
      <c r="S1661" s="8">
        <f t="shared" si="64"/>
        <v>2970327920.4235091</v>
      </c>
      <c r="T1661" s="8">
        <f t="shared" si="64"/>
        <v>2614672939.8970084</v>
      </c>
      <c r="U1661" s="8">
        <f t="shared" si="64"/>
        <v>2165045374.0028076</v>
      </c>
      <c r="V1661" s="16"/>
      <c r="W1661" s="16"/>
      <c r="X1661" s="16"/>
      <c r="Y1661" s="8"/>
      <c r="Z1661" s="8"/>
      <c r="AA1661" s="8"/>
      <c r="AB1661" s="8"/>
      <c r="AC1661" s="8"/>
      <c r="AD1661" s="8"/>
      <c r="AE1661" s="16"/>
      <c r="AF1661" s="8"/>
      <c r="AG1661" s="8"/>
      <c r="AH1661" s="8">
        <f t="shared" si="64"/>
        <v>0</v>
      </c>
    </row>
  </sheetData>
  <autoFilter ref="A1:AH1656" xr:uid="{00000000-0001-0000-0000-000000000000}"/>
  <pageMargins left="0.7" right="0.7" top="0.75" bottom="0.75" header="0.3" footer="0.3"/>
  <pageSetup scale="18" orientation="portrait" r:id="rId1"/>
  <colBreaks count="1" manualBreakCount="1">
    <brk id="3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7"/>
  <sheetViews>
    <sheetView zoomScaleNormal="100" workbookViewId="0">
      <pane ySplit="1" topLeftCell="A129" activePane="bottomLeft" state="frozen"/>
      <selection pane="bottomLeft" activeCell="A569" sqref="A569"/>
    </sheetView>
  </sheetViews>
  <sheetFormatPr defaultRowHeight="14.4" x14ac:dyDescent="0.3"/>
  <cols>
    <col min="1" max="1" width="22.66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86</v>
      </c>
      <c r="B94">
        <v>1</v>
      </c>
      <c r="C94">
        <f t="shared" si="2"/>
        <v>1</v>
      </c>
      <c r="D94" t="str">
        <f t="shared" si="3"/>
        <v>Astoria Hotel1</v>
      </c>
      <c r="E94" s="18">
        <v>46039744.5</v>
      </c>
    </row>
    <row r="95" spans="1:5" hidden="1" x14ac:dyDescent="0.3">
      <c r="A95" t="s">
        <v>86</v>
      </c>
      <c r="B95">
        <v>2</v>
      </c>
      <c r="C95">
        <f t="shared" si="2"/>
        <v>2</v>
      </c>
      <c r="D95" t="str">
        <f t="shared" si="3"/>
        <v>Astoria Hotel2</v>
      </c>
      <c r="E95" s="18">
        <v>18415897.800000001</v>
      </c>
    </row>
    <row r="96" spans="1:5" hidden="1" x14ac:dyDescent="0.3">
      <c r="A96" t="s">
        <v>86</v>
      </c>
      <c r="B96">
        <v>3</v>
      </c>
      <c r="C96">
        <f t="shared" si="2"/>
        <v>3</v>
      </c>
      <c r="D96" t="str">
        <f t="shared" si="3"/>
        <v>Astoria Hotel3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2" si="4">ROUNDDOWN(B131,0)</f>
        <v>3</v>
      </c>
      <c r="D131" t="str">
        <f t="shared" ref="D131:D192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hidden="1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50</v>
      </c>
      <c r="B160">
        <v>2</v>
      </c>
      <c r="C160">
        <f t="shared" si="4"/>
        <v>2</v>
      </c>
      <c r="D160" t="str">
        <f t="shared" si="5"/>
        <v>CFC2</v>
      </c>
      <c r="E160" s="18">
        <v>31067472</v>
      </c>
    </row>
    <row r="161" spans="1:5" hidden="1" x14ac:dyDescent="0.3">
      <c r="A161" t="s">
        <v>263</v>
      </c>
      <c r="B161">
        <v>1</v>
      </c>
      <c r="C161">
        <f t="shared" si="4"/>
        <v>1</v>
      </c>
      <c r="D161" t="str">
        <f t="shared" si="5"/>
        <v>Comoros1</v>
      </c>
      <c r="E161" s="18">
        <v>3891360.8</v>
      </c>
    </row>
    <row r="162" spans="1:5" hidden="1" x14ac:dyDescent="0.3">
      <c r="A162" t="s">
        <v>128</v>
      </c>
      <c r="B162">
        <v>1</v>
      </c>
      <c r="C162">
        <f t="shared" si="4"/>
        <v>1</v>
      </c>
      <c r="D162" t="str">
        <f t="shared" si="5"/>
        <v>Comoros - Off Shore1</v>
      </c>
      <c r="E162" s="18">
        <v>2555388</v>
      </c>
    </row>
    <row r="163" spans="1:5" hidden="1" x14ac:dyDescent="0.3">
      <c r="A163" t="s">
        <v>128</v>
      </c>
      <c r="B163">
        <v>2</v>
      </c>
      <c r="C163">
        <f t="shared" si="4"/>
        <v>2</v>
      </c>
      <c r="D163" t="str">
        <f t="shared" si="5"/>
        <v>Comoros - Off Shore2</v>
      </c>
      <c r="E163" s="18">
        <v>910154</v>
      </c>
    </row>
    <row r="164" spans="1:5" hidden="1" x14ac:dyDescent="0.3">
      <c r="A164" t="s">
        <v>129</v>
      </c>
      <c r="B164">
        <v>1</v>
      </c>
      <c r="C164">
        <f t="shared" si="4"/>
        <v>1</v>
      </c>
      <c r="D164" t="str">
        <f t="shared" si="5"/>
        <v>Comoros - On Shore1</v>
      </c>
      <c r="E164" s="18">
        <v>830840.75</v>
      </c>
    </row>
    <row r="165" spans="1:5" hidden="1" x14ac:dyDescent="0.3">
      <c r="A165" t="s">
        <v>129</v>
      </c>
      <c r="B165">
        <v>2</v>
      </c>
      <c r="C165">
        <f t="shared" si="4"/>
        <v>2</v>
      </c>
      <c r="D165" t="str">
        <f t="shared" si="5"/>
        <v>Comoros - On Shore2</v>
      </c>
      <c r="E165" s="18">
        <v>405450.99</v>
      </c>
    </row>
    <row r="166" spans="1:5" hidden="1" x14ac:dyDescent="0.3">
      <c r="A166" t="s">
        <v>129</v>
      </c>
      <c r="B166">
        <v>1</v>
      </c>
      <c r="C166">
        <f t="shared" si="4"/>
        <v>1</v>
      </c>
      <c r="D166" t="str">
        <f t="shared" si="5"/>
        <v>Comoros - On Shore1</v>
      </c>
      <c r="E166" s="18">
        <v>263708.26</v>
      </c>
    </row>
    <row r="167" spans="1:5" hidden="1" x14ac:dyDescent="0.3">
      <c r="A167" t="s">
        <v>116</v>
      </c>
      <c r="B167">
        <v>1</v>
      </c>
      <c r="C167">
        <f t="shared" si="4"/>
        <v>1</v>
      </c>
      <c r="D167" t="str">
        <f t="shared" si="5"/>
        <v>Creeks - URBN K1</v>
      </c>
      <c r="E167" s="18">
        <v>10729515</v>
      </c>
    </row>
    <row r="168" spans="1:5" hidden="1" x14ac:dyDescent="0.3">
      <c r="A168" t="s">
        <v>116</v>
      </c>
      <c r="B168">
        <v>2</v>
      </c>
      <c r="C168">
        <f t="shared" si="4"/>
        <v>2</v>
      </c>
      <c r="D168" t="str">
        <f t="shared" si="5"/>
        <v>Creeks - URBN K2</v>
      </c>
      <c r="E168" s="18">
        <v>3863139</v>
      </c>
    </row>
    <row r="169" spans="1:5" hidden="1" x14ac:dyDescent="0.3">
      <c r="A169" t="s">
        <v>116</v>
      </c>
      <c r="B169">
        <v>3</v>
      </c>
      <c r="C169">
        <f t="shared" si="4"/>
        <v>3</v>
      </c>
      <c r="D169" t="str">
        <f t="shared" si="5"/>
        <v>Creeks - URBN K3</v>
      </c>
      <c r="E169" s="18">
        <v>21808950</v>
      </c>
    </row>
    <row r="170" spans="1:5" hidden="1" x14ac:dyDescent="0.3">
      <c r="A170" t="s">
        <v>116</v>
      </c>
      <c r="B170">
        <v>4</v>
      </c>
      <c r="C170">
        <f t="shared" si="4"/>
        <v>4</v>
      </c>
      <c r="D170" t="str">
        <f t="shared" si="5"/>
        <v>Creeks - URBN K4</v>
      </c>
      <c r="E170" s="18">
        <v>8830426</v>
      </c>
    </row>
    <row r="171" spans="1:5" hidden="1" x14ac:dyDescent="0.3">
      <c r="A171" t="s">
        <v>116</v>
      </c>
      <c r="B171">
        <v>5</v>
      </c>
      <c r="C171">
        <f t="shared" si="4"/>
        <v>5</v>
      </c>
      <c r="D171" t="str">
        <f t="shared" si="5"/>
        <v>Creeks - URBN K5</v>
      </c>
      <c r="E171" s="18">
        <v>13533059</v>
      </c>
    </row>
    <row r="172" spans="1:5" hidden="1" x14ac:dyDescent="0.3">
      <c r="A172" t="s">
        <v>116</v>
      </c>
      <c r="B172">
        <v>6</v>
      </c>
      <c r="C172">
        <f t="shared" si="4"/>
        <v>6</v>
      </c>
      <c r="D172" t="str">
        <f t="shared" si="5"/>
        <v>Creeks - URBN K6</v>
      </c>
      <c r="E172" s="18">
        <v>19608847</v>
      </c>
    </row>
    <row r="173" spans="1:5" hidden="1" x14ac:dyDescent="0.3">
      <c r="A173" t="s">
        <v>116</v>
      </c>
      <c r="B173">
        <v>7</v>
      </c>
      <c r="C173">
        <f t="shared" si="4"/>
        <v>7</v>
      </c>
      <c r="D173" t="str">
        <f t="shared" si="5"/>
        <v>Creeks - URBN K7</v>
      </c>
      <c r="E173" s="18">
        <v>16761479</v>
      </c>
    </row>
    <row r="174" spans="1:5" hidden="1" x14ac:dyDescent="0.3">
      <c r="A174" t="s">
        <v>116</v>
      </c>
      <c r="B174">
        <v>8</v>
      </c>
      <c r="C174">
        <f t="shared" si="4"/>
        <v>8</v>
      </c>
      <c r="D174" t="str">
        <f t="shared" si="5"/>
        <v>Creeks - URBN K8</v>
      </c>
      <c r="E174" s="18">
        <v>16707965</v>
      </c>
    </row>
    <row r="175" spans="1:5" hidden="1" x14ac:dyDescent="0.3">
      <c r="A175" t="s">
        <v>116</v>
      </c>
      <c r="B175">
        <v>9</v>
      </c>
      <c r="C175">
        <f t="shared" si="4"/>
        <v>9</v>
      </c>
      <c r="D175" t="str">
        <f t="shared" si="5"/>
        <v>Creeks - URBN K9</v>
      </c>
      <c r="E175" s="18">
        <v>16997068</v>
      </c>
    </row>
    <row r="176" spans="1:5" hidden="1" x14ac:dyDescent="0.3">
      <c r="A176" t="s">
        <v>116</v>
      </c>
      <c r="B176">
        <v>10</v>
      </c>
      <c r="C176">
        <f t="shared" si="4"/>
        <v>10</v>
      </c>
      <c r="D176" t="str">
        <f t="shared" si="5"/>
        <v>Creeks - URBN K10</v>
      </c>
      <c r="E176" s="18">
        <v>19246723</v>
      </c>
    </row>
    <row r="177" spans="1:5" hidden="1" x14ac:dyDescent="0.3">
      <c r="A177" t="s">
        <v>116</v>
      </c>
      <c r="B177">
        <v>11</v>
      </c>
      <c r="C177">
        <f t="shared" si="4"/>
        <v>11</v>
      </c>
      <c r="D177" t="str">
        <f t="shared" si="5"/>
        <v>Creeks - URBN K11</v>
      </c>
      <c r="E177" s="18">
        <v>11569432</v>
      </c>
    </row>
    <row r="178" spans="1:5" hidden="1" x14ac:dyDescent="0.3">
      <c r="A178" t="s">
        <v>116</v>
      </c>
      <c r="B178">
        <v>12</v>
      </c>
      <c r="C178">
        <f t="shared" si="4"/>
        <v>12</v>
      </c>
      <c r="D178" t="str">
        <f t="shared" si="5"/>
        <v>Creeks - URBN K12</v>
      </c>
      <c r="E178" s="18">
        <v>8618325</v>
      </c>
    </row>
    <row r="179" spans="1:5" hidden="1" x14ac:dyDescent="0.3">
      <c r="A179" t="s">
        <v>116</v>
      </c>
      <c r="B179">
        <v>13</v>
      </c>
      <c r="C179">
        <f t="shared" si="4"/>
        <v>13</v>
      </c>
      <c r="D179" t="str">
        <f t="shared" si="5"/>
        <v>Creeks - URBN K13</v>
      </c>
      <c r="E179" s="18">
        <v>23221916</v>
      </c>
    </row>
    <row r="180" spans="1:5" hidden="1" x14ac:dyDescent="0.3">
      <c r="A180" t="s">
        <v>116</v>
      </c>
      <c r="B180">
        <v>14</v>
      </c>
      <c r="C180">
        <f t="shared" si="4"/>
        <v>14</v>
      </c>
      <c r="D180" t="str">
        <f t="shared" si="5"/>
        <v>Creeks - URBN K14</v>
      </c>
      <c r="E180" s="18">
        <v>6223873.1900000004</v>
      </c>
    </row>
    <row r="181" spans="1:5" hidden="1" x14ac:dyDescent="0.3">
      <c r="A181" t="s">
        <v>116</v>
      </c>
      <c r="B181">
        <v>15</v>
      </c>
      <c r="C181">
        <f t="shared" si="4"/>
        <v>15</v>
      </c>
      <c r="D181" t="str">
        <f t="shared" si="5"/>
        <v>Creeks - URBN K15</v>
      </c>
      <c r="E181" s="18">
        <v>10206848</v>
      </c>
    </row>
    <row r="182" spans="1:5" hidden="1" x14ac:dyDescent="0.3">
      <c r="A182" t="s">
        <v>116</v>
      </c>
      <c r="B182">
        <v>16</v>
      </c>
      <c r="C182">
        <f t="shared" si="4"/>
        <v>16</v>
      </c>
      <c r="D182" t="str">
        <f t="shared" si="5"/>
        <v>Creeks - URBN K16</v>
      </c>
      <c r="E182" s="18">
        <v>6345314</v>
      </c>
    </row>
    <row r="183" spans="1:5" hidden="1" x14ac:dyDescent="0.3">
      <c r="A183" t="s">
        <v>116</v>
      </c>
      <c r="B183">
        <v>17</v>
      </c>
      <c r="C183">
        <f t="shared" si="4"/>
        <v>17</v>
      </c>
      <c r="D183" t="str">
        <f t="shared" si="5"/>
        <v>Creeks - URBN K17</v>
      </c>
      <c r="E183" s="18">
        <v>8554807</v>
      </c>
    </row>
    <row r="184" spans="1:5" hidden="1" x14ac:dyDescent="0.3">
      <c r="A184" t="s">
        <v>116</v>
      </c>
      <c r="B184">
        <v>18</v>
      </c>
      <c r="C184">
        <f t="shared" si="4"/>
        <v>18</v>
      </c>
      <c r="D184" t="str">
        <f t="shared" si="5"/>
        <v>Creeks - URBN K18</v>
      </c>
      <c r="E184" s="18">
        <v>9363450</v>
      </c>
    </row>
    <row r="185" spans="1:5" hidden="1" x14ac:dyDescent="0.3">
      <c r="A185" t="s">
        <v>150</v>
      </c>
      <c r="B185">
        <v>2</v>
      </c>
      <c r="C185">
        <f t="shared" si="4"/>
        <v>2</v>
      </c>
      <c r="D185" t="str">
        <f t="shared" si="5"/>
        <v>Damietta Port - Civil2</v>
      </c>
      <c r="E185" s="18">
        <v>1520770.91</v>
      </c>
    </row>
    <row r="186" spans="1:5" hidden="1" x14ac:dyDescent="0.3">
      <c r="A186" t="s">
        <v>150</v>
      </c>
      <c r="B186">
        <v>3</v>
      </c>
      <c r="C186">
        <f t="shared" si="4"/>
        <v>3</v>
      </c>
      <c r="D186" t="str">
        <f t="shared" si="5"/>
        <v>Damietta Port - Civil3</v>
      </c>
      <c r="E186" s="18">
        <v>1496696.18</v>
      </c>
    </row>
    <row r="187" spans="1:5" hidden="1" x14ac:dyDescent="0.3">
      <c r="A187" t="s">
        <v>150</v>
      </c>
      <c r="B187">
        <v>1</v>
      </c>
      <c r="C187">
        <f t="shared" si="4"/>
        <v>1</v>
      </c>
      <c r="D187" t="str">
        <f t="shared" si="5"/>
        <v>Damietta Port - Civil1</v>
      </c>
      <c r="E187" s="18">
        <v>4058690.9</v>
      </c>
    </row>
    <row r="188" spans="1:5" hidden="1" x14ac:dyDescent="0.3">
      <c r="A188" t="s">
        <v>248</v>
      </c>
      <c r="B188">
        <v>1</v>
      </c>
      <c r="C188">
        <f t="shared" si="4"/>
        <v>1</v>
      </c>
      <c r="D188" t="str">
        <f t="shared" si="5"/>
        <v>Damietta Port - Infra1</v>
      </c>
      <c r="E188" s="18">
        <v>6541975.2199999997</v>
      </c>
    </row>
    <row r="189" spans="1:5" hidden="1" x14ac:dyDescent="0.3">
      <c r="A189" t="s">
        <v>30</v>
      </c>
      <c r="B189">
        <v>1</v>
      </c>
      <c r="C189">
        <f t="shared" si="4"/>
        <v>1</v>
      </c>
      <c r="D189" t="str">
        <f t="shared" si="5"/>
        <v>DP World Sokhna1</v>
      </c>
      <c r="E189" s="18">
        <v>15998139</v>
      </c>
    </row>
    <row r="190" spans="1:5" hidden="1" x14ac:dyDescent="0.3">
      <c r="A190" t="s">
        <v>30</v>
      </c>
      <c r="B190">
        <v>2</v>
      </c>
      <c r="C190">
        <f t="shared" si="4"/>
        <v>2</v>
      </c>
      <c r="D190" t="str">
        <f t="shared" si="5"/>
        <v>DP World Sokhna2</v>
      </c>
      <c r="E190" s="18">
        <v>18062199.23</v>
      </c>
    </row>
    <row r="191" spans="1:5" hidden="1" x14ac:dyDescent="0.3">
      <c r="A191" t="s">
        <v>30</v>
      </c>
      <c r="B191">
        <v>3</v>
      </c>
      <c r="C191">
        <f t="shared" si="4"/>
        <v>3</v>
      </c>
      <c r="D191" t="str">
        <f t="shared" si="5"/>
        <v>DP World Sokhna3</v>
      </c>
      <c r="E191" s="18">
        <v>15357944.029999999</v>
      </c>
    </row>
    <row r="192" spans="1:5" hidden="1" x14ac:dyDescent="0.3">
      <c r="A192" t="s">
        <v>30</v>
      </c>
      <c r="B192">
        <v>4</v>
      </c>
      <c r="C192">
        <f t="shared" si="4"/>
        <v>4</v>
      </c>
      <c r="D192" t="str">
        <f t="shared" si="5"/>
        <v>DP World Sokhna4</v>
      </c>
      <c r="E192" s="18">
        <v>27940477.280000001</v>
      </c>
    </row>
    <row r="193" spans="1:5" hidden="1" x14ac:dyDescent="0.3">
      <c r="A193" t="s">
        <v>30</v>
      </c>
      <c r="B193">
        <v>5</v>
      </c>
      <c r="C193">
        <f t="shared" ref="C193:C256" si="6">ROUNDDOWN(B193,0)</f>
        <v>5</v>
      </c>
      <c r="D193" t="str">
        <f t="shared" ref="D193:D256" si="7">A193&amp;C193</f>
        <v>DP World Sokhna5</v>
      </c>
      <c r="E193" s="18">
        <v>13161622.85</v>
      </c>
    </row>
    <row r="194" spans="1:5" hidden="1" x14ac:dyDescent="0.3">
      <c r="A194" t="s">
        <v>30</v>
      </c>
      <c r="B194">
        <v>6</v>
      </c>
      <c r="C194">
        <f t="shared" si="6"/>
        <v>6</v>
      </c>
      <c r="D194" t="str">
        <f t="shared" si="7"/>
        <v>DP World Sokhna6</v>
      </c>
      <c r="E194" s="18">
        <v>24492163.719999999</v>
      </c>
    </row>
    <row r="195" spans="1:5" hidden="1" x14ac:dyDescent="0.3">
      <c r="A195" t="s">
        <v>30</v>
      </c>
      <c r="B195">
        <v>7</v>
      </c>
      <c r="C195">
        <f t="shared" si="6"/>
        <v>7</v>
      </c>
      <c r="D195" t="str">
        <f t="shared" si="7"/>
        <v>DP World Sokhna7</v>
      </c>
      <c r="E195" s="18">
        <v>29974844.16</v>
      </c>
    </row>
    <row r="196" spans="1:5" hidden="1" x14ac:dyDescent="0.3">
      <c r="A196" t="s">
        <v>30</v>
      </c>
      <c r="B196">
        <v>8</v>
      </c>
      <c r="C196">
        <f t="shared" si="6"/>
        <v>8</v>
      </c>
      <c r="D196" t="str">
        <f t="shared" si="7"/>
        <v>DP World Sokhna8</v>
      </c>
      <c r="E196" s="18">
        <v>29128813.98</v>
      </c>
    </row>
    <row r="197" spans="1:5" hidden="1" x14ac:dyDescent="0.3">
      <c r="A197" t="s">
        <v>30</v>
      </c>
      <c r="B197">
        <v>9</v>
      </c>
      <c r="C197">
        <f t="shared" si="6"/>
        <v>9</v>
      </c>
      <c r="D197" t="str">
        <f t="shared" si="7"/>
        <v>DP World Sokhna9</v>
      </c>
      <c r="E197" s="18">
        <v>40031882.729999997</v>
      </c>
    </row>
    <row r="198" spans="1:5" hidden="1" x14ac:dyDescent="0.3">
      <c r="A198" t="s">
        <v>30</v>
      </c>
      <c r="B198">
        <v>10</v>
      </c>
      <c r="C198">
        <f t="shared" si="6"/>
        <v>10</v>
      </c>
      <c r="D198" t="str">
        <f t="shared" si="7"/>
        <v>DP World Sokhna10</v>
      </c>
      <c r="E198" s="18">
        <v>66994289.299999997</v>
      </c>
    </row>
    <row r="199" spans="1:5" hidden="1" x14ac:dyDescent="0.3">
      <c r="A199" t="s">
        <v>30</v>
      </c>
      <c r="B199">
        <v>11</v>
      </c>
      <c r="C199">
        <f t="shared" si="6"/>
        <v>11</v>
      </c>
      <c r="D199" t="str">
        <f t="shared" si="7"/>
        <v>DP World Sokhna11</v>
      </c>
      <c r="E199" s="18">
        <v>76494532.329999998</v>
      </c>
    </row>
    <row r="200" spans="1:5" hidden="1" x14ac:dyDescent="0.3">
      <c r="A200" t="s">
        <v>30</v>
      </c>
      <c r="B200">
        <v>12</v>
      </c>
      <c r="C200">
        <f t="shared" si="6"/>
        <v>12</v>
      </c>
      <c r="D200" t="str">
        <f t="shared" si="7"/>
        <v>DP World Sokhna12</v>
      </c>
      <c r="E200" s="18">
        <v>59999695.780000001</v>
      </c>
    </row>
    <row r="201" spans="1:5" hidden="1" x14ac:dyDescent="0.3">
      <c r="A201" t="s">
        <v>30</v>
      </c>
      <c r="B201">
        <v>12.1</v>
      </c>
      <c r="C201">
        <f t="shared" si="6"/>
        <v>12</v>
      </c>
      <c r="D201" t="str">
        <f t="shared" si="7"/>
        <v>DP World Sokhna12</v>
      </c>
      <c r="E201" s="18">
        <v>49675726.5</v>
      </c>
    </row>
    <row r="202" spans="1:5" hidden="1" x14ac:dyDescent="0.3">
      <c r="A202" t="s">
        <v>30</v>
      </c>
      <c r="B202">
        <v>13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13.1</v>
      </c>
      <c r="C203">
        <f t="shared" si="6"/>
        <v>13</v>
      </c>
      <c r="D203" t="str">
        <f t="shared" si="7"/>
        <v>DP World Sokhna13</v>
      </c>
      <c r="E203" s="18">
        <v>46089743</v>
      </c>
    </row>
    <row r="204" spans="1:5" hidden="1" x14ac:dyDescent="0.3">
      <c r="A204" t="s">
        <v>30</v>
      </c>
      <c r="B204">
        <v>14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14.1</v>
      </c>
      <c r="C205">
        <f t="shared" si="6"/>
        <v>14</v>
      </c>
      <c r="D205" t="str">
        <f t="shared" si="7"/>
        <v>DP World Sokhna14</v>
      </c>
      <c r="E205" s="18">
        <v>52189292.939999998</v>
      </c>
    </row>
    <row r="206" spans="1:5" hidden="1" x14ac:dyDescent="0.3">
      <c r="A206" t="s">
        <v>30</v>
      </c>
      <c r="B206">
        <v>15</v>
      </c>
      <c r="C206">
        <f t="shared" si="6"/>
        <v>15</v>
      </c>
      <c r="D206" t="str">
        <f t="shared" si="7"/>
        <v>DP World Sokhna15</v>
      </c>
      <c r="E206" s="18">
        <v>81940298.010000005</v>
      </c>
    </row>
    <row r="207" spans="1:5" hidden="1" x14ac:dyDescent="0.3">
      <c r="A207" t="s">
        <v>30</v>
      </c>
      <c r="B207">
        <v>16</v>
      </c>
      <c r="C207">
        <f t="shared" si="6"/>
        <v>16</v>
      </c>
      <c r="D207" t="str">
        <f t="shared" si="7"/>
        <v>DP World Sokhna16</v>
      </c>
      <c r="E207" s="18">
        <v>63998840.710000001</v>
      </c>
    </row>
    <row r="208" spans="1:5" hidden="1" x14ac:dyDescent="0.3">
      <c r="A208" t="s">
        <v>30</v>
      </c>
      <c r="B208">
        <v>17</v>
      </c>
      <c r="C208">
        <f t="shared" si="6"/>
        <v>17</v>
      </c>
      <c r="D208" t="str">
        <f t="shared" si="7"/>
        <v>DP World Sokhna17</v>
      </c>
      <c r="E208" s="18">
        <v>41776446.850000001</v>
      </c>
    </row>
    <row r="209" spans="1:5" hidden="1" x14ac:dyDescent="0.3">
      <c r="A209" t="s">
        <v>30</v>
      </c>
      <c r="B209">
        <v>18</v>
      </c>
      <c r="C209">
        <f t="shared" si="6"/>
        <v>18</v>
      </c>
      <c r="D209" t="str">
        <f t="shared" si="7"/>
        <v>DP World Sokhna18</v>
      </c>
      <c r="E209" s="18">
        <v>44310014.32</v>
      </c>
    </row>
    <row r="210" spans="1:5" hidden="1" x14ac:dyDescent="0.3">
      <c r="A210" t="s">
        <v>30</v>
      </c>
      <c r="B210">
        <v>19</v>
      </c>
      <c r="C210">
        <f t="shared" si="6"/>
        <v>19</v>
      </c>
      <c r="D210" t="str">
        <f t="shared" si="7"/>
        <v>DP World Sokhna19</v>
      </c>
      <c r="E210" s="18">
        <v>25431108.579999998</v>
      </c>
    </row>
    <row r="211" spans="1:5" hidden="1" x14ac:dyDescent="0.3">
      <c r="A211" t="s">
        <v>30</v>
      </c>
      <c r="B211">
        <v>20</v>
      </c>
      <c r="C211">
        <f t="shared" si="6"/>
        <v>20</v>
      </c>
      <c r="D211" t="str">
        <f t="shared" si="7"/>
        <v>DP World Sokhna20</v>
      </c>
      <c r="E211" s="18">
        <v>31817254.199999999</v>
      </c>
    </row>
    <row r="212" spans="1:5" hidden="1" x14ac:dyDescent="0.3">
      <c r="A212" t="s">
        <v>30</v>
      </c>
      <c r="B212">
        <v>21</v>
      </c>
      <c r="C212">
        <f t="shared" si="6"/>
        <v>21</v>
      </c>
      <c r="D212" t="str">
        <f t="shared" si="7"/>
        <v>DP World Sokhna21</v>
      </c>
      <c r="E212" s="18">
        <v>25746407.390000001</v>
      </c>
    </row>
    <row r="213" spans="1:5" hidden="1" x14ac:dyDescent="0.3">
      <c r="A213" t="s">
        <v>30</v>
      </c>
      <c r="B213">
        <v>22</v>
      </c>
      <c r="C213">
        <f t="shared" si="6"/>
        <v>22</v>
      </c>
      <c r="D213" t="str">
        <f t="shared" si="7"/>
        <v>DP World Sokhna22</v>
      </c>
      <c r="E213" s="18">
        <v>17720371</v>
      </c>
    </row>
    <row r="214" spans="1:5" hidden="1" x14ac:dyDescent="0.3">
      <c r="A214" t="s">
        <v>30</v>
      </c>
      <c r="B214">
        <v>23</v>
      </c>
      <c r="C214">
        <f t="shared" si="6"/>
        <v>23</v>
      </c>
      <c r="D214" t="str">
        <f t="shared" si="7"/>
        <v>DP World Sokhna23</v>
      </c>
      <c r="E214" s="18">
        <v>26545255.119999997</v>
      </c>
    </row>
    <row r="215" spans="1:5" hidden="1" x14ac:dyDescent="0.3">
      <c r="A215" t="s">
        <v>30</v>
      </c>
      <c r="B215">
        <v>24</v>
      </c>
      <c r="C215">
        <f t="shared" si="6"/>
        <v>24</v>
      </c>
      <c r="D215" t="str">
        <f t="shared" si="7"/>
        <v>DP World Sokhna24</v>
      </c>
      <c r="E215" s="18">
        <v>20867275.719999999</v>
      </c>
    </row>
    <row r="216" spans="1:5" hidden="1" x14ac:dyDescent="0.3">
      <c r="A216" t="s">
        <v>30</v>
      </c>
      <c r="B216">
        <v>25</v>
      </c>
      <c r="C216">
        <f t="shared" si="6"/>
        <v>25</v>
      </c>
      <c r="D216" t="str">
        <f t="shared" si="7"/>
        <v>DP World Sokhna25</v>
      </c>
      <c r="E216" s="18">
        <v>10313601.640000001</v>
      </c>
    </row>
    <row r="217" spans="1:5" hidden="1" x14ac:dyDescent="0.3">
      <c r="A217" t="s">
        <v>30</v>
      </c>
      <c r="B217">
        <v>26</v>
      </c>
      <c r="C217">
        <f t="shared" si="6"/>
        <v>26</v>
      </c>
      <c r="D217" t="str">
        <f t="shared" si="7"/>
        <v>DP World Sokhna26</v>
      </c>
      <c r="E217" s="18">
        <v>22617919.57</v>
      </c>
    </row>
    <row r="218" spans="1:5" hidden="1" x14ac:dyDescent="0.3">
      <c r="A218" t="s">
        <v>30</v>
      </c>
      <c r="B218">
        <v>27</v>
      </c>
      <c r="C218">
        <f t="shared" si="6"/>
        <v>27</v>
      </c>
      <c r="D218" t="str">
        <f t="shared" si="7"/>
        <v>DP World Sokhna27</v>
      </c>
      <c r="E218" s="18">
        <v>15718793.619999999</v>
      </c>
    </row>
    <row r="219" spans="1:5" hidden="1" x14ac:dyDescent="0.3">
      <c r="A219" t="s">
        <v>30</v>
      </c>
      <c r="B219">
        <v>28</v>
      </c>
      <c r="C219">
        <f t="shared" si="6"/>
        <v>28</v>
      </c>
      <c r="D219" t="str">
        <f t="shared" si="7"/>
        <v>DP World Sokhna28</v>
      </c>
      <c r="E219" s="18">
        <v>19977105.850000001</v>
      </c>
    </row>
    <row r="220" spans="1:5" hidden="1" x14ac:dyDescent="0.3">
      <c r="A220" t="s">
        <v>30</v>
      </c>
      <c r="B220">
        <v>29</v>
      </c>
      <c r="C220">
        <f t="shared" si="6"/>
        <v>29</v>
      </c>
      <c r="D220" t="str">
        <f t="shared" si="7"/>
        <v>DP World Sokhna29</v>
      </c>
      <c r="E220" s="18">
        <v>20394668.34</v>
      </c>
    </row>
    <row r="221" spans="1:5" hidden="1" x14ac:dyDescent="0.3">
      <c r="A221" t="s">
        <v>30</v>
      </c>
      <c r="B221">
        <v>30</v>
      </c>
      <c r="C221">
        <f t="shared" si="6"/>
        <v>30</v>
      </c>
      <c r="D221" t="str">
        <f t="shared" si="7"/>
        <v>DP World Sokhna30</v>
      </c>
      <c r="E221" s="18">
        <v>10739490.380000001</v>
      </c>
    </row>
    <row r="222" spans="1:5" hidden="1" x14ac:dyDescent="0.3">
      <c r="A222" t="s">
        <v>30</v>
      </c>
      <c r="B222">
        <v>31</v>
      </c>
      <c r="C222">
        <f t="shared" si="6"/>
        <v>31</v>
      </c>
      <c r="D222" t="str">
        <f t="shared" si="7"/>
        <v>DP World Sokhna31</v>
      </c>
      <c r="E222" s="18">
        <v>10014939.050000001</v>
      </c>
    </row>
    <row r="223" spans="1:5" hidden="1" x14ac:dyDescent="0.3">
      <c r="A223" t="s">
        <v>30</v>
      </c>
      <c r="B223">
        <v>32</v>
      </c>
      <c r="C223">
        <f t="shared" si="6"/>
        <v>32</v>
      </c>
      <c r="D223" t="str">
        <f t="shared" si="7"/>
        <v>DP World Sokhna32</v>
      </c>
      <c r="E223" s="18">
        <v>12304801.83</v>
      </c>
    </row>
    <row r="224" spans="1:5" hidden="1" x14ac:dyDescent="0.3">
      <c r="A224" t="s">
        <v>30</v>
      </c>
      <c r="B224">
        <v>33</v>
      </c>
      <c r="C224">
        <f t="shared" si="6"/>
        <v>33</v>
      </c>
      <c r="D224" t="str">
        <f t="shared" si="7"/>
        <v>DP World Sokhna33</v>
      </c>
      <c r="E224" s="18">
        <v>15048235.01</v>
      </c>
    </row>
    <row r="225" spans="1:5" hidden="1" x14ac:dyDescent="0.3">
      <c r="A225" t="s">
        <v>30</v>
      </c>
      <c r="B225">
        <v>34</v>
      </c>
      <c r="C225">
        <f t="shared" si="6"/>
        <v>34</v>
      </c>
      <c r="D225" t="str">
        <f t="shared" si="7"/>
        <v>DP World Sokhna34</v>
      </c>
      <c r="E225" s="18">
        <v>8899770.4399999995</v>
      </c>
    </row>
    <row r="226" spans="1:5" hidden="1" x14ac:dyDescent="0.3">
      <c r="A226" t="s">
        <v>30</v>
      </c>
      <c r="B226">
        <v>35</v>
      </c>
      <c r="C226">
        <f t="shared" si="6"/>
        <v>35</v>
      </c>
      <c r="D226" t="str">
        <f t="shared" si="7"/>
        <v>DP World Sokhna35</v>
      </c>
      <c r="E226" s="18">
        <v>2915333</v>
      </c>
    </row>
    <row r="227" spans="1:5" hidden="1" x14ac:dyDescent="0.3">
      <c r="A227" t="s">
        <v>30</v>
      </c>
      <c r="B227">
        <v>36</v>
      </c>
      <c r="C227">
        <f t="shared" si="6"/>
        <v>36</v>
      </c>
      <c r="D227" t="str">
        <f t="shared" si="7"/>
        <v>DP World Sokhna36</v>
      </c>
      <c r="E227" s="18">
        <v>50000000</v>
      </c>
    </row>
    <row r="228" spans="1:5" hidden="1" x14ac:dyDescent="0.3">
      <c r="A228" t="s">
        <v>30</v>
      </c>
      <c r="B228">
        <v>36.1</v>
      </c>
      <c r="C228">
        <f t="shared" si="6"/>
        <v>36</v>
      </c>
      <c r="D228" t="str">
        <f t="shared" si="7"/>
        <v>DP World Sokhna36</v>
      </c>
      <c r="E228" s="18">
        <v>30556058.469999999</v>
      </c>
    </row>
    <row r="229" spans="1:5" hidden="1" x14ac:dyDescent="0.3">
      <c r="A229" t="s">
        <v>30</v>
      </c>
      <c r="B229">
        <v>1</v>
      </c>
      <c r="C229">
        <f t="shared" si="6"/>
        <v>1</v>
      </c>
      <c r="D229" t="str">
        <f t="shared" si="7"/>
        <v>DP World Sokhna1</v>
      </c>
      <c r="E229" s="18">
        <v>241563831.68000001</v>
      </c>
    </row>
    <row r="230" spans="1:5" hidden="1" x14ac:dyDescent="0.3">
      <c r="A230" t="s">
        <v>110</v>
      </c>
      <c r="B230">
        <v>1</v>
      </c>
      <c r="C230">
        <f t="shared" si="6"/>
        <v>1</v>
      </c>
      <c r="D230" t="str">
        <f t="shared" si="7"/>
        <v>DPW - Ph.021</v>
      </c>
      <c r="E230" s="18">
        <v>21783711.579999998</v>
      </c>
    </row>
    <row r="231" spans="1:5" hidden="1" x14ac:dyDescent="0.3">
      <c r="A231" t="s">
        <v>110</v>
      </c>
      <c r="B231">
        <v>2</v>
      </c>
      <c r="C231">
        <f t="shared" si="6"/>
        <v>2</v>
      </c>
      <c r="D231" t="str">
        <f t="shared" si="7"/>
        <v>DPW - Ph.022</v>
      </c>
      <c r="E231" s="18">
        <v>19448762.449999999</v>
      </c>
    </row>
    <row r="232" spans="1:5" hidden="1" x14ac:dyDescent="0.3">
      <c r="A232" t="s">
        <v>110</v>
      </c>
      <c r="B232">
        <v>3</v>
      </c>
      <c r="C232">
        <f t="shared" si="6"/>
        <v>3</v>
      </c>
      <c r="D232" t="str">
        <f t="shared" si="7"/>
        <v>DPW - Ph.023</v>
      </c>
      <c r="E232" s="18">
        <v>28493360.539999999</v>
      </c>
    </row>
    <row r="233" spans="1:5" hidden="1" x14ac:dyDescent="0.3">
      <c r="A233" t="s">
        <v>110</v>
      </c>
      <c r="B233">
        <v>4</v>
      </c>
      <c r="C233">
        <f t="shared" si="6"/>
        <v>4</v>
      </c>
      <c r="D233" t="str">
        <f t="shared" si="7"/>
        <v>DPW - Ph.024</v>
      </c>
      <c r="E233" s="18">
        <v>27398639.539999999</v>
      </c>
    </row>
    <row r="234" spans="1:5" hidden="1" x14ac:dyDescent="0.3">
      <c r="A234" t="s">
        <v>110</v>
      </c>
      <c r="B234">
        <v>5</v>
      </c>
      <c r="C234">
        <f t="shared" si="6"/>
        <v>5</v>
      </c>
      <c r="D234" t="str">
        <f t="shared" si="7"/>
        <v>DPW - Ph.025</v>
      </c>
      <c r="E234" s="18">
        <v>30104833.539999999</v>
      </c>
    </row>
    <row r="235" spans="1:5" hidden="1" x14ac:dyDescent="0.3">
      <c r="A235" t="s">
        <v>110</v>
      </c>
      <c r="B235">
        <v>6</v>
      </c>
      <c r="C235">
        <f t="shared" si="6"/>
        <v>6</v>
      </c>
      <c r="D235" t="str">
        <f t="shared" si="7"/>
        <v>DPW - Ph.026</v>
      </c>
      <c r="E235" s="18">
        <v>23809772.84</v>
      </c>
    </row>
    <row r="236" spans="1:5" hidden="1" x14ac:dyDescent="0.3">
      <c r="A236" t="s">
        <v>110</v>
      </c>
      <c r="B236">
        <v>7</v>
      </c>
      <c r="C236">
        <f t="shared" si="6"/>
        <v>7</v>
      </c>
      <c r="D236" t="str">
        <f t="shared" si="7"/>
        <v>DPW - Ph.027</v>
      </c>
      <c r="E236" s="18">
        <v>15918348.27</v>
      </c>
    </row>
    <row r="237" spans="1:5" hidden="1" x14ac:dyDescent="0.3">
      <c r="A237" t="s">
        <v>110</v>
      </c>
      <c r="B237">
        <v>8</v>
      </c>
      <c r="C237">
        <f t="shared" si="6"/>
        <v>8</v>
      </c>
      <c r="D237" t="str">
        <f t="shared" si="7"/>
        <v>DPW - Ph.028</v>
      </c>
      <c r="E237" s="18">
        <v>20524928.940000001</v>
      </c>
    </row>
    <row r="238" spans="1:5" hidden="1" x14ac:dyDescent="0.3">
      <c r="A238" t="s">
        <v>110</v>
      </c>
      <c r="B238">
        <v>9</v>
      </c>
      <c r="C238">
        <f t="shared" si="6"/>
        <v>9</v>
      </c>
      <c r="D238" t="str">
        <f t="shared" si="7"/>
        <v>DPW - Ph.029</v>
      </c>
      <c r="E238" s="18">
        <v>49445572.719999999</v>
      </c>
    </row>
    <row r="239" spans="1:5" hidden="1" x14ac:dyDescent="0.3">
      <c r="A239" t="s">
        <v>110</v>
      </c>
      <c r="B239">
        <v>10</v>
      </c>
      <c r="C239">
        <f t="shared" si="6"/>
        <v>10</v>
      </c>
      <c r="D239" t="str">
        <f t="shared" si="7"/>
        <v>DPW - Ph.0210</v>
      </c>
      <c r="E239" s="18">
        <v>34610141.799999997</v>
      </c>
    </row>
    <row r="240" spans="1:5" hidden="1" x14ac:dyDescent="0.3">
      <c r="A240" t="s">
        <v>110</v>
      </c>
      <c r="B240">
        <v>11</v>
      </c>
      <c r="C240">
        <f t="shared" si="6"/>
        <v>11</v>
      </c>
      <c r="D240" t="str">
        <f t="shared" si="7"/>
        <v>DPW - Ph.0211</v>
      </c>
      <c r="E240" s="18">
        <v>40236573.850000001</v>
      </c>
    </row>
    <row r="241" spans="1:5" hidden="1" x14ac:dyDescent="0.3">
      <c r="A241" t="s">
        <v>110</v>
      </c>
      <c r="B241">
        <v>12</v>
      </c>
      <c r="C241">
        <f t="shared" si="6"/>
        <v>12</v>
      </c>
      <c r="D241" t="str">
        <f t="shared" si="7"/>
        <v>DPW - Ph.0212</v>
      </c>
      <c r="E241" s="18">
        <v>15678173.877894999</v>
      </c>
    </row>
    <row r="242" spans="1:5" hidden="1" x14ac:dyDescent="0.3">
      <c r="A242" t="s">
        <v>110</v>
      </c>
      <c r="B242">
        <v>13</v>
      </c>
      <c r="C242">
        <f t="shared" si="6"/>
        <v>13</v>
      </c>
      <c r="D242" t="str">
        <f t="shared" si="7"/>
        <v>DPW - Ph.0213</v>
      </c>
      <c r="E242" s="18">
        <v>18805485.48</v>
      </c>
    </row>
    <row r="243" spans="1:5" hidden="1" x14ac:dyDescent="0.3">
      <c r="A243" t="s">
        <v>110</v>
      </c>
      <c r="B243">
        <v>14</v>
      </c>
      <c r="C243">
        <f t="shared" si="6"/>
        <v>14</v>
      </c>
      <c r="D243" t="str">
        <f t="shared" si="7"/>
        <v>DPW - Ph.0214</v>
      </c>
      <c r="E243" s="18">
        <v>35568315.899999999</v>
      </c>
    </row>
    <row r="244" spans="1:5" hidden="1" x14ac:dyDescent="0.3">
      <c r="A244" t="s">
        <v>110</v>
      </c>
      <c r="B244">
        <v>2</v>
      </c>
      <c r="C244">
        <f t="shared" si="6"/>
        <v>2</v>
      </c>
      <c r="D244" t="str">
        <f t="shared" si="7"/>
        <v>DPW - Ph.022</v>
      </c>
      <c r="E244" s="18">
        <v>63597656.140000001</v>
      </c>
    </row>
    <row r="245" spans="1:5" hidden="1" x14ac:dyDescent="0.3">
      <c r="A245" t="s">
        <v>110</v>
      </c>
      <c r="B245">
        <v>2.1</v>
      </c>
      <c r="C245">
        <f t="shared" si="6"/>
        <v>2</v>
      </c>
      <c r="D245" t="str">
        <f t="shared" si="7"/>
        <v>DPW - Ph.022</v>
      </c>
      <c r="E245" s="18">
        <v>1460242.2699999977</v>
      </c>
    </row>
    <row r="246" spans="1:5" hidden="1" x14ac:dyDescent="0.3">
      <c r="A246" t="s">
        <v>71</v>
      </c>
      <c r="B246">
        <v>1</v>
      </c>
      <c r="C246">
        <f t="shared" si="6"/>
        <v>1</v>
      </c>
      <c r="D246" t="str">
        <f t="shared" si="7"/>
        <v>EGAT Pelletizing Plant1</v>
      </c>
      <c r="E246" s="18">
        <v>4836368.8</v>
      </c>
    </row>
    <row r="247" spans="1:5" hidden="1" x14ac:dyDescent="0.3">
      <c r="A247" t="s">
        <v>71</v>
      </c>
      <c r="B247">
        <v>2</v>
      </c>
      <c r="C247">
        <f t="shared" si="6"/>
        <v>2</v>
      </c>
      <c r="D247" t="str">
        <f t="shared" si="7"/>
        <v>EGAT Pelletizing Plant2</v>
      </c>
      <c r="E247" s="18">
        <v>10019256.26</v>
      </c>
    </row>
    <row r="248" spans="1:5" hidden="1" x14ac:dyDescent="0.3">
      <c r="A248" t="s">
        <v>71</v>
      </c>
      <c r="B248">
        <v>3</v>
      </c>
      <c r="C248">
        <f t="shared" si="6"/>
        <v>3</v>
      </c>
      <c r="D248" t="str">
        <f t="shared" si="7"/>
        <v>EGAT Pelletizing Plant3</v>
      </c>
      <c r="E248" s="18">
        <v>3347979.5</v>
      </c>
    </row>
    <row r="249" spans="1:5" hidden="1" x14ac:dyDescent="0.3">
      <c r="A249" t="s">
        <v>71</v>
      </c>
      <c r="B249">
        <v>3.1</v>
      </c>
      <c r="C249">
        <f t="shared" si="6"/>
        <v>3</v>
      </c>
      <c r="D249" t="str">
        <f t="shared" si="7"/>
        <v>EGAT Pelletizing Plant3</v>
      </c>
      <c r="E249" s="18">
        <v>766737.3</v>
      </c>
    </row>
    <row r="250" spans="1:5" hidden="1" x14ac:dyDescent="0.3">
      <c r="A250" t="s">
        <v>71</v>
      </c>
      <c r="B250">
        <v>4</v>
      </c>
      <c r="C250">
        <f t="shared" si="6"/>
        <v>4</v>
      </c>
      <c r="D250" t="str">
        <f t="shared" si="7"/>
        <v>EGAT Pelletizing Plant4</v>
      </c>
      <c r="E250" s="18">
        <v>6000000</v>
      </c>
    </row>
    <row r="251" spans="1:5" hidden="1" x14ac:dyDescent="0.3">
      <c r="A251" t="s">
        <v>71</v>
      </c>
      <c r="B251">
        <v>5</v>
      </c>
      <c r="C251">
        <f t="shared" si="6"/>
        <v>5</v>
      </c>
      <c r="D251" t="str">
        <f t="shared" si="7"/>
        <v>EGAT Pelletizing Plant5</v>
      </c>
      <c r="E251" s="18">
        <v>13990653.630000001</v>
      </c>
    </row>
    <row r="252" spans="1:5" hidden="1" x14ac:dyDescent="0.3">
      <c r="A252" t="s">
        <v>71</v>
      </c>
      <c r="B252">
        <v>6</v>
      </c>
      <c r="C252">
        <f t="shared" si="6"/>
        <v>6</v>
      </c>
      <c r="D252" t="str">
        <f t="shared" si="7"/>
        <v>EGAT Pelletizing Plant6</v>
      </c>
      <c r="E252" s="18">
        <v>10253665.390000001</v>
      </c>
    </row>
    <row r="253" spans="1:5" hidden="1" x14ac:dyDescent="0.3">
      <c r="A253" t="s">
        <v>71</v>
      </c>
      <c r="B253">
        <v>7</v>
      </c>
      <c r="C253">
        <f t="shared" si="6"/>
        <v>7</v>
      </c>
      <c r="D253" t="str">
        <f t="shared" si="7"/>
        <v>EGAT Pelletizing Plant7</v>
      </c>
      <c r="E253" s="18">
        <v>13147791.300000001</v>
      </c>
    </row>
    <row r="254" spans="1:5" hidden="1" x14ac:dyDescent="0.3">
      <c r="A254" t="s">
        <v>71</v>
      </c>
      <c r="B254">
        <v>8</v>
      </c>
      <c r="C254">
        <f t="shared" si="6"/>
        <v>8</v>
      </c>
      <c r="D254" t="str">
        <f t="shared" si="7"/>
        <v>EGAT Pelletizing Plant8</v>
      </c>
      <c r="E254" s="18">
        <v>11455129.949999999</v>
      </c>
    </row>
    <row r="255" spans="1:5" hidden="1" x14ac:dyDescent="0.3">
      <c r="A255" t="s">
        <v>71</v>
      </c>
      <c r="B255">
        <v>9</v>
      </c>
      <c r="C255">
        <f t="shared" si="6"/>
        <v>9</v>
      </c>
      <c r="D255" t="str">
        <f t="shared" si="7"/>
        <v>EGAT Pelletizing Plant9</v>
      </c>
      <c r="E255" s="18">
        <v>14888447</v>
      </c>
    </row>
    <row r="256" spans="1:5" hidden="1" x14ac:dyDescent="0.3">
      <c r="A256" t="s">
        <v>71</v>
      </c>
      <c r="B256">
        <v>10</v>
      </c>
      <c r="C256">
        <f t="shared" si="6"/>
        <v>10</v>
      </c>
      <c r="D256" t="str">
        <f t="shared" si="7"/>
        <v>EGAT Pelletizing Plant10</v>
      </c>
      <c r="E256" s="18">
        <v>16034098.6</v>
      </c>
    </row>
    <row r="257" spans="1:5" hidden="1" x14ac:dyDescent="0.3">
      <c r="A257" t="s">
        <v>71</v>
      </c>
      <c r="B257">
        <v>11</v>
      </c>
      <c r="C257">
        <f t="shared" ref="C257:C320" si="8">ROUNDDOWN(B257,0)</f>
        <v>11</v>
      </c>
      <c r="D257" t="str">
        <f t="shared" ref="D257:D320" si="9">A257&amp;C257</f>
        <v>EGAT Pelletizing Plant11</v>
      </c>
      <c r="E257" s="18">
        <v>14151886.789999999</v>
      </c>
    </row>
    <row r="258" spans="1:5" hidden="1" x14ac:dyDescent="0.3">
      <c r="A258" t="s">
        <v>71</v>
      </c>
      <c r="B258">
        <v>12</v>
      </c>
      <c r="C258">
        <f t="shared" si="8"/>
        <v>12</v>
      </c>
      <c r="D258" t="str">
        <f t="shared" si="9"/>
        <v>EGAT Pelletizing Plant12</v>
      </c>
      <c r="E258" s="18">
        <v>8500000</v>
      </c>
    </row>
    <row r="259" spans="1:5" hidden="1" x14ac:dyDescent="0.3">
      <c r="A259" t="s">
        <v>71</v>
      </c>
      <c r="B259">
        <v>13</v>
      </c>
      <c r="C259">
        <f t="shared" si="8"/>
        <v>13</v>
      </c>
      <c r="D259" t="str">
        <f t="shared" si="9"/>
        <v>EGAT Pelletizing Plant13</v>
      </c>
      <c r="E259" s="18">
        <v>18397068.579999998</v>
      </c>
    </row>
    <row r="260" spans="1:5" hidden="1" x14ac:dyDescent="0.3">
      <c r="A260" t="s">
        <v>71</v>
      </c>
      <c r="B260">
        <v>14</v>
      </c>
      <c r="C260">
        <f t="shared" si="8"/>
        <v>14</v>
      </c>
      <c r="D260" t="str">
        <f t="shared" si="9"/>
        <v>EGAT Pelletizing Plant14</v>
      </c>
      <c r="E260" s="18">
        <v>7794639.6299999999</v>
      </c>
    </row>
    <row r="261" spans="1:5" hidden="1" x14ac:dyDescent="0.3">
      <c r="A261" t="s">
        <v>71</v>
      </c>
      <c r="B261">
        <v>15</v>
      </c>
      <c r="C261">
        <f t="shared" si="8"/>
        <v>15</v>
      </c>
      <c r="D261" t="str">
        <f t="shared" si="9"/>
        <v>EGAT Pelletizing Plant15</v>
      </c>
      <c r="E261" s="18">
        <v>15000000</v>
      </c>
    </row>
    <row r="262" spans="1:5" hidden="1" x14ac:dyDescent="0.3">
      <c r="A262" t="s">
        <v>71</v>
      </c>
      <c r="B262">
        <v>15.1</v>
      </c>
      <c r="C262">
        <f t="shared" si="8"/>
        <v>15</v>
      </c>
      <c r="D262" t="str">
        <f t="shared" si="9"/>
        <v>EGAT Pelletizing Plant15</v>
      </c>
      <c r="E262" s="18">
        <v>4186530.1</v>
      </c>
    </row>
    <row r="263" spans="1:5" hidden="1" x14ac:dyDescent="0.3">
      <c r="A263" t="s">
        <v>71</v>
      </c>
      <c r="B263">
        <v>16</v>
      </c>
      <c r="C263">
        <f t="shared" si="8"/>
        <v>16</v>
      </c>
      <c r="D263" t="str">
        <f t="shared" si="9"/>
        <v>EGAT Pelletizing Plant16</v>
      </c>
      <c r="E263" s="18">
        <v>13336148.65</v>
      </c>
    </row>
    <row r="264" spans="1:5" hidden="1" x14ac:dyDescent="0.3">
      <c r="A264" t="s">
        <v>71</v>
      </c>
      <c r="B264">
        <v>17</v>
      </c>
      <c r="C264">
        <f t="shared" si="8"/>
        <v>17</v>
      </c>
      <c r="D264" t="str">
        <f t="shared" si="9"/>
        <v>EGAT Pelletizing Plant17</v>
      </c>
      <c r="E264" s="18">
        <v>19257376.649999999</v>
      </c>
    </row>
    <row r="265" spans="1:5" hidden="1" x14ac:dyDescent="0.3">
      <c r="A265" t="s">
        <v>71</v>
      </c>
      <c r="B265">
        <v>18</v>
      </c>
      <c r="C265">
        <f t="shared" si="8"/>
        <v>18</v>
      </c>
      <c r="D265" t="str">
        <f t="shared" si="9"/>
        <v>EGAT Pelletizing Plant18</v>
      </c>
      <c r="E265" s="18">
        <v>10000000</v>
      </c>
    </row>
    <row r="266" spans="1:5" hidden="1" x14ac:dyDescent="0.3">
      <c r="A266" t="s">
        <v>71</v>
      </c>
      <c r="B266">
        <v>19</v>
      </c>
      <c r="C266">
        <f t="shared" si="8"/>
        <v>19</v>
      </c>
      <c r="D266" t="str">
        <f t="shared" si="9"/>
        <v>EGAT Pelletizing Plant19</v>
      </c>
      <c r="E266" s="18">
        <v>10000000</v>
      </c>
    </row>
    <row r="267" spans="1:5" hidden="1" x14ac:dyDescent="0.3">
      <c r="A267" t="s">
        <v>71</v>
      </c>
      <c r="B267">
        <v>19.100000000000001</v>
      </c>
      <c r="C267">
        <f t="shared" si="8"/>
        <v>19</v>
      </c>
      <c r="D267" t="str">
        <f t="shared" si="9"/>
        <v>EGAT Pelletizing Plant19</v>
      </c>
      <c r="E267" s="18">
        <v>12197351.199999999</v>
      </c>
    </row>
    <row r="268" spans="1:5" hidden="1" x14ac:dyDescent="0.3">
      <c r="A268" t="s">
        <v>71</v>
      </c>
      <c r="B268">
        <v>20</v>
      </c>
      <c r="C268">
        <f t="shared" si="8"/>
        <v>20</v>
      </c>
      <c r="D268" t="str">
        <f t="shared" si="9"/>
        <v>EGAT Pelletizing Plant20</v>
      </c>
      <c r="E268" s="18">
        <v>1.0000000000000001E-5</v>
      </c>
    </row>
    <row r="269" spans="1:5" hidden="1" x14ac:dyDescent="0.3">
      <c r="A269" t="s">
        <v>71</v>
      </c>
      <c r="B269">
        <v>21</v>
      </c>
      <c r="C269">
        <f t="shared" si="8"/>
        <v>21</v>
      </c>
      <c r="D269" t="str">
        <f t="shared" si="9"/>
        <v>EGAT Pelletizing Plant21</v>
      </c>
      <c r="E269" s="18">
        <v>1.0000000000000001E-5</v>
      </c>
    </row>
    <row r="270" spans="1:5" hidden="1" x14ac:dyDescent="0.3">
      <c r="A270" t="s">
        <v>71</v>
      </c>
      <c r="B270">
        <v>22</v>
      </c>
      <c r="C270">
        <f t="shared" si="8"/>
        <v>22</v>
      </c>
      <c r="D270" t="str">
        <f t="shared" si="9"/>
        <v>EGAT Pelletizing Plant22</v>
      </c>
      <c r="E270" s="18">
        <v>1.0000000000000001E-5</v>
      </c>
    </row>
    <row r="271" spans="1:5" hidden="1" x14ac:dyDescent="0.3">
      <c r="A271" t="s">
        <v>123</v>
      </c>
      <c r="B271">
        <v>1</v>
      </c>
      <c r="C271">
        <f t="shared" si="8"/>
        <v>1</v>
      </c>
      <c r="D271" t="str">
        <f t="shared" si="9"/>
        <v>EGAT Pelletizing Plant - Supply1</v>
      </c>
      <c r="E271" s="18">
        <v>1570903.44</v>
      </c>
    </row>
    <row r="272" spans="1:5" hidden="1" x14ac:dyDescent="0.3">
      <c r="A272" t="s">
        <v>126</v>
      </c>
      <c r="B272">
        <v>1</v>
      </c>
      <c r="C272">
        <f t="shared" si="8"/>
        <v>1</v>
      </c>
      <c r="D272" t="str">
        <f t="shared" si="9"/>
        <v>EGAT Pelletizing Plant-Concrete Infra1</v>
      </c>
      <c r="E272" s="18">
        <v>1.0000000000000001E-5</v>
      </c>
    </row>
    <row r="273" spans="1:5" hidden="1" x14ac:dyDescent="0.3">
      <c r="A273" t="s">
        <v>71</v>
      </c>
      <c r="B273">
        <v>1</v>
      </c>
      <c r="C273">
        <f t="shared" si="8"/>
        <v>1</v>
      </c>
      <c r="D273" t="str">
        <f t="shared" si="9"/>
        <v>EGAT Pelletizing Plant1</v>
      </c>
      <c r="E273" s="18">
        <v>10000000</v>
      </c>
    </row>
    <row r="274" spans="1:5" hidden="1" x14ac:dyDescent="0.3">
      <c r="A274" t="s">
        <v>71</v>
      </c>
      <c r="B274">
        <v>2</v>
      </c>
      <c r="C274">
        <f t="shared" si="8"/>
        <v>2</v>
      </c>
      <c r="D274" t="str">
        <f t="shared" si="9"/>
        <v>EGAT Pelletizing Plant2</v>
      </c>
      <c r="E274" s="18">
        <v>2000000</v>
      </c>
    </row>
    <row r="275" spans="1:5" hidden="1" x14ac:dyDescent="0.3">
      <c r="A275" t="s">
        <v>71</v>
      </c>
      <c r="B275">
        <v>3</v>
      </c>
      <c r="C275">
        <f t="shared" si="8"/>
        <v>3</v>
      </c>
      <c r="D275" t="str">
        <f t="shared" si="9"/>
        <v>EGAT Pelletizing Plant3</v>
      </c>
      <c r="E275" s="18">
        <v>5000000</v>
      </c>
    </row>
    <row r="276" spans="1:5" hidden="1" x14ac:dyDescent="0.3">
      <c r="A276" t="s">
        <v>71</v>
      </c>
      <c r="B276">
        <v>4</v>
      </c>
      <c r="C276">
        <f t="shared" si="8"/>
        <v>4</v>
      </c>
      <c r="D276" t="str">
        <f t="shared" si="9"/>
        <v>EGAT Pelletizing Plant4</v>
      </c>
      <c r="E276" s="18">
        <v>20500000</v>
      </c>
    </row>
    <row r="277" spans="1:5" hidden="1" x14ac:dyDescent="0.3">
      <c r="A277" t="s">
        <v>71</v>
      </c>
      <c r="B277">
        <v>5</v>
      </c>
      <c r="C277">
        <f t="shared" si="8"/>
        <v>5</v>
      </c>
      <c r="D277" t="str">
        <f t="shared" si="9"/>
        <v>EGAT Pelletizing Plant5</v>
      </c>
      <c r="E277" s="18">
        <v>28804143.300000001</v>
      </c>
    </row>
    <row r="278" spans="1:5" hidden="1" x14ac:dyDescent="0.3">
      <c r="A278" t="s">
        <v>71</v>
      </c>
      <c r="B278">
        <v>6</v>
      </c>
      <c r="C278">
        <f t="shared" si="8"/>
        <v>6</v>
      </c>
      <c r="D278" t="str">
        <f t="shared" si="9"/>
        <v>EGAT Pelletizing Plant6</v>
      </c>
      <c r="E278" s="18">
        <v>100000000</v>
      </c>
    </row>
    <row r="279" spans="1:5" hidden="1" x14ac:dyDescent="0.3">
      <c r="A279" t="s">
        <v>71</v>
      </c>
      <c r="B279">
        <v>7</v>
      </c>
      <c r="C279">
        <f t="shared" si="8"/>
        <v>7</v>
      </c>
      <c r="D279" t="str">
        <f t="shared" si="9"/>
        <v>EGAT Pelletizing Plant7</v>
      </c>
      <c r="E279" s="18">
        <v>100000000</v>
      </c>
    </row>
    <row r="280" spans="1:5" hidden="1" x14ac:dyDescent="0.3">
      <c r="A280" t="s">
        <v>71</v>
      </c>
      <c r="B280">
        <v>8</v>
      </c>
      <c r="C280">
        <f t="shared" si="8"/>
        <v>8</v>
      </c>
      <c r="D280" t="str">
        <f t="shared" si="9"/>
        <v>EGAT Pelletizing Plant8</v>
      </c>
      <c r="E280" s="18">
        <v>200000000</v>
      </c>
    </row>
    <row r="281" spans="1:5" hidden="1" x14ac:dyDescent="0.3">
      <c r="A281" t="s">
        <v>71</v>
      </c>
      <c r="B281">
        <v>9</v>
      </c>
      <c r="C281">
        <f t="shared" si="8"/>
        <v>9</v>
      </c>
      <c r="D281" t="str">
        <f t="shared" si="9"/>
        <v>EGAT Pelletizing Plant9</v>
      </c>
      <c r="E281" s="18">
        <v>26309409.25</v>
      </c>
    </row>
    <row r="282" spans="1:5" hidden="1" x14ac:dyDescent="0.3">
      <c r="A282" t="s">
        <v>202</v>
      </c>
      <c r="B282">
        <v>1</v>
      </c>
      <c r="C282">
        <f t="shared" si="8"/>
        <v>1</v>
      </c>
      <c r="D282" t="str">
        <f t="shared" si="9"/>
        <v>EGAT Pelletizing Plant-Escalation1</v>
      </c>
      <c r="E282" s="18">
        <v>7000000</v>
      </c>
    </row>
    <row r="283" spans="1:5" hidden="1" x14ac:dyDescent="0.3">
      <c r="A283" t="s">
        <v>125</v>
      </c>
      <c r="B283">
        <v>1</v>
      </c>
      <c r="C283">
        <f t="shared" si="8"/>
        <v>1</v>
      </c>
      <c r="D283" t="str">
        <f t="shared" si="9"/>
        <v>EGAT Pelletizing Plant-Mechanical Installation1</v>
      </c>
      <c r="E283" s="18">
        <v>1.0000000000000001E-5</v>
      </c>
    </row>
    <row r="284" spans="1:5" hidden="1" x14ac:dyDescent="0.3">
      <c r="A284" t="s">
        <v>74</v>
      </c>
      <c r="B284">
        <v>1</v>
      </c>
      <c r="C284">
        <f t="shared" si="8"/>
        <v>1</v>
      </c>
      <c r="D284" t="str">
        <f t="shared" si="9"/>
        <v>EGAT Pelletizing Plant-MEP1</v>
      </c>
      <c r="E284" s="18">
        <v>1.0000000000000001E-5</v>
      </c>
    </row>
    <row r="285" spans="1:5" hidden="1" x14ac:dyDescent="0.3">
      <c r="A285" t="s">
        <v>74</v>
      </c>
      <c r="B285">
        <v>2</v>
      </c>
      <c r="C285">
        <f t="shared" si="8"/>
        <v>2</v>
      </c>
      <c r="D285" t="str">
        <f t="shared" si="9"/>
        <v>EGAT Pelletizing Plant-MEP2</v>
      </c>
      <c r="E285" s="18">
        <v>1.0000000000000001E-5</v>
      </c>
    </row>
    <row r="286" spans="1:5" hidden="1" x14ac:dyDescent="0.3">
      <c r="A286" t="s">
        <v>74</v>
      </c>
      <c r="B286">
        <v>3</v>
      </c>
      <c r="C286">
        <f t="shared" si="8"/>
        <v>3</v>
      </c>
      <c r="D286" t="str">
        <f t="shared" si="9"/>
        <v>EGAT Pelletizing Plant-MEP3</v>
      </c>
      <c r="E286" s="18">
        <v>1.0000000000000001E-5</v>
      </c>
    </row>
    <row r="287" spans="1:5" hidden="1" x14ac:dyDescent="0.3">
      <c r="A287" t="s">
        <v>127</v>
      </c>
      <c r="B287">
        <v>1</v>
      </c>
      <c r="C287">
        <f t="shared" si="8"/>
        <v>1</v>
      </c>
      <c r="D287" t="str">
        <f t="shared" si="9"/>
        <v>EGAT Pelletizing Plant-MEP Coordination1</v>
      </c>
      <c r="E287" s="18">
        <v>1.0000000000000001E-5</v>
      </c>
    </row>
    <row r="288" spans="1:5" hidden="1" x14ac:dyDescent="0.3">
      <c r="A288" t="s">
        <v>71</v>
      </c>
      <c r="B288">
        <v>1</v>
      </c>
      <c r="C288">
        <f t="shared" si="8"/>
        <v>1</v>
      </c>
      <c r="D288" t="str">
        <f t="shared" si="9"/>
        <v>EGAT Pelletizing Plant1</v>
      </c>
      <c r="E288" s="18">
        <v>1769274.74</v>
      </c>
    </row>
    <row r="289" spans="1:5" hidden="1" x14ac:dyDescent="0.3">
      <c r="A289" t="s">
        <v>71</v>
      </c>
      <c r="B289">
        <v>2</v>
      </c>
      <c r="C289">
        <f t="shared" si="8"/>
        <v>2</v>
      </c>
      <c r="D289" t="str">
        <f t="shared" si="9"/>
        <v>EGAT Pelletizing Plant2</v>
      </c>
      <c r="E289" s="18">
        <v>15000000</v>
      </c>
    </row>
    <row r="290" spans="1:5" hidden="1" x14ac:dyDescent="0.3">
      <c r="A290" t="s">
        <v>71</v>
      </c>
      <c r="B290">
        <v>3</v>
      </c>
      <c r="C290">
        <f t="shared" si="8"/>
        <v>3</v>
      </c>
      <c r="D290" t="str">
        <f t="shared" si="9"/>
        <v>EGAT Pelletizing Plant3</v>
      </c>
      <c r="E290" s="18">
        <v>50000000</v>
      </c>
    </row>
    <row r="291" spans="1:5" hidden="1" x14ac:dyDescent="0.3">
      <c r="A291" t="s">
        <v>71</v>
      </c>
      <c r="B291">
        <v>4</v>
      </c>
      <c r="C291">
        <f t="shared" si="8"/>
        <v>4</v>
      </c>
      <c r="D291" t="str">
        <f t="shared" si="9"/>
        <v>EGAT Pelletizing Plant4</v>
      </c>
      <c r="E291" s="18">
        <v>23690590.75</v>
      </c>
    </row>
    <row r="292" spans="1:5" hidden="1" x14ac:dyDescent="0.3">
      <c r="A292" t="s">
        <v>71</v>
      </c>
      <c r="B292">
        <v>5</v>
      </c>
      <c r="C292">
        <f t="shared" si="8"/>
        <v>5</v>
      </c>
      <c r="D292" t="str">
        <f t="shared" si="9"/>
        <v>EGAT Pelletizing Plant5</v>
      </c>
      <c r="E292" s="18">
        <v>100000000</v>
      </c>
    </row>
    <row r="293" spans="1:5" hidden="1" x14ac:dyDescent="0.3">
      <c r="A293" t="s">
        <v>71</v>
      </c>
      <c r="B293">
        <v>6</v>
      </c>
      <c r="C293">
        <f t="shared" si="8"/>
        <v>6</v>
      </c>
      <c r="D293" t="str">
        <f t="shared" si="9"/>
        <v>EGAT Pelletizing Plant6</v>
      </c>
      <c r="E293" s="18">
        <v>50000000</v>
      </c>
    </row>
    <row r="294" spans="1:5" hidden="1" x14ac:dyDescent="0.3">
      <c r="A294" t="s">
        <v>71</v>
      </c>
      <c r="B294">
        <v>7</v>
      </c>
      <c r="C294">
        <f t="shared" si="8"/>
        <v>7</v>
      </c>
      <c r="D294" t="str">
        <f t="shared" si="9"/>
        <v>EGAT Pelletizing Plant7</v>
      </c>
      <c r="E294" s="18">
        <v>50000000</v>
      </c>
    </row>
    <row r="295" spans="1:5" hidden="1" x14ac:dyDescent="0.3">
      <c r="A295" t="s">
        <v>71</v>
      </c>
      <c r="B295">
        <v>8</v>
      </c>
      <c r="C295">
        <f t="shared" si="8"/>
        <v>8</v>
      </c>
      <c r="D295" t="str">
        <f t="shared" si="9"/>
        <v>EGAT Pelletizing Plant8</v>
      </c>
      <c r="E295" s="18">
        <v>30000000</v>
      </c>
    </row>
    <row r="296" spans="1:5" hidden="1" x14ac:dyDescent="0.3">
      <c r="A296" t="s">
        <v>71</v>
      </c>
      <c r="B296">
        <v>9</v>
      </c>
      <c r="C296">
        <f t="shared" si="8"/>
        <v>9</v>
      </c>
      <c r="D296" t="str">
        <f t="shared" si="9"/>
        <v>EGAT Pelletizing Plant9</v>
      </c>
      <c r="E296" s="18">
        <v>30000000</v>
      </c>
    </row>
    <row r="297" spans="1:5" hidden="1" x14ac:dyDescent="0.3">
      <c r="A297" t="s">
        <v>71</v>
      </c>
      <c r="B297">
        <v>10</v>
      </c>
      <c r="C297">
        <f t="shared" si="8"/>
        <v>10</v>
      </c>
      <c r="D297" t="str">
        <f t="shared" si="9"/>
        <v>EGAT Pelletizing Plant10</v>
      </c>
      <c r="E297" s="18">
        <v>25000000</v>
      </c>
    </row>
    <row r="298" spans="1:5" hidden="1" x14ac:dyDescent="0.3">
      <c r="A298" t="s">
        <v>71</v>
      </c>
      <c r="B298">
        <v>11</v>
      </c>
      <c r="C298">
        <f t="shared" si="8"/>
        <v>11</v>
      </c>
      <c r="D298" t="str">
        <f t="shared" si="9"/>
        <v>EGAT Pelletizing Plant11</v>
      </c>
      <c r="E298" s="18">
        <v>20000000</v>
      </c>
    </row>
    <row r="299" spans="1:5" hidden="1" x14ac:dyDescent="0.3">
      <c r="A299" t="s">
        <v>71</v>
      </c>
      <c r="B299">
        <v>12</v>
      </c>
      <c r="C299">
        <f t="shared" si="8"/>
        <v>12</v>
      </c>
      <c r="D299" t="str">
        <f t="shared" si="9"/>
        <v>EGAT Pelletizing Plant12</v>
      </c>
      <c r="E299" s="18">
        <v>15000000</v>
      </c>
    </row>
    <row r="300" spans="1:5" hidden="1" x14ac:dyDescent="0.3">
      <c r="A300" t="s">
        <v>71</v>
      </c>
      <c r="B300">
        <v>13</v>
      </c>
      <c r="C300">
        <f t="shared" si="8"/>
        <v>13</v>
      </c>
      <c r="D300" t="str">
        <f t="shared" si="9"/>
        <v>EGAT Pelletizing Plant13</v>
      </c>
      <c r="E300" s="18">
        <v>35000000</v>
      </c>
    </row>
    <row r="301" spans="1:5" hidden="1" x14ac:dyDescent="0.3">
      <c r="A301" t="s">
        <v>71</v>
      </c>
      <c r="B301">
        <v>14</v>
      </c>
      <c r="C301">
        <f t="shared" si="8"/>
        <v>14</v>
      </c>
      <c r="D301" t="str">
        <f t="shared" si="9"/>
        <v>EGAT Pelletizing Plant14</v>
      </c>
      <c r="E301" s="18">
        <v>10000000</v>
      </c>
    </row>
    <row r="302" spans="1:5" hidden="1" x14ac:dyDescent="0.3">
      <c r="A302" t="s">
        <v>71</v>
      </c>
      <c r="B302">
        <v>15</v>
      </c>
      <c r="C302">
        <f t="shared" si="8"/>
        <v>15</v>
      </c>
      <c r="D302" t="str">
        <f t="shared" si="9"/>
        <v>EGAT Pelletizing Plant15</v>
      </c>
      <c r="E302" s="18">
        <v>10000000</v>
      </c>
    </row>
    <row r="303" spans="1:5" hidden="1" x14ac:dyDescent="0.3">
      <c r="A303" t="s">
        <v>71</v>
      </c>
      <c r="B303">
        <v>16</v>
      </c>
      <c r="C303">
        <f t="shared" si="8"/>
        <v>16</v>
      </c>
      <c r="D303" t="str">
        <f t="shared" si="9"/>
        <v>EGAT Pelletizing Plant16</v>
      </c>
      <c r="E303" s="18">
        <v>10000000</v>
      </c>
    </row>
    <row r="304" spans="1:5" hidden="1" x14ac:dyDescent="0.3">
      <c r="A304" t="s">
        <v>71</v>
      </c>
      <c r="B304">
        <v>17</v>
      </c>
      <c r="C304">
        <f t="shared" si="8"/>
        <v>17</v>
      </c>
      <c r="D304" t="str">
        <f t="shared" si="9"/>
        <v>EGAT Pelletizing Plant17</v>
      </c>
      <c r="E304" s="18">
        <v>20000000</v>
      </c>
    </row>
    <row r="305" spans="1:5" hidden="1" x14ac:dyDescent="0.3">
      <c r="A305" t="s">
        <v>71</v>
      </c>
      <c r="B305">
        <v>18</v>
      </c>
      <c r="C305">
        <f t="shared" si="8"/>
        <v>18</v>
      </c>
      <c r="D305" t="str">
        <f t="shared" si="9"/>
        <v>EGAT Pelletizing Plant18</v>
      </c>
      <c r="E305" s="18">
        <v>25000000</v>
      </c>
    </row>
    <row r="306" spans="1:5" hidden="1" x14ac:dyDescent="0.3">
      <c r="A306" t="s">
        <v>71</v>
      </c>
      <c r="B306">
        <v>19</v>
      </c>
      <c r="C306">
        <f t="shared" si="8"/>
        <v>19</v>
      </c>
      <c r="D306" t="str">
        <f t="shared" si="9"/>
        <v>EGAT Pelletizing Plant19</v>
      </c>
      <c r="E306" s="18">
        <v>20000000</v>
      </c>
    </row>
    <row r="307" spans="1:5" hidden="1" x14ac:dyDescent="0.3">
      <c r="A307" t="s">
        <v>71</v>
      </c>
      <c r="B307">
        <v>20</v>
      </c>
      <c r="C307">
        <f t="shared" si="8"/>
        <v>20</v>
      </c>
      <c r="D307" t="str">
        <f t="shared" si="9"/>
        <v>EGAT Pelletizing Plant20</v>
      </c>
      <c r="E307" s="18">
        <v>40000000</v>
      </c>
    </row>
    <row r="308" spans="1:5" hidden="1" x14ac:dyDescent="0.3">
      <c r="A308" t="s">
        <v>71</v>
      </c>
      <c r="B308">
        <v>21</v>
      </c>
      <c r="C308">
        <f t="shared" si="8"/>
        <v>21</v>
      </c>
      <c r="D308" t="str">
        <f t="shared" si="9"/>
        <v>EGAT Pelletizing Plant21</v>
      </c>
      <c r="E308" s="18">
        <v>20000000</v>
      </c>
    </row>
    <row r="309" spans="1:5" hidden="1" x14ac:dyDescent="0.3">
      <c r="A309" t="s">
        <v>71</v>
      </c>
      <c r="B309">
        <v>22</v>
      </c>
      <c r="C309">
        <f t="shared" si="8"/>
        <v>22</v>
      </c>
      <c r="D309" t="str">
        <f t="shared" si="9"/>
        <v>EGAT Pelletizing Plant22</v>
      </c>
      <c r="E309" s="18">
        <v>50000000</v>
      </c>
    </row>
    <row r="310" spans="1:5" hidden="1" x14ac:dyDescent="0.3">
      <c r="A310" t="s">
        <v>71</v>
      </c>
      <c r="B310">
        <v>23</v>
      </c>
      <c r="C310">
        <f t="shared" si="8"/>
        <v>23</v>
      </c>
      <c r="D310" t="str">
        <f t="shared" si="9"/>
        <v>EGAT Pelletizing Plant23</v>
      </c>
      <c r="E310" s="18">
        <v>15000000</v>
      </c>
    </row>
    <row r="311" spans="1:5" hidden="1" x14ac:dyDescent="0.3">
      <c r="A311" t="s">
        <v>71</v>
      </c>
      <c r="B311">
        <v>24</v>
      </c>
      <c r="C311">
        <f t="shared" si="8"/>
        <v>24</v>
      </c>
      <c r="D311" t="str">
        <f t="shared" si="9"/>
        <v>EGAT Pelletizing Plant24</v>
      </c>
      <c r="E311" s="18">
        <v>10000000</v>
      </c>
    </row>
    <row r="312" spans="1:5" hidden="1" x14ac:dyDescent="0.3">
      <c r="A312" t="s">
        <v>71</v>
      </c>
      <c r="B312">
        <v>25</v>
      </c>
      <c r="C312">
        <f t="shared" si="8"/>
        <v>25</v>
      </c>
      <c r="D312" t="str">
        <f t="shared" si="9"/>
        <v>EGAT Pelletizing Plant25</v>
      </c>
      <c r="E312" s="18">
        <v>10000000</v>
      </c>
    </row>
    <row r="313" spans="1:5" hidden="1" x14ac:dyDescent="0.3">
      <c r="A313" t="s">
        <v>71</v>
      </c>
      <c r="B313">
        <v>26</v>
      </c>
      <c r="C313">
        <f t="shared" si="8"/>
        <v>26</v>
      </c>
      <c r="D313" t="str">
        <f t="shared" si="9"/>
        <v>EGAT Pelletizing Plant26</v>
      </c>
      <c r="E313" s="18">
        <v>15000000</v>
      </c>
    </row>
    <row r="314" spans="1:5" hidden="1" x14ac:dyDescent="0.3">
      <c r="A314" t="s">
        <v>71</v>
      </c>
      <c r="B314">
        <v>27</v>
      </c>
      <c r="C314">
        <f t="shared" si="8"/>
        <v>27</v>
      </c>
      <c r="D314" t="str">
        <f t="shared" si="9"/>
        <v>EGAT Pelletizing Plant27</v>
      </c>
      <c r="E314" s="18">
        <v>10000000</v>
      </c>
    </row>
    <row r="315" spans="1:5" hidden="1" x14ac:dyDescent="0.3">
      <c r="A315" t="s">
        <v>71</v>
      </c>
      <c r="B315">
        <v>28</v>
      </c>
      <c r="C315">
        <f t="shared" si="8"/>
        <v>28</v>
      </c>
      <c r="D315" t="str">
        <f t="shared" si="9"/>
        <v>EGAT Pelletizing Plant28</v>
      </c>
      <c r="E315" s="18">
        <v>10000000</v>
      </c>
    </row>
    <row r="316" spans="1:5" hidden="1" x14ac:dyDescent="0.3">
      <c r="A316" t="s">
        <v>71</v>
      </c>
      <c r="B316">
        <v>29</v>
      </c>
      <c r="C316">
        <f t="shared" si="8"/>
        <v>29</v>
      </c>
      <c r="D316" t="str">
        <f t="shared" si="9"/>
        <v>EGAT Pelletizing Plant29</v>
      </c>
      <c r="E316" s="18">
        <v>10000000</v>
      </c>
    </row>
    <row r="317" spans="1:5" hidden="1" x14ac:dyDescent="0.3">
      <c r="A317" t="s">
        <v>71</v>
      </c>
      <c r="B317">
        <v>30</v>
      </c>
      <c r="C317">
        <f t="shared" si="8"/>
        <v>30</v>
      </c>
      <c r="D317" t="str">
        <f t="shared" si="9"/>
        <v>EGAT Pelletizing Plant30</v>
      </c>
      <c r="E317" s="18">
        <v>15000000</v>
      </c>
    </row>
    <row r="318" spans="1:5" hidden="1" x14ac:dyDescent="0.3">
      <c r="A318" t="s">
        <v>71</v>
      </c>
      <c r="B318">
        <v>32</v>
      </c>
      <c r="C318">
        <f t="shared" si="8"/>
        <v>32</v>
      </c>
      <c r="D318" t="str">
        <f t="shared" si="9"/>
        <v>EGAT Pelletizing Plant32</v>
      </c>
      <c r="E318" s="18">
        <v>20000000</v>
      </c>
    </row>
    <row r="319" spans="1:5" hidden="1" x14ac:dyDescent="0.3">
      <c r="A319" t="s">
        <v>71</v>
      </c>
      <c r="B319">
        <v>33</v>
      </c>
      <c r="C319">
        <f t="shared" si="8"/>
        <v>33</v>
      </c>
      <c r="D319" t="str">
        <f t="shared" si="9"/>
        <v>EGAT Pelletizing Plant33</v>
      </c>
      <c r="E319" s="18">
        <v>100000000</v>
      </c>
    </row>
    <row r="320" spans="1:5" hidden="1" x14ac:dyDescent="0.3">
      <c r="A320" t="s">
        <v>71</v>
      </c>
      <c r="B320">
        <v>34</v>
      </c>
      <c r="C320">
        <f t="shared" si="8"/>
        <v>34</v>
      </c>
      <c r="D320" t="str">
        <f t="shared" si="9"/>
        <v>EGAT Pelletizing Plant34</v>
      </c>
      <c r="E320" s="18">
        <v>20000000</v>
      </c>
    </row>
    <row r="321" spans="1:5" hidden="1" x14ac:dyDescent="0.3">
      <c r="A321" t="s">
        <v>71</v>
      </c>
      <c r="B321">
        <v>35</v>
      </c>
      <c r="C321">
        <f t="shared" ref="C321:C384" si="10">ROUNDDOWN(B321,0)</f>
        <v>35</v>
      </c>
      <c r="D321" t="str">
        <f t="shared" ref="D321:D384" si="11">A321&amp;C321</f>
        <v>EGAT Pelletizing Plant35</v>
      </c>
      <c r="E321" s="18">
        <v>15000000</v>
      </c>
    </row>
    <row r="322" spans="1:5" hidden="1" x14ac:dyDescent="0.3">
      <c r="A322" t="s">
        <v>71</v>
      </c>
      <c r="B322">
        <v>36</v>
      </c>
      <c r="C322">
        <f t="shared" si="10"/>
        <v>36</v>
      </c>
      <c r="D322" t="str">
        <f t="shared" si="11"/>
        <v>EGAT Pelletizing Plant36</v>
      </c>
      <c r="E322" s="18">
        <v>20000000</v>
      </c>
    </row>
    <row r="323" spans="1:5" hidden="1" x14ac:dyDescent="0.3">
      <c r="A323" t="s">
        <v>71</v>
      </c>
      <c r="B323">
        <v>37</v>
      </c>
      <c r="C323">
        <f t="shared" si="10"/>
        <v>37</v>
      </c>
      <c r="D323" t="str">
        <f t="shared" si="11"/>
        <v>EGAT Pelletizing Plant37</v>
      </c>
      <c r="E323" s="18">
        <v>5000000</v>
      </c>
    </row>
    <row r="324" spans="1:5" hidden="1" x14ac:dyDescent="0.3">
      <c r="A324" t="s">
        <v>71</v>
      </c>
      <c r="B324">
        <v>38</v>
      </c>
      <c r="C324">
        <f t="shared" si="10"/>
        <v>38</v>
      </c>
      <c r="D324" t="str">
        <f t="shared" si="11"/>
        <v>EGAT Pelletizing Plant38</v>
      </c>
      <c r="E324" s="18">
        <v>15000000</v>
      </c>
    </row>
    <row r="325" spans="1:5" hidden="1" x14ac:dyDescent="0.3">
      <c r="A325" t="s">
        <v>71</v>
      </c>
      <c r="B325">
        <v>39</v>
      </c>
      <c r="C325">
        <f t="shared" si="10"/>
        <v>39</v>
      </c>
      <c r="D325" t="str">
        <f t="shared" si="11"/>
        <v>EGAT Pelletizing Plant39</v>
      </c>
      <c r="E325" s="18">
        <v>25000000</v>
      </c>
    </row>
    <row r="326" spans="1:5" hidden="1" x14ac:dyDescent="0.3">
      <c r="A326" t="s">
        <v>71</v>
      </c>
      <c r="B326">
        <v>40</v>
      </c>
      <c r="C326">
        <f t="shared" si="10"/>
        <v>40</v>
      </c>
      <c r="D326" t="str">
        <f t="shared" si="11"/>
        <v>EGAT Pelletizing Plant40</v>
      </c>
      <c r="E326" s="18">
        <v>15000000</v>
      </c>
    </row>
    <row r="327" spans="1:5" hidden="1" x14ac:dyDescent="0.3">
      <c r="A327" t="s">
        <v>71</v>
      </c>
      <c r="B327">
        <v>41</v>
      </c>
      <c r="C327">
        <f t="shared" si="10"/>
        <v>41</v>
      </c>
      <c r="D327" t="str">
        <f t="shared" si="11"/>
        <v>EGAT Pelletizing Plant41</v>
      </c>
      <c r="E327" s="18">
        <v>20000000</v>
      </c>
    </row>
    <row r="328" spans="1:5" hidden="1" x14ac:dyDescent="0.3">
      <c r="A328" t="s">
        <v>71</v>
      </c>
      <c r="B328">
        <v>42</v>
      </c>
      <c r="C328">
        <f t="shared" si="10"/>
        <v>42</v>
      </c>
      <c r="D328" t="str">
        <f t="shared" si="11"/>
        <v>EGAT Pelletizing Plant42</v>
      </c>
      <c r="E328" s="18">
        <v>10000000</v>
      </c>
    </row>
    <row r="329" spans="1:5" hidden="1" x14ac:dyDescent="0.3">
      <c r="A329" t="s">
        <v>71</v>
      </c>
      <c r="B329">
        <v>43</v>
      </c>
      <c r="C329">
        <f t="shared" si="10"/>
        <v>43</v>
      </c>
      <c r="D329" t="str">
        <f t="shared" si="11"/>
        <v>EGAT Pelletizing Plant43</v>
      </c>
      <c r="E329" s="18">
        <v>35000000</v>
      </c>
    </row>
    <row r="330" spans="1:5" hidden="1" x14ac:dyDescent="0.3">
      <c r="A330" t="s">
        <v>71</v>
      </c>
      <c r="B330">
        <v>44</v>
      </c>
      <c r="C330">
        <f t="shared" si="10"/>
        <v>44</v>
      </c>
      <c r="D330" t="str">
        <f t="shared" si="11"/>
        <v>EGAT Pelletizing Plant44</v>
      </c>
      <c r="E330" s="18">
        <v>35000000</v>
      </c>
    </row>
    <row r="331" spans="1:5" hidden="1" x14ac:dyDescent="0.3">
      <c r="A331" t="s">
        <v>71</v>
      </c>
      <c r="B331">
        <v>45</v>
      </c>
      <c r="C331">
        <f t="shared" si="10"/>
        <v>45</v>
      </c>
      <c r="D331" t="str">
        <f t="shared" si="11"/>
        <v>EGAT Pelletizing Plant45</v>
      </c>
      <c r="E331" s="18">
        <v>20000000</v>
      </c>
    </row>
    <row r="332" spans="1:5" hidden="1" x14ac:dyDescent="0.3">
      <c r="A332" t="s">
        <v>71</v>
      </c>
      <c r="B332">
        <v>46</v>
      </c>
      <c r="C332">
        <f t="shared" si="10"/>
        <v>46</v>
      </c>
      <c r="D332" t="str">
        <f t="shared" si="11"/>
        <v>EGAT Pelletizing Plant46</v>
      </c>
      <c r="E332" s="18">
        <v>32000000</v>
      </c>
    </row>
    <row r="333" spans="1:5" hidden="1" x14ac:dyDescent="0.3">
      <c r="A333" t="s">
        <v>71</v>
      </c>
      <c r="B333">
        <v>47</v>
      </c>
      <c r="C333">
        <f t="shared" si="10"/>
        <v>47</v>
      </c>
      <c r="D333" t="str">
        <f t="shared" si="11"/>
        <v>EGAT Pelletizing Plant47</v>
      </c>
      <c r="E333" s="18">
        <v>10000000</v>
      </c>
    </row>
    <row r="334" spans="1:5" hidden="1" x14ac:dyDescent="0.3">
      <c r="A334" t="s">
        <v>71</v>
      </c>
      <c r="B334">
        <v>48</v>
      </c>
      <c r="C334">
        <f t="shared" si="10"/>
        <v>48</v>
      </c>
      <c r="D334" t="str">
        <f t="shared" si="11"/>
        <v>EGAT Pelletizing Plant48</v>
      </c>
      <c r="E334" s="18">
        <v>10000000</v>
      </c>
    </row>
    <row r="335" spans="1:5" hidden="1" x14ac:dyDescent="0.3">
      <c r="A335" t="s">
        <v>71</v>
      </c>
      <c r="B335">
        <v>49</v>
      </c>
      <c r="C335">
        <f t="shared" si="10"/>
        <v>49</v>
      </c>
      <c r="D335" t="str">
        <f t="shared" si="11"/>
        <v>EGAT Pelletizing Plant49</v>
      </c>
      <c r="E335" s="18">
        <v>10000000</v>
      </c>
    </row>
    <row r="336" spans="1:5" hidden="1" x14ac:dyDescent="0.3">
      <c r="A336" t="s">
        <v>71</v>
      </c>
      <c r="B336">
        <v>50</v>
      </c>
      <c r="C336">
        <f t="shared" si="10"/>
        <v>50</v>
      </c>
      <c r="D336" t="str">
        <f t="shared" si="11"/>
        <v>EGAT Pelletizing Plant50</v>
      </c>
      <c r="E336" s="18">
        <v>10000000</v>
      </c>
    </row>
    <row r="337" spans="1:5" hidden="1" x14ac:dyDescent="0.3">
      <c r="A337" t="s">
        <v>71</v>
      </c>
      <c r="B337">
        <v>51</v>
      </c>
      <c r="C337">
        <f t="shared" si="10"/>
        <v>51</v>
      </c>
      <c r="D337" t="str">
        <f t="shared" si="11"/>
        <v>EGAT Pelletizing Plant51</v>
      </c>
      <c r="E337" s="18">
        <v>10000000</v>
      </c>
    </row>
    <row r="338" spans="1:5" hidden="1" x14ac:dyDescent="0.3">
      <c r="A338" t="s">
        <v>71</v>
      </c>
      <c r="B338">
        <v>52</v>
      </c>
      <c r="C338">
        <f t="shared" si="10"/>
        <v>52</v>
      </c>
      <c r="D338" t="str">
        <f t="shared" si="11"/>
        <v>EGAT Pelletizing Plant52</v>
      </c>
      <c r="E338" s="18">
        <v>10000000</v>
      </c>
    </row>
    <row r="339" spans="1:5" hidden="1" x14ac:dyDescent="0.3">
      <c r="A339" t="s">
        <v>71</v>
      </c>
      <c r="B339">
        <v>53</v>
      </c>
      <c r="C339">
        <f t="shared" si="10"/>
        <v>53</v>
      </c>
      <c r="D339" t="str">
        <f t="shared" si="11"/>
        <v>EGAT Pelletizing Plant53</v>
      </c>
      <c r="E339" s="18">
        <v>5000000</v>
      </c>
    </row>
    <row r="340" spans="1:5" hidden="1" x14ac:dyDescent="0.3">
      <c r="A340" t="s">
        <v>71</v>
      </c>
      <c r="B340">
        <v>54</v>
      </c>
      <c r="C340">
        <f t="shared" si="10"/>
        <v>54</v>
      </c>
      <c r="D340" t="str">
        <f t="shared" si="11"/>
        <v>EGAT Pelletizing Plant54</v>
      </c>
      <c r="E340" s="18">
        <v>15000000</v>
      </c>
    </row>
    <row r="341" spans="1:5" hidden="1" x14ac:dyDescent="0.3">
      <c r="A341" t="s">
        <v>71</v>
      </c>
      <c r="B341">
        <v>55</v>
      </c>
      <c r="C341">
        <f t="shared" si="10"/>
        <v>55</v>
      </c>
      <c r="D341" t="str">
        <f t="shared" si="11"/>
        <v>EGAT Pelletizing Plant55</v>
      </c>
      <c r="E341" s="18">
        <v>7500000</v>
      </c>
    </row>
    <row r="342" spans="1:5" hidden="1" x14ac:dyDescent="0.3">
      <c r="A342" t="s">
        <v>71</v>
      </c>
      <c r="B342">
        <v>56</v>
      </c>
      <c r="C342">
        <f t="shared" si="10"/>
        <v>56</v>
      </c>
      <c r="D342" t="str">
        <f t="shared" si="11"/>
        <v>EGAT Pelletizing Plant56</v>
      </c>
      <c r="E342" s="18">
        <v>5000000</v>
      </c>
    </row>
    <row r="343" spans="1:5" hidden="1" x14ac:dyDescent="0.3">
      <c r="A343" t="s">
        <v>72</v>
      </c>
      <c r="B343">
        <v>1</v>
      </c>
      <c r="C343">
        <f t="shared" si="10"/>
        <v>1</v>
      </c>
      <c r="D343" t="str">
        <f t="shared" si="11"/>
        <v>EGAT Pelletizing Plant-Water Tank1</v>
      </c>
      <c r="E343" s="18">
        <v>3241734.16</v>
      </c>
    </row>
    <row r="344" spans="1:5" hidden="1" x14ac:dyDescent="0.3">
      <c r="A344" t="s">
        <v>72</v>
      </c>
      <c r="B344">
        <v>2</v>
      </c>
      <c r="C344">
        <f t="shared" si="10"/>
        <v>2</v>
      </c>
      <c r="D344" t="str">
        <f t="shared" si="11"/>
        <v>EGAT Pelletizing Plant-Water Tank2</v>
      </c>
      <c r="E344" s="18">
        <v>2008304.1</v>
      </c>
    </row>
    <row r="345" spans="1:5" hidden="1" x14ac:dyDescent="0.3">
      <c r="A345" t="s">
        <v>72</v>
      </c>
      <c r="B345">
        <v>3</v>
      </c>
      <c r="C345">
        <f t="shared" si="10"/>
        <v>3</v>
      </c>
      <c r="D345" t="str">
        <f t="shared" si="11"/>
        <v>EGAT Pelletizing Plant-Water Tank3</v>
      </c>
      <c r="E345" s="18">
        <v>718104.27</v>
      </c>
    </row>
    <row r="346" spans="1:5" hidden="1" x14ac:dyDescent="0.3">
      <c r="A346" t="s">
        <v>72</v>
      </c>
      <c r="B346">
        <v>4</v>
      </c>
      <c r="C346">
        <f t="shared" si="10"/>
        <v>4</v>
      </c>
      <c r="D346" t="str">
        <f t="shared" si="11"/>
        <v>EGAT Pelletizing Plant-Water Tank4</v>
      </c>
      <c r="E346" s="18">
        <v>758512.36</v>
      </c>
    </row>
    <row r="347" spans="1:5" hidden="1" x14ac:dyDescent="0.3">
      <c r="A347" t="s">
        <v>72</v>
      </c>
      <c r="B347">
        <v>5</v>
      </c>
      <c r="C347">
        <f t="shared" si="10"/>
        <v>5</v>
      </c>
      <c r="D347" t="str">
        <f t="shared" si="11"/>
        <v>EGAT Pelletizing Plant-Water Tank5</v>
      </c>
      <c r="E347" s="18">
        <v>914358.66</v>
      </c>
    </row>
    <row r="348" spans="1:5" hidden="1" x14ac:dyDescent="0.3">
      <c r="A348" t="s">
        <v>72</v>
      </c>
      <c r="B348">
        <v>6</v>
      </c>
      <c r="C348">
        <f t="shared" si="10"/>
        <v>6</v>
      </c>
      <c r="D348" t="str">
        <f t="shared" si="11"/>
        <v>EGAT Pelletizing Plant-Water Tank6</v>
      </c>
      <c r="E348" s="18">
        <v>1449673.43</v>
      </c>
    </row>
    <row r="349" spans="1:5" hidden="1" x14ac:dyDescent="0.3">
      <c r="A349" t="s">
        <v>72</v>
      </c>
      <c r="B349">
        <v>7</v>
      </c>
      <c r="C349">
        <f t="shared" si="10"/>
        <v>7</v>
      </c>
      <c r="D349" t="str">
        <f t="shared" si="11"/>
        <v>EGAT Pelletizing Plant-Water Tank7</v>
      </c>
      <c r="E349" s="18">
        <v>395732.02</v>
      </c>
    </row>
    <row r="350" spans="1:5" hidden="1" x14ac:dyDescent="0.3">
      <c r="A350" t="s">
        <v>72</v>
      </c>
      <c r="B350">
        <v>8</v>
      </c>
      <c r="C350">
        <f t="shared" si="10"/>
        <v>8</v>
      </c>
      <c r="D350" t="str">
        <f t="shared" si="11"/>
        <v>EGAT Pelletizing Plant-Water Tank8</v>
      </c>
      <c r="E350" s="18">
        <v>304153.94</v>
      </c>
    </row>
    <row r="351" spans="1:5" hidden="1" x14ac:dyDescent="0.3">
      <c r="A351" t="s">
        <v>72</v>
      </c>
      <c r="B351">
        <v>9</v>
      </c>
      <c r="C351">
        <f t="shared" si="10"/>
        <v>9</v>
      </c>
      <c r="D351" t="str">
        <f t="shared" si="11"/>
        <v>EGAT Pelletizing Plant-Water Tank9</v>
      </c>
      <c r="E351" s="18">
        <v>967200</v>
      </c>
    </row>
    <row r="352" spans="1:5" hidden="1" x14ac:dyDescent="0.3">
      <c r="A352" t="s">
        <v>72</v>
      </c>
      <c r="B352">
        <v>10</v>
      </c>
      <c r="C352">
        <f t="shared" si="10"/>
        <v>10</v>
      </c>
      <c r="D352" t="str">
        <f t="shared" si="11"/>
        <v>EGAT Pelletizing Plant-Water Tank10</v>
      </c>
      <c r="E352" s="18">
        <v>3505322.5</v>
      </c>
    </row>
    <row r="353" spans="1:5" hidden="1" x14ac:dyDescent="0.3">
      <c r="A353" t="s">
        <v>72</v>
      </c>
      <c r="B353">
        <v>11</v>
      </c>
      <c r="C353">
        <f t="shared" si="10"/>
        <v>11</v>
      </c>
      <c r="D353" t="str">
        <f t="shared" si="11"/>
        <v>EGAT Pelletizing Plant-Water Tank11</v>
      </c>
      <c r="E353" s="18">
        <v>3903900.34</v>
      </c>
    </row>
    <row r="354" spans="1:5" hidden="1" x14ac:dyDescent="0.3">
      <c r="A354" t="s">
        <v>72</v>
      </c>
      <c r="B354">
        <v>12</v>
      </c>
      <c r="C354">
        <f t="shared" si="10"/>
        <v>12</v>
      </c>
      <c r="D354" t="str">
        <f t="shared" si="11"/>
        <v>EGAT Pelletizing Plant-Water Tank12</v>
      </c>
      <c r="E354" s="18">
        <v>1.0000000000000001E-5</v>
      </c>
    </row>
    <row r="355" spans="1:5" hidden="1" x14ac:dyDescent="0.3">
      <c r="A355" t="s">
        <v>72</v>
      </c>
      <c r="B355">
        <v>13</v>
      </c>
      <c r="C355">
        <f t="shared" si="10"/>
        <v>13</v>
      </c>
      <c r="D355" t="str">
        <f t="shared" si="11"/>
        <v>EGAT Pelletizing Plant-Water Tank13</v>
      </c>
      <c r="E355" s="18">
        <v>391272.95</v>
      </c>
    </row>
    <row r="356" spans="1:5" hidden="1" x14ac:dyDescent="0.3">
      <c r="A356" t="s">
        <v>72</v>
      </c>
      <c r="B356">
        <v>14</v>
      </c>
      <c r="C356">
        <f t="shared" si="10"/>
        <v>14</v>
      </c>
      <c r="D356" t="str">
        <f t="shared" si="11"/>
        <v>EGAT Pelletizing Plant-Water Tank14</v>
      </c>
      <c r="E356" s="18">
        <v>1.0000000000000001E-5</v>
      </c>
    </row>
    <row r="357" spans="1:5" hidden="1" x14ac:dyDescent="0.3">
      <c r="A357" t="s">
        <v>42</v>
      </c>
      <c r="B357">
        <v>1</v>
      </c>
      <c r="C357">
        <f t="shared" si="10"/>
        <v>1</v>
      </c>
      <c r="D357" t="str">
        <f t="shared" si="11"/>
        <v>EGAT-Asphalt1</v>
      </c>
      <c r="E357" s="18">
        <v>598688</v>
      </c>
    </row>
    <row r="358" spans="1:5" hidden="1" x14ac:dyDescent="0.3">
      <c r="A358" t="s">
        <v>187</v>
      </c>
      <c r="B358">
        <v>1</v>
      </c>
      <c r="C358">
        <f t="shared" si="10"/>
        <v>1</v>
      </c>
      <c r="D358" t="str">
        <f t="shared" si="11"/>
        <v>EGAT-Asphalt - Retenion Release1</v>
      </c>
      <c r="E358" s="18">
        <v>291975.34000000003</v>
      </c>
    </row>
    <row r="359" spans="1:5" hidden="1" x14ac:dyDescent="0.3">
      <c r="A359" t="s">
        <v>271</v>
      </c>
      <c r="B359">
        <v>1</v>
      </c>
      <c r="C359">
        <f t="shared" si="10"/>
        <v>1</v>
      </c>
      <c r="D359" t="str">
        <f t="shared" si="11"/>
        <v>EGAT-EGAT1</v>
      </c>
      <c r="E359" s="18">
        <v>12000000</v>
      </c>
    </row>
    <row r="360" spans="1:5" hidden="1" x14ac:dyDescent="0.3">
      <c r="A360" t="s">
        <v>271</v>
      </c>
      <c r="B360">
        <v>2</v>
      </c>
      <c r="C360">
        <f t="shared" si="10"/>
        <v>2</v>
      </c>
      <c r="D360" t="str">
        <f t="shared" si="11"/>
        <v>EGAT-EGAT2</v>
      </c>
      <c r="E360" s="18">
        <v>6000000</v>
      </c>
    </row>
    <row r="361" spans="1:5" hidden="1" x14ac:dyDescent="0.3">
      <c r="A361" t="s">
        <v>271</v>
      </c>
      <c r="B361">
        <v>3</v>
      </c>
      <c r="C361">
        <f t="shared" si="10"/>
        <v>3</v>
      </c>
      <c r="D361" t="str">
        <f t="shared" si="11"/>
        <v>EGAT-EGAT3</v>
      </c>
      <c r="E361" s="18">
        <v>6000000</v>
      </c>
    </row>
    <row r="362" spans="1:5" hidden="1" x14ac:dyDescent="0.3">
      <c r="A362" t="s">
        <v>271</v>
      </c>
      <c r="B362">
        <v>4</v>
      </c>
      <c r="C362">
        <f t="shared" si="10"/>
        <v>4</v>
      </c>
      <c r="D362" t="str">
        <f t="shared" si="11"/>
        <v>EGAT-EGAT4</v>
      </c>
      <c r="E362" s="18">
        <v>1500000</v>
      </c>
    </row>
    <row r="363" spans="1:5" hidden="1" x14ac:dyDescent="0.3">
      <c r="A363" t="s">
        <v>40</v>
      </c>
      <c r="B363">
        <v>1</v>
      </c>
      <c r="C363">
        <f t="shared" si="10"/>
        <v>1</v>
      </c>
      <c r="D363" t="str">
        <f t="shared" si="11"/>
        <v>EGAT-Fence1</v>
      </c>
      <c r="E363" s="18">
        <v>195752.6</v>
      </c>
    </row>
    <row r="364" spans="1:5" hidden="1" x14ac:dyDescent="0.3">
      <c r="A364" t="s">
        <v>40</v>
      </c>
      <c r="B364">
        <v>2</v>
      </c>
      <c r="C364">
        <f t="shared" si="10"/>
        <v>2</v>
      </c>
      <c r="D364" t="str">
        <f t="shared" si="11"/>
        <v>EGAT-Fence2</v>
      </c>
      <c r="E364" s="18">
        <v>1E-3</v>
      </c>
    </row>
    <row r="365" spans="1:5" hidden="1" x14ac:dyDescent="0.3">
      <c r="A365" t="s">
        <v>40</v>
      </c>
      <c r="B365">
        <v>3</v>
      </c>
      <c r="C365">
        <f t="shared" si="10"/>
        <v>3</v>
      </c>
      <c r="D365" t="str">
        <f t="shared" si="11"/>
        <v>EGAT-Fence3</v>
      </c>
      <c r="E365" s="18">
        <v>457138.81</v>
      </c>
    </row>
    <row r="366" spans="1:5" hidden="1" x14ac:dyDescent="0.3">
      <c r="A366" t="s">
        <v>40</v>
      </c>
      <c r="B366">
        <v>3.1</v>
      </c>
      <c r="C366">
        <f t="shared" si="10"/>
        <v>3</v>
      </c>
      <c r="D366" t="str">
        <f t="shared" si="11"/>
        <v>EGAT-Fence3</v>
      </c>
      <c r="E366" s="18">
        <v>237906.87280858838</v>
      </c>
    </row>
    <row r="367" spans="1:5" hidden="1" x14ac:dyDescent="0.3">
      <c r="A367" t="s">
        <v>40</v>
      </c>
      <c r="B367">
        <v>4.0999999999999996</v>
      </c>
      <c r="C367">
        <f t="shared" si="10"/>
        <v>4</v>
      </c>
      <c r="D367" t="str">
        <f t="shared" si="11"/>
        <v>EGAT-Fence4</v>
      </c>
      <c r="E367" s="18">
        <v>838441.7921914116</v>
      </c>
    </row>
    <row r="368" spans="1:5" hidden="1" x14ac:dyDescent="0.3">
      <c r="A368" t="s">
        <v>40</v>
      </c>
      <c r="B368">
        <v>4.2</v>
      </c>
      <c r="C368">
        <f t="shared" si="10"/>
        <v>4</v>
      </c>
      <c r="D368" t="str">
        <f t="shared" si="11"/>
        <v>EGAT-Fence4</v>
      </c>
      <c r="E368" s="18">
        <v>1000000</v>
      </c>
    </row>
    <row r="369" spans="1:5" hidden="1" x14ac:dyDescent="0.3">
      <c r="A369" t="s">
        <v>40</v>
      </c>
      <c r="B369">
        <v>4.3</v>
      </c>
      <c r="C369">
        <f t="shared" si="10"/>
        <v>4</v>
      </c>
      <c r="D369" t="str">
        <f t="shared" si="11"/>
        <v>EGAT-Fence4</v>
      </c>
      <c r="E369" s="18">
        <v>750000</v>
      </c>
    </row>
    <row r="370" spans="1:5" hidden="1" x14ac:dyDescent="0.3">
      <c r="A370" t="s">
        <v>40</v>
      </c>
      <c r="B370">
        <v>4.4000000000000004</v>
      </c>
      <c r="C370">
        <f t="shared" si="10"/>
        <v>4</v>
      </c>
      <c r="D370" t="str">
        <f t="shared" si="11"/>
        <v>EGAT-Fence4</v>
      </c>
      <c r="E370" s="18">
        <v>302594.27</v>
      </c>
    </row>
    <row r="371" spans="1:5" hidden="1" x14ac:dyDescent="0.3">
      <c r="A371" t="s">
        <v>192</v>
      </c>
      <c r="B371">
        <v>1</v>
      </c>
      <c r="C371">
        <f t="shared" si="10"/>
        <v>1</v>
      </c>
      <c r="D371" t="str">
        <f t="shared" si="11"/>
        <v>EGAT-Fence - Retenion Release1</v>
      </c>
      <c r="E371" s="18">
        <v>1161544.2</v>
      </c>
    </row>
    <row r="372" spans="1:5" hidden="1" x14ac:dyDescent="0.3">
      <c r="A372" t="s">
        <v>192</v>
      </c>
      <c r="B372">
        <v>1.1000000000000001</v>
      </c>
      <c r="C372">
        <f t="shared" si="10"/>
        <v>1</v>
      </c>
      <c r="D372" t="str">
        <f t="shared" si="11"/>
        <v>EGAT-Fence - Retenion Release1</v>
      </c>
      <c r="E372" s="18">
        <v>1.0000000000000001E-5</v>
      </c>
    </row>
    <row r="373" spans="1:5" hidden="1" x14ac:dyDescent="0.3">
      <c r="A373" t="s">
        <v>41</v>
      </c>
      <c r="B373">
        <v>1</v>
      </c>
      <c r="C373">
        <f t="shared" si="10"/>
        <v>1</v>
      </c>
      <c r="D373" t="str">
        <f t="shared" si="11"/>
        <v>EGAT-HeliPad1</v>
      </c>
      <c r="E373" s="18">
        <v>755798.13</v>
      </c>
    </row>
    <row r="374" spans="1:5" hidden="1" x14ac:dyDescent="0.3">
      <c r="A374" t="s">
        <v>41</v>
      </c>
      <c r="B374">
        <v>2</v>
      </c>
      <c r="C374">
        <f t="shared" si="10"/>
        <v>2</v>
      </c>
      <c r="D374" t="str">
        <f t="shared" si="11"/>
        <v>EGAT-HeliPad2</v>
      </c>
      <c r="E374" s="18">
        <v>500000</v>
      </c>
    </row>
    <row r="375" spans="1:5" hidden="1" x14ac:dyDescent="0.3">
      <c r="A375" t="s">
        <v>85</v>
      </c>
      <c r="B375">
        <v>1</v>
      </c>
      <c r="C375">
        <f t="shared" si="10"/>
        <v>1</v>
      </c>
      <c r="D375" t="str">
        <f t="shared" si="11"/>
        <v>EGAT-Lock &amp; Load1</v>
      </c>
      <c r="E375" s="18">
        <v>4717110.3499999996</v>
      </c>
    </row>
    <row r="376" spans="1:5" hidden="1" x14ac:dyDescent="0.3">
      <c r="A376" t="s">
        <v>85</v>
      </c>
      <c r="B376">
        <v>2</v>
      </c>
      <c r="C376">
        <f t="shared" si="10"/>
        <v>2</v>
      </c>
      <c r="D376" t="str">
        <f t="shared" si="11"/>
        <v>EGAT-Lock &amp; Load2</v>
      </c>
      <c r="E376" s="18">
        <v>2773213.88</v>
      </c>
    </row>
    <row r="377" spans="1:5" hidden="1" x14ac:dyDescent="0.3">
      <c r="A377" t="s">
        <v>85</v>
      </c>
      <c r="B377">
        <v>3</v>
      </c>
      <c r="C377">
        <f t="shared" si="10"/>
        <v>3</v>
      </c>
      <c r="D377" t="str">
        <f t="shared" si="11"/>
        <v>EGAT-Lock &amp; Load3</v>
      </c>
      <c r="E377" s="18">
        <v>1665986.92</v>
      </c>
    </row>
    <row r="378" spans="1:5" hidden="1" x14ac:dyDescent="0.3">
      <c r="A378" t="s">
        <v>85</v>
      </c>
      <c r="B378">
        <v>4</v>
      </c>
      <c r="C378">
        <f t="shared" si="10"/>
        <v>4</v>
      </c>
      <c r="D378" t="str">
        <f t="shared" si="11"/>
        <v>EGAT-Lock &amp; Load4</v>
      </c>
      <c r="E378" s="18">
        <v>747255.39</v>
      </c>
    </row>
    <row r="379" spans="1:5" hidden="1" x14ac:dyDescent="0.3">
      <c r="A379" t="s">
        <v>85</v>
      </c>
      <c r="B379">
        <v>5</v>
      </c>
      <c r="C379">
        <f t="shared" si="10"/>
        <v>5</v>
      </c>
      <c r="D379" t="str">
        <f t="shared" si="11"/>
        <v>EGAT-Lock &amp; Load5</v>
      </c>
      <c r="E379" s="18">
        <v>2436487.5099999998</v>
      </c>
    </row>
    <row r="380" spans="1:5" hidden="1" x14ac:dyDescent="0.3">
      <c r="A380" t="s">
        <v>85</v>
      </c>
      <c r="B380">
        <v>6</v>
      </c>
      <c r="C380">
        <f t="shared" si="10"/>
        <v>6</v>
      </c>
      <c r="D380" t="str">
        <f t="shared" si="11"/>
        <v>EGAT-Lock &amp; Load6</v>
      </c>
      <c r="E380" s="18">
        <v>3176089.21</v>
      </c>
    </row>
    <row r="381" spans="1:5" hidden="1" x14ac:dyDescent="0.3">
      <c r="A381" t="s">
        <v>85</v>
      </c>
      <c r="B381">
        <v>7</v>
      </c>
      <c r="C381">
        <f t="shared" si="10"/>
        <v>7</v>
      </c>
      <c r="D381" t="str">
        <f t="shared" si="11"/>
        <v>EGAT-Lock &amp; Load7</v>
      </c>
      <c r="E381" s="18">
        <v>275994.22000000015</v>
      </c>
    </row>
    <row r="382" spans="1:5" hidden="1" x14ac:dyDescent="0.3">
      <c r="A382" t="s">
        <v>85</v>
      </c>
      <c r="B382">
        <v>7.1</v>
      </c>
      <c r="C382">
        <f t="shared" si="10"/>
        <v>7</v>
      </c>
      <c r="D382" t="str">
        <f t="shared" si="11"/>
        <v>EGAT-Lock &amp; Load7</v>
      </c>
      <c r="E382" s="18">
        <v>1043113.27</v>
      </c>
    </row>
    <row r="383" spans="1:5" hidden="1" x14ac:dyDescent="0.3">
      <c r="A383" t="s">
        <v>85</v>
      </c>
      <c r="B383">
        <v>8</v>
      </c>
      <c r="C383">
        <f t="shared" si="10"/>
        <v>8</v>
      </c>
      <c r="D383" t="str">
        <f t="shared" si="11"/>
        <v>EGAT-Lock &amp; Load8</v>
      </c>
      <c r="E383" s="18">
        <v>2619387.85</v>
      </c>
    </row>
    <row r="384" spans="1:5" hidden="1" x14ac:dyDescent="0.3">
      <c r="A384" t="s">
        <v>85</v>
      </c>
      <c r="B384">
        <v>9</v>
      </c>
      <c r="C384">
        <f t="shared" si="10"/>
        <v>9</v>
      </c>
      <c r="D384" t="str">
        <f t="shared" si="11"/>
        <v>EGAT-Lock &amp; Load9</v>
      </c>
      <c r="E384" s="18">
        <v>3741613.11</v>
      </c>
    </row>
    <row r="385" spans="1:5" hidden="1" x14ac:dyDescent="0.3">
      <c r="A385" t="s">
        <v>85</v>
      </c>
      <c r="B385">
        <v>10</v>
      </c>
      <c r="C385">
        <f t="shared" ref="C385:C448" si="12">ROUNDDOWN(B385,0)</f>
        <v>10</v>
      </c>
      <c r="D385" t="str">
        <f t="shared" ref="D385:D448" si="13">A385&amp;C385</f>
        <v>EGAT-Lock &amp; Load10</v>
      </c>
      <c r="E385" s="18">
        <v>871396.81</v>
      </c>
    </row>
    <row r="386" spans="1:5" hidden="1" x14ac:dyDescent="0.3">
      <c r="A386" t="s">
        <v>85</v>
      </c>
      <c r="B386">
        <v>10.1</v>
      </c>
      <c r="C386">
        <f t="shared" si="12"/>
        <v>10</v>
      </c>
      <c r="D386" t="str">
        <f t="shared" si="13"/>
        <v>EGAT-Lock &amp; Load10</v>
      </c>
      <c r="E386" s="18">
        <v>227993.11999999988</v>
      </c>
    </row>
    <row r="387" spans="1:5" hidden="1" x14ac:dyDescent="0.3">
      <c r="A387" t="s">
        <v>85</v>
      </c>
      <c r="B387">
        <v>11</v>
      </c>
      <c r="C387">
        <f t="shared" si="12"/>
        <v>11</v>
      </c>
      <c r="D387" t="str">
        <f t="shared" si="13"/>
        <v>EGAT-Lock &amp; Load11</v>
      </c>
      <c r="E387" s="18">
        <v>1873296.27</v>
      </c>
    </row>
    <row r="388" spans="1:5" hidden="1" x14ac:dyDescent="0.3">
      <c r="A388" t="s">
        <v>85</v>
      </c>
      <c r="B388">
        <v>12</v>
      </c>
      <c r="C388">
        <f t="shared" si="12"/>
        <v>12</v>
      </c>
      <c r="D388" t="str">
        <f t="shared" si="13"/>
        <v>EGAT-Lock &amp; Load12</v>
      </c>
      <c r="E388" s="18">
        <v>1672142.68</v>
      </c>
    </row>
    <row r="389" spans="1:5" hidden="1" x14ac:dyDescent="0.3">
      <c r="A389" t="s">
        <v>85</v>
      </c>
      <c r="B389">
        <v>13</v>
      </c>
      <c r="C389">
        <f t="shared" si="12"/>
        <v>13</v>
      </c>
      <c r="D389" t="str">
        <f t="shared" si="13"/>
        <v>EGAT-Lock &amp; Load13</v>
      </c>
      <c r="E389" s="18">
        <v>1.0000000000000001E-5</v>
      </c>
    </row>
    <row r="390" spans="1:5" hidden="1" x14ac:dyDescent="0.3">
      <c r="A390" t="s">
        <v>85</v>
      </c>
      <c r="B390">
        <v>14</v>
      </c>
      <c r="C390">
        <f t="shared" si="12"/>
        <v>14</v>
      </c>
      <c r="D390" t="str">
        <f t="shared" si="13"/>
        <v>EGAT-Lock &amp; Load14</v>
      </c>
      <c r="E390" s="18">
        <v>1.0000000000000001E-5</v>
      </c>
    </row>
    <row r="391" spans="1:5" hidden="1" x14ac:dyDescent="0.3">
      <c r="A391" t="s">
        <v>85</v>
      </c>
      <c r="B391">
        <v>15</v>
      </c>
      <c r="C391">
        <f t="shared" si="12"/>
        <v>15</v>
      </c>
      <c r="D391" t="str">
        <f t="shared" si="13"/>
        <v>EGAT-Lock &amp; Load15</v>
      </c>
      <c r="E391" s="18">
        <v>1.0000000000000001E-5</v>
      </c>
    </row>
    <row r="392" spans="1:5" hidden="1" x14ac:dyDescent="0.3">
      <c r="A392" t="s">
        <v>85</v>
      </c>
      <c r="B392">
        <v>16</v>
      </c>
      <c r="C392">
        <f t="shared" si="12"/>
        <v>16</v>
      </c>
      <c r="D392" t="str">
        <f t="shared" si="13"/>
        <v>EGAT-Lock &amp; Load16</v>
      </c>
      <c r="E392" s="18">
        <v>1.0000000000000001E-5</v>
      </c>
    </row>
    <row r="393" spans="1:5" hidden="1" x14ac:dyDescent="0.3">
      <c r="A393" t="s">
        <v>85</v>
      </c>
      <c r="B393">
        <v>1</v>
      </c>
      <c r="C393">
        <f t="shared" si="12"/>
        <v>1</v>
      </c>
      <c r="D393" t="str">
        <f t="shared" si="13"/>
        <v>EGAT-Lock &amp; Load1</v>
      </c>
      <c r="E393" s="18">
        <v>5400000</v>
      </c>
    </row>
    <row r="394" spans="1:5" hidden="1" x14ac:dyDescent="0.3">
      <c r="A394" t="s">
        <v>36</v>
      </c>
      <c r="B394">
        <v>1</v>
      </c>
      <c r="C394">
        <f t="shared" si="12"/>
        <v>1</v>
      </c>
      <c r="D394" t="str">
        <f t="shared" si="13"/>
        <v>EGAT-SZ1</v>
      </c>
      <c r="E394" s="18">
        <v>4624356.6500000004</v>
      </c>
    </row>
    <row r="395" spans="1:5" hidden="1" x14ac:dyDescent="0.3">
      <c r="A395" t="s">
        <v>36</v>
      </c>
      <c r="B395">
        <v>2</v>
      </c>
      <c r="C395">
        <f t="shared" si="12"/>
        <v>2</v>
      </c>
      <c r="D395" t="str">
        <f t="shared" si="13"/>
        <v>EGAT-SZ2</v>
      </c>
      <c r="E395" s="18">
        <v>10000000</v>
      </c>
    </row>
    <row r="396" spans="1:5" hidden="1" x14ac:dyDescent="0.3">
      <c r="A396" t="s">
        <v>36</v>
      </c>
      <c r="B396">
        <v>3</v>
      </c>
      <c r="C396">
        <f t="shared" si="12"/>
        <v>3</v>
      </c>
      <c r="D396" t="str">
        <f t="shared" si="13"/>
        <v>EGAT-SZ3</v>
      </c>
      <c r="E396" s="18">
        <v>6070502.71</v>
      </c>
    </row>
    <row r="397" spans="1:5" hidden="1" x14ac:dyDescent="0.3">
      <c r="A397" t="s">
        <v>53</v>
      </c>
      <c r="B397">
        <v>1</v>
      </c>
      <c r="C397">
        <f t="shared" si="12"/>
        <v>1</v>
      </c>
      <c r="D397" t="str">
        <f t="shared" si="13"/>
        <v>EGAT-Warehouse1</v>
      </c>
      <c r="E397" s="18">
        <v>923651.33499999996</v>
      </c>
    </row>
    <row r="398" spans="1:5" hidden="1" x14ac:dyDescent="0.3">
      <c r="A398" t="s">
        <v>103</v>
      </c>
      <c r="B398">
        <v>1</v>
      </c>
      <c r="C398">
        <f t="shared" si="12"/>
        <v>1</v>
      </c>
      <c r="D398" t="str">
        <f t="shared" si="13"/>
        <v>EIPICO1</v>
      </c>
      <c r="E398" s="18">
        <v>12050858.57</v>
      </c>
    </row>
    <row r="399" spans="1:5" hidden="1" x14ac:dyDescent="0.3">
      <c r="A399" t="s">
        <v>103</v>
      </c>
      <c r="B399">
        <v>2</v>
      </c>
      <c r="C399">
        <f t="shared" si="12"/>
        <v>2</v>
      </c>
      <c r="D399" t="str">
        <f t="shared" si="13"/>
        <v>EIPICO2</v>
      </c>
      <c r="E399" s="18">
        <v>13338534.970000001</v>
      </c>
    </row>
    <row r="400" spans="1:5" hidden="1" x14ac:dyDescent="0.3">
      <c r="A400" t="s">
        <v>103</v>
      </c>
      <c r="B400">
        <v>3</v>
      </c>
      <c r="C400">
        <f t="shared" si="12"/>
        <v>3</v>
      </c>
      <c r="D400" t="str">
        <f t="shared" si="13"/>
        <v>EIPICO3</v>
      </c>
      <c r="E400" s="18">
        <v>13033885</v>
      </c>
    </row>
    <row r="401" spans="1:5" hidden="1" x14ac:dyDescent="0.3">
      <c r="A401" t="s">
        <v>103</v>
      </c>
      <c r="B401">
        <v>4</v>
      </c>
      <c r="C401">
        <f t="shared" si="12"/>
        <v>4</v>
      </c>
      <c r="D401" t="str">
        <f t="shared" si="13"/>
        <v>EIPICO4</v>
      </c>
      <c r="E401" s="18">
        <v>7344659</v>
      </c>
    </row>
    <row r="402" spans="1:5" hidden="1" x14ac:dyDescent="0.3">
      <c r="A402" t="s">
        <v>103</v>
      </c>
      <c r="B402">
        <v>5</v>
      </c>
      <c r="C402">
        <f t="shared" si="12"/>
        <v>5</v>
      </c>
      <c r="D402" t="str">
        <f t="shared" si="13"/>
        <v>EIPICO5</v>
      </c>
      <c r="E402" s="18">
        <v>10064340.119999999</v>
      </c>
    </row>
    <row r="403" spans="1:5" hidden="1" x14ac:dyDescent="0.3">
      <c r="A403" t="s">
        <v>103</v>
      </c>
      <c r="B403">
        <v>6</v>
      </c>
      <c r="C403">
        <f t="shared" si="12"/>
        <v>6</v>
      </c>
      <c r="D403" t="str">
        <f t="shared" si="13"/>
        <v>EIPICO6</v>
      </c>
      <c r="E403" s="18">
        <v>5949568.7400000002</v>
      </c>
    </row>
    <row r="404" spans="1:5" hidden="1" x14ac:dyDescent="0.3">
      <c r="A404" t="s">
        <v>103</v>
      </c>
      <c r="B404">
        <v>7</v>
      </c>
      <c r="C404">
        <f t="shared" si="12"/>
        <v>7</v>
      </c>
      <c r="D404" t="str">
        <f t="shared" si="13"/>
        <v>EIPICO7</v>
      </c>
      <c r="E404" s="18">
        <v>6395645.7300000004</v>
      </c>
    </row>
    <row r="405" spans="1:5" hidden="1" x14ac:dyDescent="0.3">
      <c r="A405" t="s">
        <v>103</v>
      </c>
      <c r="B405">
        <v>8</v>
      </c>
      <c r="C405">
        <f t="shared" si="12"/>
        <v>8</v>
      </c>
      <c r="D405" t="str">
        <f t="shared" si="13"/>
        <v>EIPICO8</v>
      </c>
      <c r="E405" s="18">
        <v>20317361.34</v>
      </c>
    </row>
    <row r="406" spans="1:5" hidden="1" x14ac:dyDescent="0.3">
      <c r="A406" t="s">
        <v>103</v>
      </c>
      <c r="B406">
        <v>9</v>
      </c>
      <c r="C406">
        <f t="shared" si="12"/>
        <v>9</v>
      </c>
      <c r="D406" t="str">
        <f t="shared" si="13"/>
        <v>EIPICO9</v>
      </c>
      <c r="E406" s="18">
        <v>34650000</v>
      </c>
    </row>
    <row r="407" spans="1:5" hidden="1" x14ac:dyDescent="0.3">
      <c r="A407" t="s">
        <v>103</v>
      </c>
      <c r="B407">
        <v>10</v>
      </c>
      <c r="C407">
        <f t="shared" si="12"/>
        <v>10</v>
      </c>
      <c r="D407" t="str">
        <f t="shared" si="13"/>
        <v>EIPICO10</v>
      </c>
      <c r="E407" s="18">
        <v>1.0000000000000001E-5</v>
      </c>
    </row>
    <row r="408" spans="1:5" hidden="1" x14ac:dyDescent="0.3">
      <c r="A408" t="s">
        <v>103</v>
      </c>
      <c r="B408">
        <v>11</v>
      </c>
      <c r="C408">
        <f t="shared" si="12"/>
        <v>11</v>
      </c>
      <c r="D408" t="str">
        <f t="shared" si="13"/>
        <v>EIPICO11</v>
      </c>
      <c r="E408" s="18">
        <v>6263190.1200000001</v>
      </c>
    </row>
    <row r="409" spans="1:5" hidden="1" x14ac:dyDescent="0.3">
      <c r="A409" t="s">
        <v>103</v>
      </c>
      <c r="B409">
        <v>11.1</v>
      </c>
      <c r="C409">
        <f t="shared" si="12"/>
        <v>11</v>
      </c>
      <c r="D409" t="str">
        <f t="shared" si="13"/>
        <v>EIPICO11</v>
      </c>
      <c r="E409" s="18">
        <v>17000000</v>
      </c>
    </row>
    <row r="410" spans="1:5" hidden="1" x14ac:dyDescent="0.3">
      <c r="A410" t="s">
        <v>103</v>
      </c>
      <c r="B410">
        <v>12</v>
      </c>
      <c r="C410">
        <f t="shared" si="12"/>
        <v>12</v>
      </c>
      <c r="D410" t="str">
        <f t="shared" si="13"/>
        <v>EIPICO12</v>
      </c>
      <c r="E410" s="18">
        <v>25548194.949999999</v>
      </c>
    </row>
    <row r="411" spans="1:5" hidden="1" x14ac:dyDescent="0.3">
      <c r="A411" t="s">
        <v>103</v>
      </c>
      <c r="B411">
        <v>13</v>
      </c>
      <c r="C411">
        <f t="shared" si="12"/>
        <v>13</v>
      </c>
      <c r="D411" t="str">
        <f t="shared" si="13"/>
        <v>EIPICO13</v>
      </c>
      <c r="E411" s="18">
        <v>2882568.41</v>
      </c>
    </row>
    <row r="412" spans="1:5" hidden="1" x14ac:dyDescent="0.3">
      <c r="A412" t="s">
        <v>103</v>
      </c>
      <c r="B412">
        <v>14</v>
      </c>
      <c r="C412">
        <f t="shared" si="12"/>
        <v>14</v>
      </c>
      <c r="D412" t="str">
        <f t="shared" si="13"/>
        <v>EIPICO14</v>
      </c>
      <c r="E412" s="18">
        <v>26305980.07</v>
      </c>
    </row>
    <row r="413" spans="1:5" hidden="1" x14ac:dyDescent="0.3">
      <c r="A413" t="s">
        <v>103</v>
      </c>
      <c r="B413">
        <v>15</v>
      </c>
      <c r="C413">
        <f t="shared" si="12"/>
        <v>15</v>
      </c>
      <c r="D413" t="str">
        <f t="shared" si="13"/>
        <v>EIPICO15</v>
      </c>
      <c r="E413" s="18">
        <v>25000000</v>
      </c>
    </row>
    <row r="414" spans="1:5" hidden="1" x14ac:dyDescent="0.3">
      <c r="A414" t="s">
        <v>103</v>
      </c>
      <c r="B414">
        <v>15.1</v>
      </c>
      <c r="C414">
        <f t="shared" si="12"/>
        <v>15</v>
      </c>
      <c r="D414" t="str">
        <f t="shared" si="13"/>
        <v>EIPICO15</v>
      </c>
      <c r="E414" s="18">
        <v>4236256.8899999997</v>
      </c>
    </row>
    <row r="415" spans="1:5" hidden="1" x14ac:dyDescent="0.3">
      <c r="A415" t="s">
        <v>103</v>
      </c>
      <c r="B415">
        <v>16</v>
      </c>
      <c r="C415">
        <f t="shared" si="12"/>
        <v>16</v>
      </c>
      <c r="D415" t="str">
        <f t="shared" si="13"/>
        <v>EIPICO16</v>
      </c>
      <c r="E415" s="18">
        <v>26363887.399999999</v>
      </c>
    </row>
    <row r="416" spans="1:5" hidden="1" x14ac:dyDescent="0.3">
      <c r="A416" t="s">
        <v>103</v>
      </c>
      <c r="B416">
        <v>17</v>
      </c>
      <c r="C416">
        <f t="shared" si="12"/>
        <v>17</v>
      </c>
      <c r="D416" t="str">
        <f t="shared" si="13"/>
        <v>EIPICO17</v>
      </c>
      <c r="E416" s="18">
        <v>13161378.75</v>
      </c>
    </row>
    <row r="417" spans="1:5" hidden="1" x14ac:dyDescent="0.3">
      <c r="A417" t="s">
        <v>103</v>
      </c>
      <c r="B417">
        <v>18</v>
      </c>
      <c r="C417">
        <f t="shared" si="12"/>
        <v>18</v>
      </c>
      <c r="D417" t="str">
        <f t="shared" si="13"/>
        <v>EIPICO18</v>
      </c>
      <c r="E417" s="18">
        <v>25000000</v>
      </c>
    </row>
    <row r="418" spans="1:5" hidden="1" x14ac:dyDescent="0.3">
      <c r="A418" t="s">
        <v>103</v>
      </c>
      <c r="B418">
        <v>18.100000000000001</v>
      </c>
      <c r="C418">
        <f t="shared" si="12"/>
        <v>18</v>
      </c>
      <c r="D418" t="str">
        <f t="shared" si="13"/>
        <v>EIPICO18</v>
      </c>
      <c r="E418" s="18">
        <v>10188037.300000001</v>
      </c>
    </row>
    <row r="419" spans="1:5" hidden="1" x14ac:dyDescent="0.3">
      <c r="A419" t="s">
        <v>103</v>
      </c>
      <c r="B419">
        <v>19</v>
      </c>
      <c r="C419">
        <f t="shared" si="12"/>
        <v>19</v>
      </c>
      <c r="D419" t="str">
        <f t="shared" si="13"/>
        <v>EIPICO19</v>
      </c>
      <c r="E419" s="18">
        <v>10000000</v>
      </c>
    </row>
    <row r="420" spans="1:5" hidden="1" x14ac:dyDescent="0.3">
      <c r="A420" t="s">
        <v>103</v>
      </c>
      <c r="B420">
        <v>19.100000000000001</v>
      </c>
      <c r="C420">
        <f t="shared" si="12"/>
        <v>19</v>
      </c>
      <c r="D420" t="str">
        <f t="shared" si="13"/>
        <v>EIPICO19</v>
      </c>
      <c r="E420" s="18">
        <v>12436578.359999999</v>
      </c>
    </row>
    <row r="421" spans="1:5" hidden="1" x14ac:dyDescent="0.3">
      <c r="A421" t="s">
        <v>103</v>
      </c>
      <c r="B421">
        <v>20</v>
      </c>
      <c r="C421">
        <f t="shared" si="12"/>
        <v>20</v>
      </c>
      <c r="D421" t="str">
        <f t="shared" si="13"/>
        <v>EIPICO20</v>
      </c>
      <c r="E421" s="18">
        <v>20000000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83482074.799999997</v>
      </c>
    </row>
    <row r="423" spans="1:5" hidden="1" x14ac:dyDescent="0.3">
      <c r="A423" t="s">
        <v>103</v>
      </c>
      <c r="B423">
        <v>1</v>
      </c>
      <c r="C423">
        <f t="shared" si="12"/>
        <v>1</v>
      </c>
      <c r="D423" t="str">
        <f t="shared" si="13"/>
        <v>EIPICO1</v>
      </c>
      <c r="E423" s="18">
        <v>85000000</v>
      </c>
    </row>
    <row r="424" spans="1:5" hidden="1" x14ac:dyDescent="0.3">
      <c r="A424" t="s">
        <v>103</v>
      </c>
      <c r="B424">
        <v>2</v>
      </c>
      <c r="C424">
        <f t="shared" si="12"/>
        <v>2</v>
      </c>
      <c r="D424" t="str">
        <f t="shared" si="13"/>
        <v>EIPICO2</v>
      </c>
      <c r="E424" s="18">
        <v>10000000</v>
      </c>
    </row>
    <row r="425" spans="1:5" hidden="1" x14ac:dyDescent="0.3">
      <c r="A425" t="s">
        <v>22</v>
      </c>
      <c r="B425">
        <v>1</v>
      </c>
      <c r="C425">
        <f t="shared" si="12"/>
        <v>1</v>
      </c>
      <c r="D425" t="str">
        <f t="shared" si="13"/>
        <v>El Sewedy Uni.-PKG.11</v>
      </c>
      <c r="E425" s="18">
        <v>1917993.24</v>
      </c>
    </row>
    <row r="426" spans="1:5" hidden="1" x14ac:dyDescent="0.3">
      <c r="A426" t="s">
        <v>22</v>
      </c>
      <c r="B426">
        <v>2</v>
      </c>
      <c r="C426">
        <f t="shared" si="12"/>
        <v>2</v>
      </c>
      <c r="D426" t="str">
        <f t="shared" si="13"/>
        <v>El Sewedy Uni.-PKG.12</v>
      </c>
      <c r="E426" s="18">
        <v>881744.36</v>
      </c>
    </row>
    <row r="427" spans="1:5" hidden="1" x14ac:dyDescent="0.3">
      <c r="A427" t="s">
        <v>22</v>
      </c>
      <c r="B427">
        <v>3</v>
      </c>
      <c r="C427">
        <f t="shared" si="12"/>
        <v>3</v>
      </c>
      <c r="D427" t="str">
        <f t="shared" si="13"/>
        <v>El Sewedy Uni.-PKG.13</v>
      </c>
      <c r="E427" s="18">
        <v>1214989</v>
      </c>
    </row>
    <row r="428" spans="1:5" hidden="1" x14ac:dyDescent="0.3">
      <c r="A428" t="s">
        <v>22</v>
      </c>
      <c r="B428">
        <v>4</v>
      </c>
      <c r="C428">
        <f t="shared" si="12"/>
        <v>4</v>
      </c>
      <c r="D428" t="str">
        <f t="shared" si="13"/>
        <v>El Sewedy Uni.-PKG.14</v>
      </c>
      <c r="E428" s="18">
        <v>1204112.8595999996</v>
      </c>
    </row>
    <row r="429" spans="1:5" hidden="1" x14ac:dyDescent="0.3">
      <c r="A429" t="s">
        <v>22</v>
      </c>
      <c r="B429">
        <v>5</v>
      </c>
      <c r="C429">
        <f t="shared" si="12"/>
        <v>5</v>
      </c>
      <c r="D429" t="str">
        <f t="shared" si="13"/>
        <v>El Sewedy Uni.-PKG.15</v>
      </c>
      <c r="E429" s="18">
        <v>185635.05569599941</v>
      </c>
    </row>
    <row r="430" spans="1:5" hidden="1" x14ac:dyDescent="0.3">
      <c r="A430" t="s">
        <v>22</v>
      </c>
      <c r="B430">
        <v>6</v>
      </c>
      <c r="C430">
        <f t="shared" si="12"/>
        <v>6</v>
      </c>
      <c r="D430" t="str">
        <f t="shared" si="13"/>
        <v>El Sewedy Uni.-PKG.16</v>
      </c>
      <c r="E430" s="18">
        <v>142702.12</v>
      </c>
    </row>
    <row r="431" spans="1:5" hidden="1" x14ac:dyDescent="0.3">
      <c r="A431" t="s">
        <v>22</v>
      </c>
      <c r="B431">
        <v>7</v>
      </c>
      <c r="C431">
        <f t="shared" si="12"/>
        <v>7</v>
      </c>
      <c r="D431" t="str">
        <f t="shared" si="13"/>
        <v>El Sewedy Uni.-PKG.17</v>
      </c>
      <c r="E431" s="18">
        <v>284879.77</v>
      </c>
    </row>
    <row r="432" spans="1:5" hidden="1" x14ac:dyDescent="0.3">
      <c r="A432" t="s">
        <v>22</v>
      </c>
      <c r="B432">
        <v>8</v>
      </c>
      <c r="C432">
        <f t="shared" si="12"/>
        <v>8</v>
      </c>
      <c r="D432" t="str">
        <f t="shared" si="13"/>
        <v>El Sewedy Uni.-PKG.18</v>
      </c>
      <c r="E432" s="18">
        <v>235901.48</v>
      </c>
    </row>
    <row r="433" spans="1:5" hidden="1" x14ac:dyDescent="0.3">
      <c r="A433" t="s">
        <v>22</v>
      </c>
      <c r="B433">
        <v>9</v>
      </c>
      <c r="C433">
        <f t="shared" si="12"/>
        <v>9</v>
      </c>
      <c r="D433" t="str">
        <f t="shared" si="13"/>
        <v>El Sewedy Uni.-PKG.19</v>
      </c>
      <c r="E433" s="18">
        <v>72777.299999999814</v>
      </c>
    </row>
    <row r="434" spans="1:5" hidden="1" x14ac:dyDescent="0.3">
      <c r="A434" t="s">
        <v>22</v>
      </c>
      <c r="B434">
        <v>10</v>
      </c>
      <c r="C434">
        <f t="shared" si="12"/>
        <v>10</v>
      </c>
      <c r="D434" t="str">
        <f t="shared" si="13"/>
        <v>El Sewedy Uni.-PKG.110</v>
      </c>
      <c r="E434" s="18">
        <v>-8913.9200000008568</v>
      </c>
    </row>
    <row r="435" spans="1:5" hidden="1" x14ac:dyDescent="0.3">
      <c r="A435" t="s">
        <v>249</v>
      </c>
      <c r="B435">
        <v>1</v>
      </c>
      <c r="C435">
        <f t="shared" si="12"/>
        <v>1</v>
      </c>
      <c r="D435" t="str">
        <f t="shared" si="13"/>
        <v>El Sewedy Uni.-PKG.111</v>
      </c>
      <c r="E435" s="18">
        <v>2898141.12</v>
      </c>
    </row>
    <row r="436" spans="1:5" hidden="1" x14ac:dyDescent="0.3">
      <c r="A436" t="s">
        <v>23</v>
      </c>
      <c r="B436">
        <v>1</v>
      </c>
      <c r="C436">
        <f t="shared" si="12"/>
        <v>1</v>
      </c>
      <c r="D436" t="str">
        <f t="shared" si="13"/>
        <v>El Sewedy Uni.-PKG.21</v>
      </c>
      <c r="E436" s="18">
        <v>3110956.56</v>
      </c>
    </row>
    <row r="437" spans="1:5" hidden="1" x14ac:dyDescent="0.3">
      <c r="A437" t="s">
        <v>23</v>
      </c>
      <c r="B437">
        <v>2</v>
      </c>
      <c r="C437">
        <f t="shared" si="12"/>
        <v>2</v>
      </c>
      <c r="D437" t="str">
        <f t="shared" si="13"/>
        <v>El Sewedy Uni.-PKG.22</v>
      </c>
      <c r="E437" s="18">
        <v>6754267.5700000003</v>
      </c>
    </row>
    <row r="438" spans="1:5" hidden="1" x14ac:dyDescent="0.3">
      <c r="A438" t="s">
        <v>23</v>
      </c>
      <c r="B438">
        <v>3</v>
      </c>
      <c r="C438">
        <f t="shared" si="12"/>
        <v>3</v>
      </c>
      <c r="D438" t="str">
        <f t="shared" si="13"/>
        <v>El Sewedy Uni.-PKG.23</v>
      </c>
      <c r="E438" s="18">
        <v>3212953.45</v>
      </c>
    </row>
    <row r="439" spans="1:5" hidden="1" x14ac:dyDescent="0.3">
      <c r="A439" t="s">
        <v>23</v>
      </c>
      <c r="B439">
        <v>4</v>
      </c>
      <c r="C439">
        <f t="shared" si="12"/>
        <v>4</v>
      </c>
      <c r="D439" t="str">
        <f t="shared" si="13"/>
        <v>El Sewedy Uni.-PKG.24</v>
      </c>
      <c r="E439" s="18">
        <v>3208255.76</v>
      </c>
    </row>
    <row r="440" spans="1:5" hidden="1" x14ac:dyDescent="0.3">
      <c r="A440" t="s">
        <v>23</v>
      </c>
      <c r="B440">
        <v>5</v>
      </c>
      <c r="C440">
        <f t="shared" si="12"/>
        <v>5</v>
      </c>
      <c r="D440" t="str">
        <f t="shared" si="13"/>
        <v>El Sewedy Uni.-PKG.25</v>
      </c>
      <c r="E440" s="18">
        <v>4527299.68</v>
      </c>
    </row>
    <row r="441" spans="1:5" hidden="1" x14ac:dyDescent="0.3">
      <c r="A441" t="s">
        <v>23</v>
      </c>
      <c r="B441">
        <v>6</v>
      </c>
      <c r="C441">
        <f t="shared" si="12"/>
        <v>6</v>
      </c>
      <c r="D441" t="str">
        <f t="shared" si="13"/>
        <v>El Sewedy Uni.-PKG.26</v>
      </c>
      <c r="E441" s="18">
        <v>7457797.2400000002</v>
      </c>
    </row>
    <row r="442" spans="1:5" hidden="1" x14ac:dyDescent="0.3">
      <c r="A442" t="s">
        <v>23</v>
      </c>
      <c r="B442">
        <v>7</v>
      </c>
      <c r="C442">
        <f t="shared" si="12"/>
        <v>7</v>
      </c>
      <c r="D442" t="str">
        <f t="shared" si="13"/>
        <v>El Sewedy Uni.-PKG.27</v>
      </c>
      <c r="E442" s="18">
        <v>2278076.64</v>
      </c>
    </row>
    <row r="443" spans="1:5" hidden="1" x14ac:dyDescent="0.3">
      <c r="A443" t="s">
        <v>23</v>
      </c>
      <c r="B443">
        <v>8</v>
      </c>
      <c r="C443">
        <f t="shared" si="12"/>
        <v>8</v>
      </c>
      <c r="D443" t="str">
        <f t="shared" si="13"/>
        <v>El Sewedy Uni.-PKG.28</v>
      </c>
      <c r="E443" s="18">
        <v>2625161.63</v>
      </c>
    </row>
    <row r="444" spans="1:5" hidden="1" x14ac:dyDescent="0.3">
      <c r="A444" t="s">
        <v>23</v>
      </c>
      <c r="B444">
        <v>9</v>
      </c>
      <c r="C444">
        <f t="shared" si="12"/>
        <v>9</v>
      </c>
      <c r="D444" t="str">
        <f t="shared" si="13"/>
        <v>El Sewedy Uni.-PKG.29</v>
      </c>
      <c r="E444" s="18">
        <v>1116423</v>
      </c>
    </row>
    <row r="445" spans="1:5" hidden="1" x14ac:dyDescent="0.3">
      <c r="A445" t="s">
        <v>250</v>
      </c>
      <c r="B445">
        <v>1</v>
      </c>
      <c r="C445">
        <f t="shared" si="12"/>
        <v>1</v>
      </c>
      <c r="D445" t="str">
        <f t="shared" si="13"/>
        <v>El Sewedy Uni.-PKG.221</v>
      </c>
      <c r="E445" s="18">
        <v>8589000</v>
      </c>
    </row>
    <row r="446" spans="1:5" hidden="1" x14ac:dyDescent="0.3">
      <c r="A446" t="s">
        <v>174</v>
      </c>
      <c r="B446">
        <v>1</v>
      </c>
      <c r="C446">
        <f t="shared" si="12"/>
        <v>1</v>
      </c>
      <c r="D446" t="str">
        <f t="shared" si="13"/>
        <v>El Sewedy Uni.-PKG.2-Social Insurrance1</v>
      </c>
      <c r="E446" s="18">
        <v>1120262.6499999999</v>
      </c>
    </row>
    <row r="447" spans="1:5" hidden="1" x14ac:dyDescent="0.3">
      <c r="A447" t="s">
        <v>34</v>
      </c>
      <c r="B447">
        <v>1</v>
      </c>
      <c r="C447">
        <f t="shared" si="12"/>
        <v>1</v>
      </c>
      <c r="D447" t="str">
        <f t="shared" si="13"/>
        <v>El Sewedy Uni.-PKG.31</v>
      </c>
      <c r="E447" s="18">
        <v>1727255.6</v>
      </c>
    </row>
    <row r="448" spans="1:5" hidden="1" x14ac:dyDescent="0.3">
      <c r="A448" t="s">
        <v>34</v>
      </c>
      <c r="B448">
        <v>2</v>
      </c>
      <c r="C448">
        <f t="shared" si="12"/>
        <v>2</v>
      </c>
      <c r="D448" t="str">
        <f t="shared" si="13"/>
        <v>El Sewedy Uni.-PKG.32</v>
      </c>
      <c r="E448" s="18">
        <v>3185421.17</v>
      </c>
    </row>
    <row r="449" spans="1:5" hidden="1" x14ac:dyDescent="0.3">
      <c r="A449" t="s">
        <v>34</v>
      </c>
      <c r="B449">
        <v>3</v>
      </c>
      <c r="C449">
        <f t="shared" ref="C449:C512" si="14">ROUNDDOWN(B449,0)</f>
        <v>3</v>
      </c>
      <c r="D449" t="str">
        <f t="shared" ref="D449:D512" si="15">A449&amp;C449</f>
        <v>El Sewedy Uni.-PKG.33</v>
      </c>
      <c r="E449" s="18">
        <v>5785718.6299999999</v>
      </c>
    </row>
    <row r="450" spans="1:5" hidden="1" x14ac:dyDescent="0.3">
      <c r="A450" t="s">
        <v>34</v>
      </c>
      <c r="B450">
        <v>4</v>
      </c>
      <c r="C450">
        <f t="shared" si="14"/>
        <v>4</v>
      </c>
      <c r="D450" t="str">
        <f t="shared" si="15"/>
        <v>El Sewedy Uni.-PKG.34</v>
      </c>
      <c r="E450" s="18">
        <v>1785482.76</v>
      </c>
    </row>
    <row r="451" spans="1:5" hidden="1" x14ac:dyDescent="0.3">
      <c r="A451" t="s">
        <v>34</v>
      </c>
      <c r="B451">
        <v>5</v>
      </c>
      <c r="C451">
        <f t="shared" si="14"/>
        <v>5</v>
      </c>
      <c r="D451" t="str">
        <f t="shared" si="15"/>
        <v>El Sewedy Uni.-PKG.35</v>
      </c>
      <c r="E451" s="18">
        <v>24218860.600000001</v>
      </c>
    </row>
    <row r="452" spans="1:5" hidden="1" x14ac:dyDescent="0.3">
      <c r="A452" t="s">
        <v>34</v>
      </c>
      <c r="B452">
        <v>6</v>
      </c>
      <c r="C452">
        <f t="shared" si="14"/>
        <v>6</v>
      </c>
      <c r="D452" t="str">
        <f t="shared" si="15"/>
        <v>El Sewedy Uni.-PKG.36</v>
      </c>
      <c r="E452" s="18">
        <v>26716091.609999999</v>
      </c>
    </row>
    <row r="453" spans="1:5" hidden="1" x14ac:dyDescent="0.3">
      <c r="A453" t="s">
        <v>34</v>
      </c>
      <c r="B453">
        <v>7</v>
      </c>
      <c r="C453">
        <f t="shared" si="14"/>
        <v>7</v>
      </c>
      <c r="D453" t="str">
        <f t="shared" si="15"/>
        <v>El Sewedy Uni.-PKG.37</v>
      </c>
      <c r="E453" s="18">
        <v>17000000</v>
      </c>
    </row>
    <row r="454" spans="1:5" hidden="1" x14ac:dyDescent="0.3">
      <c r="A454" t="s">
        <v>34</v>
      </c>
      <c r="B454">
        <v>7.1</v>
      </c>
      <c r="C454">
        <f t="shared" si="14"/>
        <v>7</v>
      </c>
      <c r="D454" t="str">
        <f t="shared" si="15"/>
        <v>El Sewedy Uni.-PKG.37</v>
      </c>
      <c r="E454" s="18">
        <v>5410862.5099999998</v>
      </c>
    </row>
    <row r="455" spans="1:5" hidden="1" x14ac:dyDescent="0.3">
      <c r="A455" t="s">
        <v>34</v>
      </c>
      <c r="B455">
        <v>8</v>
      </c>
      <c r="C455">
        <f t="shared" si="14"/>
        <v>8</v>
      </c>
      <c r="D455" t="str">
        <f t="shared" si="15"/>
        <v>El Sewedy Uni.-PKG.38</v>
      </c>
      <c r="E455" s="18">
        <v>12292368.359999999</v>
      </c>
    </row>
    <row r="456" spans="1:5" hidden="1" x14ac:dyDescent="0.3">
      <c r="A456" t="s">
        <v>34</v>
      </c>
      <c r="B456">
        <v>9</v>
      </c>
      <c r="C456">
        <f t="shared" si="14"/>
        <v>9</v>
      </c>
      <c r="D456" t="str">
        <f t="shared" si="15"/>
        <v>El Sewedy Uni.-PKG.39</v>
      </c>
      <c r="E456" s="18">
        <v>19287810.690000001</v>
      </c>
    </row>
    <row r="457" spans="1:5" hidden="1" x14ac:dyDescent="0.3">
      <c r="A457" t="s">
        <v>34</v>
      </c>
      <c r="B457">
        <v>10</v>
      </c>
      <c r="C457">
        <f t="shared" si="14"/>
        <v>10</v>
      </c>
      <c r="D457" t="str">
        <f t="shared" si="15"/>
        <v>El Sewedy Uni.-PKG.310</v>
      </c>
      <c r="E457" s="18">
        <v>20919758.800000001</v>
      </c>
    </row>
    <row r="458" spans="1:5" hidden="1" x14ac:dyDescent="0.3">
      <c r="A458" t="s">
        <v>34</v>
      </c>
      <c r="B458">
        <v>11</v>
      </c>
      <c r="C458">
        <f t="shared" si="14"/>
        <v>11</v>
      </c>
      <c r="D458" t="str">
        <f t="shared" si="15"/>
        <v>El Sewedy Uni.-PKG.311</v>
      </c>
      <c r="E458" s="18">
        <v>2318161.39</v>
      </c>
    </row>
    <row r="459" spans="1:5" hidden="1" x14ac:dyDescent="0.3">
      <c r="A459" t="s">
        <v>34</v>
      </c>
      <c r="B459">
        <v>12</v>
      </c>
      <c r="C459">
        <f t="shared" si="14"/>
        <v>12</v>
      </c>
      <c r="D459" t="str">
        <f t="shared" si="15"/>
        <v>El Sewedy Uni.-PKG.312</v>
      </c>
      <c r="E459" s="18">
        <v>1515470</v>
      </c>
    </row>
    <row r="460" spans="1:5" hidden="1" x14ac:dyDescent="0.3">
      <c r="A460" t="s">
        <v>34</v>
      </c>
      <c r="B460">
        <v>13</v>
      </c>
      <c r="C460">
        <f t="shared" si="14"/>
        <v>13</v>
      </c>
      <c r="D460" t="str">
        <f t="shared" si="15"/>
        <v>El Sewedy Uni.-PKG.313</v>
      </c>
      <c r="E460" s="18">
        <v>6845790.2999999998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15000000</v>
      </c>
    </row>
    <row r="462" spans="1:5" hidden="1" x14ac:dyDescent="0.3">
      <c r="A462" t="s">
        <v>34</v>
      </c>
      <c r="B462">
        <v>1</v>
      </c>
      <c r="C462">
        <f t="shared" si="14"/>
        <v>1</v>
      </c>
      <c r="D462" t="str">
        <f t="shared" si="15"/>
        <v>El Sewedy Uni.-PKG.31</v>
      </c>
      <c r="E462" s="18">
        <v>24971065.75</v>
      </c>
    </row>
    <row r="463" spans="1:5" hidden="1" x14ac:dyDescent="0.3">
      <c r="A463" t="s">
        <v>34</v>
      </c>
      <c r="B463">
        <v>2</v>
      </c>
      <c r="C463">
        <f t="shared" si="14"/>
        <v>2</v>
      </c>
      <c r="D463" t="str">
        <f t="shared" si="15"/>
        <v>El Sewedy Uni.-PKG.32</v>
      </c>
      <c r="E463" s="18">
        <v>8000000</v>
      </c>
    </row>
    <row r="464" spans="1:5" hidden="1" x14ac:dyDescent="0.3">
      <c r="A464" t="s">
        <v>34</v>
      </c>
      <c r="B464">
        <v>3</v>
      </c>
      <c r="C464">
        <f t="shared" si="14"/>
        <v>3</v>
      </c>
      <c r="D464" t="str">
        <f t="shared" si="15"/>
        <v>El Sewedy Uni.-PKG.33</v>
      </c>
      <c r="E464" s="18">
        <v>12000000</v>
      </c>
    </row>
    <row r="465" spans="1:5" hidden="1" x14ac:dyDescent="0.3">
      <c r="A465" t="s">
        <v>34</v>
      </c>
      <c r="B465">
        <v>4</v>
      </c>
      <c r="C465">
        <f t="shared" si="14"/>
        <v>4</v>
      </c>
      <c r="D465" t="str">
        <f t="shared" si="15"/>
        <v>El Sewedy Uni.-PKG.34</v>
      </c>
      <c r="E465" s="18">
        <v>4931187</v>
      </c>
    </row>
    <row r="466" spans="1:5" hidden="1" x14ac:dyDescent="0.3">
      <c r="A466" t="s">
        <v>175</v>
      </c>
      <c r="B466">
        <v>1</v>
      </c>
      <c r="C466">
        <f t="shared" si="14"/>
        <v>1</v>
      </c>
      <c r="D466" t="str">
        <f t="shared" si="15"/>
        <v>El Sewedy Uni.-PKG.3-Social Insurrance1</v>
      </c>
      <c r="E466" s="18">
        <v>253659.18</v>
      </c>
    </row>
    <row r="467" spans="1:5" hidden="1" x14ac:dyDescent="0.3">
      <c r="A467" t="s">
        <v>175</v>
      </c>
      <c r="B467">
        <v>2</v>
      </c>
      <c r="C467">
        <f t="shared" si="14"/>
        <v>2</v>
      </c>
      <c r="D467" t="str">
        <f t="shared" si="15"/>
        <v>El Sewedy Uni.-PKG.3-Social Insurrance2</v>
      </c>
      <c r="E467" s="18">
        <v>267208.33</v>
      </c>
    </row>
    <row r="468" spans="1:5" hidden="1" x14ac:dyDescent="0.3">
      <c r="A468" t="s">
        <v>175</v>
      </c>
      <c r="B468">
        <v>3</v>
      </c>
      <c r="C468">
        <f t="shared" si="14"/>
        <v>3</v>
      </c>
      <c r="D468" t="str">
        <f t="shared" si="15"/>
        <v>El Sewedy Uni.-PKG.3-Social Insurrance3</v>
      </c>
      <c r="E468" s="18">
        <v>3183056.54</v>
      </c>
    </row>
    <row r="469" spans="1:5" hidden="1" x14ac:dyDescent="0.3">
      <c r="A469" t="s">
        <v>175</v>
      </c>
      <c r="B469">
        <v>4</v>
      </c>
      <c r="C469">
        <f t="shared" si="14"/>
        <v>4</v>
      </c>
      <c r="D469" t="str">
        <f t="shared" si="15"/>
        <v>El Sewedy Uni.-PKG.3-Social Insurrance4</v>
      </c>
      <c r="E469" s="18">
        <v>185944.54</v>
      </c>
    </row>
    <row r="470" spans="1:5" hidden="1" x14ac:dyDescent="0.3">
      <c r="A470" t="s">
        <v>5</v>
      </c>
      <c r="B470">
        <v>1</v>
      </c>
      <c r="C470">
        <f t="shared" si="14"/>
        <v>1</v>
      </c>
      <c r="D470" t="str">
        <f t="shared" si="15"/>
        <v>Elco Steel1</v>
      </c>
      <c r="E470" s="18">
        <v>13532577.039999999</v>
      </c>
    </row>
    <row r="471" spans="1:5" hidden="1" x14ac:dyDescent="0.3">
      <c r="A471" t="s">
        <v>5</v>
      </c>
      <c r="B471">
        <v>2</v>
      </c>
      <c r="C471">
        <f t="shared" si="14"/>
        <v>2</v>
      </c>
      <c r="D471" t="str">
        <f t="shared" si="15"/>
        <v>Elco Steel2</v>
      </c>
      <c r="E471" s="18">
        <v>42881105.07</v>
      </c>
    </row>
    <row r="472" spans="1:5" hidden="1" x14ac:dyDescent="0.3">
      <c r="A472" t="s">
        <v>5</v>
      </c>
      <c r="B472">
        <v>3</v>
      </c>
      <c r="C472">
        <f t="shared" si="14"/>
        <v>3</v>
      </c>
      <c r="D472" t="str">
        <f t="shared" si="15"/>
        <v>Elco Steel3</v>
      </c>
      <c r="E472" s="18">
        <v>54829579.719999999</v>
      </c>
    </row>
    <row r="473" spans="1:5" hidden="1" x14ac:dyDescent="0.3">
      <c r="A473" t="s">
        <v>5</v>
      </c>
      <c r="B473">
        <v>4</v>
      </c>
      <c r="C473">
        <f t="shared" si="14"/>
        <v>4</v>
      </c>
      <c r="D473" t="str">
        <f t="shared" si="15"/>
        <v>Elco Steel4</v>
      </c>
      <c r="E473" s="18">
        <v>35932469.350000001</v>
      </c>
    </row>
    <row r="474" spans="1:5" hidden="1" x14ac:dyDescent="0.3">
      <c r="A474" t="s">
        <v>5</v>
      </c>
      <c r="B474">
        <v>5</v>
      </c>
      <c r="C474">
        <f t="shared" si="14"/>
        <v>5</v>
      </c>
      <c r="D474" t="str">
        <f t="shared" si="15"/>
        <v>Elco Steel5</v>
      </c>
      <c r="E474" s="18">
        <v>12038252.26</v>
      </c>
    </row>
    <row r="475" spans="1:5" hidden="1" x14ac:dyDescent="0.3">
      <c r="A475" t="s">
        <v>5</v>
      </c>
      <c r="B475">
        <v>6</v>
      </c>
      <c r="C475">
        <f t="shared" si="14"/>
        <v>6</v>
      </c>
      <c r="D475" t="str">
        <f t="shared" si="15"/>
        <v>Elco Steel6</v>
      </c>
      <c r="E475" s="18">
        <v>20100303</v>
      </c>
    </row>
    <row r="476" spans="1:5" hidden="1" x14ac:dyDescent="0.3">
      <c r="A476" t="s">
        <v>5</v>
      </c>
      <c r="B476">
        <v>7</v>
      </c>
      <c r="C476">
        <f t="shared" si="14"/>
        <v>7</v>
      </c>
      <c r="D476" t="str">
        <f t="shared" si="15"/>
        <v>Elco Steel7</v>
      </c>
      <c r="E476" s="18">
        <v>7919870.1699999999</v>
      </c>
    </row>
    <row r="477" spans="1:5" hidden="1" x14ac:dyDescent="0.3">
      <c r="A477" t="s">
        <v>5</v>
      </c>
      <c r="B477">
        <v>8</v>
      </c>
      <c r="C477">
        <f t="shared" si="14"/>
        <v>8</v>
      </c>
      <c r="D477" t="str">
        <f t="shared" si="15"/>
        <v>Elco Steel8</v>
      </c>
      <c r="E477" s="18">
        <v>6348055.6399999997</v>
      </c>
    </row>
    <row r="478" spans="1:5" hidden="1" x14ac:dyDescent="0.3">
      <c r="A478" t="s">
        <v>5</v>
      </c>
      <c r="B478">
        <v>9</v>
      </c>
      <c r="C478">
        <f t="shared" si="14"/>
        <v>9</v>
      </c>
      <c r="D478" t="str">
        <f t="shared" si="15"/>
        <v>Elco Steel9</v>
      </c>
      <c r="E478" s="18">
        <v>740665.09</v>
      </c>
    </row>
    <row r="479" spans="1:5" hidden="1" x14ac:dyDescent="0.3">
      <c r="A479" t="s">
        <v>5</v>
      </c>
      <c r="B479">
        <v>10</v>
      </c>
      <c r="C479">
        <f t="shared" si="14"/>
        <v>10</v>
      </c>
      <c r="D479" t="str">
        <f t="shared" si="15"/>
        <v>Elco Steel10</v>
      </c>
      <c r="E479" s="18">
        <v>4000000</v>
      </c>
    </row>
    <row r="480" spans="1:5" hidden="1" x14ac:dyDescent="0.3">
      <c r="A480" t="s">
        <v>5</v>
      </c>
      <c r="B480">
        <v>11</v>
      </c>
      <c r="C480">
        <f t="shared" si="14"/>
        <v>11</v>
      </c>
      <c r="D480" t="str">
        <f t="shared" si="15"/>
        <v>Elco Steel11</v>
      </c>
      <c r="E480" s="18">
        <v>7075101.6600000001</v>
      </c>
    </row>
    <row r="481" spans="1:5" hidden="1" x14ac:dyDescent="0.3">
      <c r="A481" t="s">
        <v>5</v>
      </c>
      <c r="B481">
        <v>12</v>
      </c>
      <c r="C481">
        <f t="shared" si="14"/>
        <v>12</v>
      </c>
      <c r="D481" t="str">
        <f t="shared" si="15"/>
        <v>Elco Steel12</v>
      </c>
      <c r="E481" s="18">
        <v>2485656</v>
      </c>
    </row>
    <row r="482" spans="1:5" hidden="1" x14ac:dyDescent="0.3">
      <c r="A482" t="s">
        <v>5</v>
      </c>
      <c r="B482">
        <v>13</v>
      </c>
      <c r="C482">
        <f t="shared" si="14"/>
        <v>13</v>
      </c>
      <c r="D482" t="str">
        <f t="shared" si="15"/>
        <v>Elco Steel13</v>
      </c>
      <c r="E482" s="18">
        <v>2518616.1800000002</v>
      </c>
    </row>
    <row r="483" spans="1:5" hidden="1" x14ac:dyDescent="0.3">
      <c r="A483" t="s">
        <v>5</v>
      </c>
      <c r="B483">
        <v>14</v>
      </c>
      <c r="C483">
        <f t="shared" si="14"/>
        <v>14</v>
      </c>
      <c r="D483" t="str">
        <f t="shared" si="15"/>
        <v>Elco Steel14</v>
      </c>
      <c r="E483" s="18">
        <v>2857649.27</v>
      </c>
    </row>
    <row r="484" spans="1:5" hidden="1" x14ac:dyDescent="0.3">
      <c r="A484" t="s">
        <v>5</v>
      </c>
      <c r="B484">
        <v>15</v>
      </c>
      <c r="C484">
        <f t="shared" si="14"/>
        <v>15</v>
      </c>
      <c r="D484" t="str">
        <f t="shared" si="15"/>
        <v>Elco Steel15</v>
      </c>
      <c r="E484" s="18">
        <v>1595365.5</v>
      </c>
    </row>
    <row r="485" spans="1:5" hidden="1" x14ac:dyDescent="0.3">
      <c r="A485" t="s">
        <v>5</v>
      </c>
      <c r="B485">
        <v>16</v>
      </c>
      <c r="C485">
        <f t="shared" si="14"/>
        <v>16</v>
      </c>
      <c r="D485" t="str">
        <f t="shared" si="15"/>
        <v>Elco Steel16</v>
      </c>
      <c r="E485" s="18">
        <v>310509.31</v>
      </c>
    </row>
    <row r="486" spans="1:5" hidden="1" x14ac:dyDescent="0.3">
      <c r="A486" t="s">
        <v>5</v>
      </c>
      <c r="B486">
        <v>17</v>
      </c>
      <c r="C486">
        <f t="shared" si="14"/>
        <v>17</v>
      </c>
      <c r="D486" t="str">
        <f t="shared" si="15"/>
        <v>Elco Steel17</v>
      </c>
      <c r="E486" s="18">
        <v>1079101.72</v>
      </c>
    </row>
    <row r="487" spans="1:5" hidden="1" x14ac:dyDescent="0.3">
      <c r="A487" t="s">
        <v>17</v>
      </c>
      <c r="B487">
        <v>1</v>
      </c>
      <c r="C487">
        <f t="shared" si="14"/>
        <v>1</v>
      </c>
      <c r="D487" t="str">
        <f t="shared" si="15"/>
        <v>Elco Steel - ADMIN.1</v>
      </c>
      <c r="E487" s="18">
        <v>1253543.180625</v>
      </c>
    </row>
    <row r="488" spans="1:5" hidden="1" x14ac:dyDescent="0.3">
      <c r="A488" t="s">
        <v>17</v>
      </c>
      <c r="B488">
        <v>2</v>
      </c>
      <c r="C488">
        <f t="shared" si="14"/>
        <v>2</v>
      </c>
      <c r="D488" t="str">
        <f t="shared" si="15"/>
        <v>Elco Steel - ADMIN.2</v>
      </c>
      <c r="E488" s="18">
        <v>2897721.63</v>
      </c>
    </row>
    <row r="489" spans="1:5" hidden="1" x14ac:dyDescent="0.3">
      <c r="A489" t="s">
        <v>17</v>
      </c>
      <c r="B489">
        <v>3</v>
      </c>
      <c r="C489">
        <f t="shared" si="14"/>
        <v>3</v>
      </c>
      <c r="D489" t="str">
        <f t="shared" si="15"/>
        <v>Elco Steel - ADMIN.3</v>
      </c>
      <c r="E489" s="18">
        <v>3188918.44</v>
      </c>
    </row>
    <row r="490" spans="1:5" hidden="1" x14ac:dyDescent="0.3">
      <c r="A490" t="s">
        <v>17</v>
      </c>
      <c r="B490">
        <v>4</v>
      </c>
      <c r="C490">
        <f t="shared" si="14"/>
        <v>4</v>
      </c>
      <c r="D490" t="str">
        <f t="shared" si="15"/>
        <v>Elco Steel - ADMIN.4</v>
      </c>
      <c r="E490" s="18">
        <v>3617002.31</v>
      </c>
    </row>
    <row r="491" spans="1:5" hidden="1" x14ac:dyDescent="0.3">
      <c r="A491" t="s">
        <v>17</v>
      </c>
      <c r="B491">
        <v>5</v>
      </c>
      <c r="C491">
        <f t="shared" si="14"/>
        <v>5</v>
      </c>
      <c r="D491" t="str">
        <f t="shared" si="15"/>
        <v>Elco Steel - ADMIN.5</v>
      </c>
      <c r="E491" s="18">
        <v>1819035.22</v>
      </c>
    </row>
    <row r="492" spans="1:5" hidden="1" x14ac:dyDescent="0.3">
      <c r="A492" t="s">
        <v>17</v>
      </c>
      <c r="B492">
        <v>6</v>
      </c>
      <c r="C492">
        <f t="shared" si="14"/>
        <v>6</v>
      </c>
      <c r="D492" t="str">
        <f t="shared" si="15"/>
        <v>Elco Steel - ADMIN.6</v>
      </c>
      <c r="E492" s="18">
        <v>5058047.58</v>
      </c>
    </row>
    <row r="493" spans="1:5" hidden="1" x14ac:dyDescent="0.3">
      <c r="A493" t="s">
        <v>17</v>
      </c>
      <c r="B493">
        <v>7</v>
      </c>
      <c r="C493">
        <f t="shared" si="14"/>
        <v>7</v>
      </c>
      <c r="D493" t="str">
        <f t="shared" si="15"/>
        <v>Elco Steel - ADMIN.7</v>
      </c>
      <c r="E493" s="18">
        <v>5750618.5816368721</v>
      </c>
    </row>
    <row r="494" spans="1:5" hidden="1" x14ac:dyDescent="0.3">
      <c r="A494" t="s">
        <v>17</v>
      </c>
      <c r="B494">
        <v>8</v>
      </c>
      <c r="C494">
        <f t="shared" si="14"/>
        <v>8</v>
      </c>
      <c r="D494" t="str">
        <f t="shared" si="15"/>
        <v>Elco Steel - ADMIN.8</v>
      </c>
      <c r="E494" s="18">
        <v>3289926.92</v>
      </c>
    </row>
    <row r="495" spans="1:5" hidden="1" x14ac:dyDescent="0.3">
      <c r="A495" t="s">
        <v>17</v>
      </c>
      <c r="B495">
        <v>9</v>
      </c>
      <c r="C495">
        <f t="shared" si="14"/>
        <v>9</v>
      </c>
      <c r="D495" t="str">
        <f t="shared" si="15"/>
        <v>Elco Steel - ADMIN.9</v>
      </c>
      <c r="E495" s="18">
        <v>1940428</v>
      </c>
    </row>
    <row r="496" spans="1:5" hidden="1" x14ac:dyDescent="0.3">
      <c r="A496" t="s">
        <v>17</v>
      </c>
      <c r="B496">
        <v>10</v>
      </c>
      <c r="C496">
        <f t="shared" si="14"/>
        <v>10</v>
      </c>
      <c r="D496" t="str">
        <f t="shared" si="15"/>
        <v>Elco Steel - ADMIN.10</v>
      </c>
      <c r="E496" s="18">
        <v>2335545.5499999998</v>
      </c>
    </row>
    <row r="497" spans="1:5" hidden="1" x14ac:dyDescent="0.3">
      <c r="A497" t="s">
        <v>17</v>
      </c>
      <c r="B497">
        <v>11</v>
      </c>
      <c r="C497">
        <f t="shared" si="14"/>
        <v>11</v>
      </c>
      <c r="D497" t="str">
        <f t="shared" si="15"/>
        <v>Elco Steel - ADMIN.11</v>
      </c>
      <c r="E497" s="18">
        <v>2179703.08</v>
      </c>
    </row>
    <row r="498" spans="1:5" hidden="1" x14ac:dyDescent="0.3">
      <c r="A498" t="s">
        <v>17</v>
      </c>
      <c r="B498">
        <v>12</v>
      </c>
      <c r="C498">
        <f t="shared" si="14"/>
        <v>12</v>
      </c>
      <c r="D498" t="str">
        <f t="shared" si="15"/>
        <v>Elco Steel - ADMIN.12</v>
      </c>
      <c r="E498" s="18">
        <v>1394236.8</v>
      </c>
    </row>
    <row r="499" spans="1:5" hidden="1" x14ac:dyDescent="0.3">
      <c r="A499" t="s">
        <v>17</v>
      </c>
      <c r="B499">
        <v>13</v>
      </c>
      <c r="C499">
        <f t="shared" si="14"/>
        <v>13</v>
      </c>
      <c r="D499" t="str">
        <f t="shared" si="15"/>
        <v>Elco Steel - ADMIN.13</v>
      </c>
      <c r="E499" s="18">
        <v>117652.86</v>
      </c>
    </row>
    <row r="500" spans="1:5" hidden="1" x14ac:dyDescent="0.3">
      <c r="A500" t="s">
        <v>17</v>
      </c>
      <c r="B500">
        <v>14</v>
      </c>
      <c r="C500">
        <f t="shared" si="14"/>
        <v>14</v>
      </c>
      <c r="D500" t="str">
        <f t="shared" si="15"/>
        <v>Elco Steel - ADMIN.14</v>
      </c>
      <c r="E500" s="18">
        <v>105992.48</v>
      </c>
    </row>
    <row r="501" spans="1:5" hidden="1" x14ac:dyDescent="0.3">
      <c r="A501" t="s">
        <v>17</v>
      </c>
      <c r="B501">
        <v>15</v>
      </c>
      <c r="C501">
        <f t="shared" si="14"/>
        <v>15</v>
      </c>
      <c r="D501" t="str">
        <f t="shared" si="15"/>
        <v>Elco Steel - ADMIN.15</v>
      </c>
      <c r="E501" s="18">
        <v>259861.3</v>
      </c>
    </row>
    <row r="502" spans="1:5" hidden="1" x14ac:dyDescent="0.3">
      <c r="A502" t="s">
        <v>16</v>
      </c>
      <c r="B502">
        <v>1</v>
      </c>
      <c r="C502">
        <f t="shared" si="14"/>
        <v>1</v>
      </c>
      <c r="D502" t="str">
        <f t="shared" si="15"/>
        <v>Elco Steel - MEP1</v>
      </c>
      <c r="E502" s="18">
        <v>331328.32204643957</v>
      </c>
    </row>
    <row r="503" spans="1:5" hidden="1" x14ac:dyDescent="0.3">
      <c r="A503" t="s">
        <v>16</v>
      </c>
      <c r="B503">
        <v>2</v>
      </c>
      <c r="C503">
        <f t="shared" si="14"/>
        <v>2</v>
      </c>
      <c r="D503" t="str">
        <f t="shared" si="15"/>
        <v>Elco Steel - MEP2</v>
      </c>
      <c r="E503" s="18">
        <v>2059899.63</v>
      </c>
    </row>
    <row r="504" spans="1:5" hidden="1" x14ac:dyDescent="0.3">
      <c r="A504" t="s">
        <v>16</v>
      </c>
      <c r="B504">
        <v>3</v>
      </c>
      <c r="C504">
        <f t="shared" si="14"/>
        <v>3</v>
      </c>
      <c r="D504" t="str">
        <f t="shared" si="15"/>
        <v>Elco Steel - MEP3</v>
      </c>
      <c r="E504" s="18">
        <v>1986502.95</v>
      </c>
    </row>
    <row r="505" spans="1:5" hidden="1" x14ac:dyDescent="0.3">
      <c r="A505" t="s">
        <v>16</v>
      </c>
      <c r="B505">
        <v>4</v>
      </c>
      <c r="C505">
        <f t="shared" si="14"/>
        <v>4</v>
      </c>
      <c r="D505" t="str">
        <f t="shared" si="15"/>
        <v>Elco Steel - MEP4</v>
      </c>
      <c r="E505" s="18">
        <v>2505278.83</v>
      </c>
    </row>
    <row r="506" spans="1:5" hidden="1" x14ac:dyDescent="0.3">
      <c r="A506" t="s">
        <v>16</v>
      </c>
      <c r="B506">
        <v>5</v>
      </c>
      <c r="C506">
        <f t="shared" si="14"/>
        <v>5</v>
      </c>
      <c r="D506" t="str">
        <f t="shared" si="15"/>
        <v>Elco Steel - MEP5</v>
      </c>
      <c r="E506" s="18">
        <v>2440101.67</v>
      </c>
    </row>
    <row r="507" spans="1:5" hidden="1" x14ac:dyDescent="0.3">
      <c r="A507" t="s">
        <v>16</v>
      </c>
      <c r="B507">
        <v>6</v>
      </c>
      <c r="C507">
        <f t="shared" si="14"/>
        <v>6</v>
      </c>
      <c r="D507" t="str">
        <f t="shared" si="15"/>
        <v>Elco Steel - MEP6</v>
      </c>
      <c r="E507" s="18">
        <v>2133379.7599999998</v>
      </c>
    </row>
    <row r="508" spans="1:5" hidden="1" x14ac:dyDescent="0.3">
      <c r="A508" t="s">
        <v>16</v>
      </c>
      <c r="B508">
        <v>7</v>
      </c>
      <c r="C508">
        <f t="shared" si="14"/>
        <v>7</v>
      </c>
      <c r="D508" t="str">
        <f t="shared" si="15"/>
        <v>Elco Steel - MEP7</v>
      </c>
      <c r="E508" s="18">
        <v>2606150.3070468139</v>
      </c>
    </row>
    <row r="509" spans="1:5" hidden="1" x14ac:dyDescent="0.3">
      <c r="A509" t="s">
        <v>16</v>
      </c>
      <c r="B509">
        <v>8</v>
      </c>
      <c r="C509">
        <f t="shared" si="14"/>
        <v>8</v>
      </c>
      <c r="D509" t="str">
        <f t="shared" si="15"/>
        <v>Elco Steel - MEP8</v>
      </c>
      <c r="E509" s="18">
        <v>1980608.55</v>
      </c>
    </row>
    <row r="510" spans="1:5" hidden="1" x14ac:dyDescent="0.3">
      <c r="A510" t="s">
        <v>16</v>
      </c>
      <c r="B510">
        <v>9</v>
      </c>
      <c r="C510">
        <f t="shared" si="14"/>
        <v>9</v>
      </c>
      <c r="D510" t="str">
        <f t="shared" si="15"/>
        <v>Elco Steel - MEP9</v>
      </c>
      <c r="E510" s="18">
        <v>2178754.66</v>
      </c>
    </row>
    <row r="511" spans="1:5" hidden="1" x14ac:dyDescent="0.3">
      <c r="A511" t="s">
        <v>16</v>
      </c>
      <c r="B511">
        <v>10</v>
      </c>
      <c r="C511">
        <f t="shared" si="14"/>
        <v>10</v>
      </c>
      <c r="D511" t="str">
        <f t="shared" si="15"/>
        <v>Elco Steel - MEP10</v>
      </c>
      <c r="E511" s="18">
        <v>2629432.67</v>
      </c>
    </row>
    <row r="512" spans="1:5" hidden="1" x14ac:dyDescent="0.3">
      <c r="A512" t="s">
        <v>16</v>
      </c>
      <c r="B512">
        <v>11</v>
      </c>
      <c r="C512">
        <f t="shared" si="14"/>
        <v>11</v>
      </c>
      <c r="D512" t="str">
        <f t="shared" si="15"/>
        <v>Elco Steel - MEP11</v>
      </c>
      <c r="E512" s="18">
        <v>1720441.01</v>
      </c>
    </row>
    <row r="513" spans="1:5" hidden="1" x14ac:dyDescent="0.3">
      <c r="A513" t="s">
        <v>16</v>
      </c>
      <c r="B513">
        <v>12</v>
      </c>
      <c r="C513">
        <f t="shared" ref="C513:C576" si="16">ROUNDDOWN(B513,0)</f>
        <v>12</v>
      </c>
      <c r="D513" t="str">
        <f t="shared" ref="D513:D576" si="17">A513&amp;C513</f>
        <v>Elco Steel - MEP12</v>
      </c>
      <c r="E513" s="18">
        <v>1037321.78</v>
      </c>
    </row>
    <row r="514" spans="1:5" hidden="1" x14ac:dyDescent="0.3">
      <c r="A514" t="s">
        <v>16</v>
      </c>
      <c r="B514">
        <v>13</v>
      </c>
      <c r="C514">
        <f t="shared" si="16"/>
        <v>13</v>
      </c>
      <c r="D514" t="str">
        <f t="shared" si="17"/>
        <v>Elco Steel - MEP13</v>
      </c>
      <c r="E514" s="18">
        <v>388339.4</v>
      </c>
    </row>
    <row r="515" spans="1:5" hidden="1" x14ac:dyDescent="0.3">
      <c r="A515" t="s">
        <v>16</v>
      </c>
      <c r="B515">
        <v>14</v>
      </c>
      <c r="C515">
        <f t="shared" si="16"/>
        <v>14</v>
      </c>
      <c r="D515" t="str">
        <f t="shared" si="17"/>
        <v>Elco Steel - MEP14</v>
      </c>
      <c r="E515" s="18">
        <v>317040.71000000002</v>
      </c>
    </row>
    <row r="516" spans="1:5" hidden="1" x14ac:dyDescent="0.3">
      <c r="A516" t="s">
        <v>164</v>
      </c>
      <c r="B516">
        <v>1</v>
      </c>
      <c r="C516">
        <f t="shared" si="16"/>
        <v>1</v>
      </c>
      <c r="D516" t="str">
        <f t="shared" si="17"/>
        <v>Elco Steel - MEP - Social Insurance1</v>
      </c>
      <c r="E516" s="18">
        <v>1700000</v>
      </c>
    </row>
    <row r="517" spans="1:5" hidden="1" x14ac:dyDescent="0.3">
      <c r="A517" t="s">
        <v>160</v>
      </c>
      <c r="B517">
        <v>1</v>
      </c>
      <c r="C517">
        <f t="shared" si="16"/>
        <v>1</v>
      </c>
      <c r="D517" t="str">
        <f t="shared" si="17"/>
        <v>Elco Steel - Social Insurance1</v>
      </c>
      <c r="E517" s="18">
        <v>13218500</v>
      </c>
    </row>
    <row r="518" spans="1:5" hidden="1" x14ac:dyDescent="0.3">
      <c r="A518" t="s">
        <v>160</v>
      </c>
      <c r="B518">
        <v>2</v>
      </c>
      <c r="C518">
        <f t="shared" si="16"/>
        <v>2</v>
      </c>
      <c r="D518" t="str">
        <f t="shared" si="17"/>
        <v>Elco Steel - Social Insurance2</v>
      </c>
      <c r="E518" s="18">
        <v>2250000</v>
      </c>
    </row>
    <row r="519" spans="1:5" hidden="1" x14ac:dyDescent="0.3">
      <c r="A519" t="s">
        <v>160</v>
      </c>
      <c r="B519">
        <v>3</v>
      </c>
      <c r="C519">
        <f t="shared" si="16"/>
        <v>3</v>
      </c>
      <c r="D519" t="str">
        <f t="shared" si="17"/>
        <v>Elco Steel - Social Insurance3</v>
      </c>
      <c r="E519" s="18">
        <v>1573000</v>
      </c>
    </row>
    <row r="520" spans="1:5" hidden="1" x14ac:dyDescent="0.3">
      <c r="A520" t="s">
        <v>160</v>
      </c>
      <c r="B520">
        <v>4</v>
      </c>
      <c r="C520">
        <f t="shared" si="16"/>
        <v>4</v>
      </c>
      <c r="D520" t="str">
        <f t="shared" si="17"/>
        <v>Elco Steel - Social Insurance4</v>
      </c>
      <c r="E520" s="18">
        <v>134252.42000000001</v>
      </c>
    </row>
    <row r="521" spans="1:5" hidden="1" x14ac:dyDescent="0.3">
      <c r="A521" t="s">
        <v>251</v>
      </c>
      <c r="B521">
        <v>1</v>
      </c>
      <c r="C521">
        <f t="shared" si="16"/>
        <v>1</v>
      </c>
      <c r="D521" t="str">
        <f t="shared" si="17"/>
        <v>Elco Steel EGAT1</v>
      </c>
      <c r="E521" s="18">
        <v>10000000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4160000</v>
      </c>
    </row>
    <row r="523" spans="1:5" hidden="1" x14ac:dyDescent="0.3">
      <c r="A523" t="s">
        <v>169</v>
      </c>
      <c r="B523">
        <v>1</v>
      </c>
      <c r="C523">
        <f t="shared" si="16"/>
        <v>1</v>
      </c>
      <c r="D523" t="str">
        <f t="shared" si="17"/>
        <v>Elco Steel V.O1</v>
      </c>
      <c r="E523" s="18">
        <v>500000</v>
      </c>
    </row>
    <row r="524" spans="1:5" hidden="1" x14ac:dyDescent="0.3">
      <c r="A524" t="s">
        <v>38</v>
      </c>
      <c r="B524">
        <v>1</v>
      </c>
      <c r="C524">
        <f t="shared" si="16"/>
        <v>1</v>
      </c>
      <c r="D524" t="str">
        <f t="shared" si="17"/>
        <v>Elco Steel V.O-Infra. Network1</v>
      </c>
      <c r="E524" s="18">
        <v>767138.81</v>
      </c>
    </row>
    <row r="525" spans="1:5" hidden="1" x14ac:dyDescent="0.3">
      <c r="A525" t="s">
        <v>38</v>
      </c>
      <c r="B525">
        <v>1.1000000000000001</v>
      </c>
      <c r="C525">
        <f t="shared" si="16"/>
        <v>1</v>
      </c>
      <c r="D525" t="str">
        <f t="shared" si="17"/>
        <v>Elco Steel V.O-Infra. Network1</v>
      </c>
      <c r="E525" s="18">
        <v>292861.18999999994</v>
      </c>
    </row>
    <row r="526" spans="1:5" hidden="1" x14ac:dyDescent="0.3">
      <c r="A526" t="s">
        <v>45</v>
      </c>
      <c r="B526">
        <v>1</v>
      </c>
      <c r="C526">
        <f t="shared" si="16"/>
        <v>1</v>
      </c>
      <c r="D526" t="str">
        <f t="shared" si="17"/>
        <v>El-Gouna1</v>
      </c>
      <c r="E526" s="18">
        <v>2327690.6</v>
      </c>
    </row>
    <row r="527" spans="1:5" hidden="1" x14ac:dyDescent="0.3">
      <c r="A527" t="s">
        <v>45</v>
      </c>
      <c r="B527">
        <v>2</v>
      </c>
      <c r="C527">
        <f t="shared" si="16"/>
        <v>2</v>
      </c>
      <c r="D527" t="str">
        <f t="shared" si="17"/>
        <v>El-Gouna2</v>
      </c>
      <c r="E527" s="18">
        <v>3867767.27</v>
      </c>
    </row>
    <row r="528" spans="1:5" hidden="1" x14ac:dyDescent="0.3">
      <c r="A528" t="s">
        <v>45</v>
      </c>
      <c r="B528">
        <v>3</v>
      </c>
      <c r="C528">
        <f t="shared" si="16"/>
        <v>3</v>
      </c>
      <c r="D528" t="str">
        <f t="shared" si="17"/>
        <v>El-Gouna3</v>
      </c>
      <c r="E528" s="18">
        <v>2286139.86</v>
      </c>
    </row>
    <row r="529" spans="1:5" hidden="1" x14ac:dyDescent="0.3">
      <c r="A529" t="s">
        <v>45</v>
      </c>
      <c r="B529">
        <v>4</v>
      </c>
      <c r="C529">
        <f t="shared" si="16"/>
        <v>4</v>
      </c>
      <c r="D529" t="str">
        <f t="shared" si="17"/>
        <v>El-Gouna4</v>
      </c>
      <c r="E529" s="18">
        <v>2572404.48</v>
      </c>
    </row>
    <row r="530" spans="1:5" hidden="1" x14ac:dyDescent="0.3">
      <c r="A530" t="s">
        <v>45</v>
      </c>
      <c r="B530">
        <v>5</v>
      </c>
      <c r="C530">
        <f t="shared" si="16"/>
        <v>5</v>
      </c>
      <c r="D530" t="str">
        <f t="shared" si="17"/>
        <v>El-Gouna5</v>
      </c>
      <c r="E530" s="18">
        <v>1808595.27</v>
      </c>
    </row>
    <row r="531" spans="1:5" hidden="1" x14ac:dyDescent="0.3">
      <c r="A531" t="s">
        <v>45</v>
      </c>
      <c r="B531">
        <v>6</v>
      </c>
      <c r="C531">
        <f t="shared" si="16"/>
        <v>6</v>
      </c>
      <c r="D531" t="str">
        <f t="shared" si="17"/>
        <v>El-Gouna6</v>
      </c>
      <c r="E531" s="18">
        <v>4246133.4000000004</v>
      </c>
    </row>
    <row r="532" spans="1:5" hidden="1" x14ac:dyDescent="0.3">
      <c r="A532" t="s">
        <v>45</v>
      </c>
      <c r="B532">
        <v>7</v>
      </c>
      <c r="C532">
        <f t="shared" si="16"/>
        <v>7</v>
      </c>
      <c r="D532" t="str">
        <f t="shared" si="17"/>
        <v>El-Gouna7</v>
      </c>
      <c r="E532" s="18">
        <v>2145687.36</v>
      </c>
    </row>
    <row r="533" spans="1:5" hidden="1" x14ac:dyDescent="0.3">
      <c r="A533" t="s">
        <v>45</v>
      </c>
      <c r="B533">
        <v>8</v>
      </c>
      <c r="C533">
        <f t="shared" si="16"/>
        <v>8</v>
      </c>
      <c r="D533" t="str">
        <f t="shared" si="17"/>
        <v>El-Gouna8</v>
      </c>
      <c r="E533" s="18">
        <v>1922134.77</v>
      </c>
    </row>
    <row r="534" spans="1:5" hidden="1" x14ac:dyDescent="0.3">
      <c r="A534" t="s">
        <v>45</v>
      </c>
      <c r="B534">
        <v>9</v>
      </c>
      <c r="C534">
        <f t="shared" si="16"/>
        <v>9</v>
      </c>
      <c r="D534" t="str">
        <f t="shared" si="17"/>
        <v>El-Gouna9</v>
      </c>
      <c r="E534" s="18">
        <v>1030964.27</v>
      </c>
    </row>
    <row r="535" spans="1:5" hidden="1" x14ac:dyDescent="0.3">
      <c r="A535" t="s">
        <v>45</v>
      </c>
      <c r="B535">
        <v>10</v>
      </c>
      <c r="C535">
        <f t="shared" si="16"/>
        <v>10</v>
      </c>
      <c r="D535" t="str">
        <f t="shared" si="17"/>
        <v>El-Gouna10</v>
      </c>
      <c r="E535" s="18">
        <v>1173489.52</v>
      </c>
    </row>
    <row r="536" spans="1:5" hidden="1" x14ac:dyDescent="0.3">
      <c r="A536" t="s">
        <v>45</v>
      </c>
      <c r="B536">
        <v>11</v>
      </c>
      <c r="C536">
        <f t="shared" si="16"/>
        <v>11</v>
      </c>
      <c r="D536" t="str">
        <f t="shared" si="17"/>
        <v>El-Gouna11</v>
      </c>
      <c r="E536" s="18">
        <v>1750027.3</v>
      </c>
    </row>
    <row r="537" spans="1:5" hidden="1" x14ac:dyDescent="0.3">
      <c r="A537" t="s">
        <v>45</v>
      </c>
      <c r="B537">
        <v>12</v>
      </c>
      <c r="C537">
        <f t="shared" si="16"/>
        <v>12</v>
      </c>
      <c r="D537" t="str">
        <f t="shared" si="17"/>
        <v>El-Gouna12</v>
      </c>
      <c r="E537" s="18">
        <v>1942857.14</v>
      </c>
    </row>
    <row r="538" spans="1:5" hidden="1" x14ac:dyDescent="0.3">
      <c r="A538" t="s">
        <v>45</v>
      </c>
      <c r="B538">
        <v>13</v>
      </c>
      <c r="C538">
        <f t="shared" si="16"/>
        <v>13</v>
      </c>
      <c r="D538" t="str">
        <f t="shared" si="17"/>
        <v>El-Gouna13</v>
      </c>
      <c r="E538" s="18">
        <v>1951940.18</v>
      </c>
    </row>
    <row r="539" spans="1:5" hidden="1" x14ac:dyDescent="0.3">
      <c r="A539" t="s">
        <v>45</v>
      </c>
      <c r="B539">
        <v>14</v>
      </c>
      <c r="C539">
        <f t="shared" si="16"/>
        <v>14</v>
      </c>
      <c r="D539" t="str">
        <f t="shared" si="17"/>
        <v>El-Gouna14</v>
      </c>
      <c r="E539" s="18">
        <v>3058799.81</v>
      </c>
    </row>
    <row r="540" spans="1:5" hidden="1" x14ac:dyDescent="0.3">
      <c r="A540" t="s">
        <v>45</v>
      </c>
      <c r="B540">
        <v>15</v>
      </c>
      <c r="C540">
        <f t="shared" si="16"/>
        <v>15</v>
      </c>
      <c r="D540" t="str">
        <f t="shared" si="17"/>
        <v>El-Gouna15</v>
      </c>
      <c r="E540" s="18">
        <v>3002136.21</v>
      </c>
    </row>
    <row r="541" spans="1:5" hidden="1" x14ac:dyDescent="0.3">
      <c r="A541" t="s">
        <v>45</v>
      </c>
      <c r="B541">
        <v>16</v>
      </c>
      <c r="C541">
        <f t="shared" si="16"/>
        <v>16</v>
      </c>
      <c r="D541" t="str">
        <f t="shared" si="17"/>
        <v>El-Gouna16</v>
      </c>
      <c r="E541" s="18">
        <v>3166964.63</v>
      </c>
    </row>
    <row r="542" spans="1:5" hidden="1" x14ac:dyDescent="0.3">
      <c r="A542" t="s">
        <v>45</v>
      </c>
      <c r="B542">
        <v>17</v>
      </c>
      <c r="C542">
        <f t="shared" si="16"/>
        <v>17</v>
      </c>
      <c r="D542" t="str">
        <f t="shared" si="17"/>
        <v>El-Gouna17</v>
      </c>
      <c r="E542" s="18">
        <v>2526942.2000000002</v>
      </c>
    </row>
    <row r="543" spans="1:5" hidden="1" x14ac:dyDescent="0.3">
      <c r="A543" t="s">
        <v>45</v>
      </c>
      <c r="B543">
        <v>18</v>
      </c>
      <c r="C543">
        <f t="shared" si="16"/>
        <v>18</v>
      </c>
      <c r="D543" t="str">
        <f t="shared" si="17"/>
        <v>El-Gouna18</v>
      </c>
      <c r="E543" s="18">
        <v>5636281.25</v>
      </c>
    </row>
    <row r="544" spans="1:5" hidden="1" x14ac:dyDescent="0.3">
      <c r="A544" t="s">
        <v>45</v>
      </c>
      <c r="B544">
        <v>1</v>
      </c>
      <c r="C544">
        <f t="shared" si="16"/>
        <v>1</v>
      </c>
      <c r="D544" t="str">
        <f t="shared" si="17"/>
        <v>El-Gouna1</v>
      </c>
      <c r="E544" s="18">
        <v>13625000</v>
      </c>
    </row>
    <row r="545" spans="1:5" hidden="1" x14ac:dyDescent="0.3">
      <c r="A545" t="s">
        <v>51</v>
      </c>
      <c r="B545">
        <v>1</v>
      </c>
      <c r="C545">
        <f t="shared" si="16"/>
        <v>1</v>
      </c>
      <c r="D545" t="str">
        <f t="shared" si="17"/>
        <v>El-Gouna - Equip. Rental1</v>
      </c>
      <c r="E545" s="18">
        <v>73813.119999999995</v>
      </c>
    </row>
    <row r="546" spans="1:5" hidden="1" x14ac:dyDescent="0.3">
      <c r="A546" t="s">
        <v>51</v>
      </c>
      <c r="B546">
        <v>2</v>
      </c>
      <c r="C546">
        <f t="shared" si="16"/>
        <v>2</v>
      </c>
      <c r="D546" t="str">
        <f t="shared" si="17"/>
        <v>El-Gouna - Equip. Rental2</v>
      </c>
      <c r="E546" s="18">
        <v>16757</v>
      </c>
    </row>
    <row r="547" spans="1:5" hidden="1" x14ac:dyDescent="0.3">
      <c r="A547" t="s">
        <v>51</v>
      </c>
      <c r="B547">
        <v>3</v>
      </c>
      <c r="C547">
        <f t="shared" si="16"/>
        <v>3</v>
      </c>
      <c r="D547" t="str">
        <f t="shared" si="17"/>
        <v>El-Gouna - Equip. Rental3</v>
      </c>
      <c r="E547" s="18">
        <v>74100</v>
      </c>
    </row>
    <row r="548" spans="1:5" hidden="1" x14ac:dyDescent="0.3">
      <c r="A548" t="s">
        <v>51</v>
      </c>
      <c r="B548">
        <v>4</v>
      </c>
      <c r="C548">
        <f t="shared" si="16"/>
        <v>4</v>
      </c>
      <c r="D548" t="str">
        <f t="shared" si="17"/>
        <v>El-Gouna - Equip. Rental4</v>
      </c>
      <c r="E548" s="18">
        <v>3281.25</v>
      </c>
    </row>
    <row r="549" spans="1:5" hidden="1" x14ac:dyDescent="0.3">
      <c r="A549" t="s">
        <v>51</v>
      </c>
      <c r="B549">
        <v>5</v>
      </c>
      <c r="C549">
        <f t="shared" si="16"/>
        <v>5</v>
      </c>
      <c r="D549" t="str">
        <f t="shared" si="17"/>
        <v>El-Gouna - Equip. Rental5</v>
      </c>
      <c r="E549" s="18">
        <v>15750</v>
      </c>
    </row>
    <row r="550" spans="1:5" hidden="1" x14ac:dyDescent="0.3">
      <c r="A550" t="s">
        <v>52</v>
      </c>
      <c r="B550">
        <v>1</v>
      </c>
      <c r="C550">
        <f t="shared" si="16"/>
        <v>1</v>
      </c>
      <c r="D550" t="str">
        <f t="shared" si="17"/>
        <v>El-Gouna - Temp. Fence1</v>
      </c>
      <c r="E550" s="18">
        <v>425568</v>
      </c>
    </row>
    <row r="551" spans="1:5" hidden="1" x14ac:dyDescent="0.3">
      <c r="A551" t="s">
        <v>52</v>
      </c>
      <c r="B551">
        <v>2</v>
      </c>
      <c r="C551">
        <f t="shared" si="16"/>
        <v>2</v>
      </c>
      <c r="D551" t="str">
        <f t="shared" si="17"/>
        <v>El-Gouna - Temp. Fence2</v>
      </c>
      <c r="E551" s="18">
        <v>441526.8</v>
      </c>
    </row>
    <row r="552" spans="1:5" hidden="1" x14ac:dyDescent="0.3">
      <c r="A552" t="s">
        <v>52</v>
      </c>
      <c r="B552">
        <v>3</v>
      </c>
      <c r="C552">
        <f t="shared" si="16"/>
        <v>3</v>
      </c>
      <c r="D552" t="str">
        <f t="shared" si="17"/>
        <v>El-Gouna - Temp. Fence3</v>
      </c>
      <c r="E552" s="18">
        <v>173749.2</v>
      </c>
    </row>
    <row r="553" spans="1:5" hidden="1" x14ac:dyDescent="0.3">
      <c r="A553" t="s">
        <v>252</v>
      </c>
      <c r="B553">
        <v>1</v>
      </c>
      <c r="C553">
        <f t="shared" si="16"/>
        <v>1</v>
      </c>
      <c r="D553" t="str">
        <f t="shared" si="17"/>
        <v>EUA1</v>
      </c>
      <c r="E553" s="18">
        <v>120000000</v>
      </c>
    </row>
    <row r="554" spans="1:5" hidden="1" x14ac:dyDescent="0.3">
      <c r="A554" t="s">
        <v>139</v>
      </c>
      <c r="B554">
        <v>1</v>
      </c>
      <c r="C554">
        <f t="shared" si="16"/>
        <v>1</v>
      </c>
      <c r="D554" t="str">
        <f t="shared" si="17"/>
        <v>Existing Intake Apply -SSC-Mech1</v>
      </c>
      <c r="E554" s="18">
        <v>1.0000000000000001E-5</v>
      </c>
    </row>
    <row r="555" spans="1:5" hidden="1" x14ac:dyDescent="0.3">
      <c r="A555" t="s">
        <v>117</v>
      </c>
      <c r="B555">
        <v>1</v>
      </c>
      <c r="C555">
        <f t="shared" si="16"/>
        <v>1</v>
      </c>
      <c r="D555" t="str">
        <f t="shared" si="17"/>
        <v>Existing Intake Supply -SSC-Mech1</v>
      </c>
      <c r="E555" s="18">
        <v>2311727.0699999998</v>
      </c>
    </row>
    <row r="556" spans="1:5" hidden="1" x14ac:dyDescent="0.3">
      <c r="A556" t="s">
        <v>4</v>
      </c>
      <c r="B556">
        <v>210</v>
      </c>
      <c r="C556">
        <f t="shared" si="16"/>
        <v>210</v>
      </c>
      <c r="D556" t="str">
        <f t="shared" si="17"/>
        <v>FIEM210</v>
      </c>
      <c r="E556" s="18">
        <v>1523916.51</v>
      </c>
    </row>
    <row r="557" spans="1:5" hidden="1" x14ac:dyDescent="0.3">
      <c r="A557" t="s">
        <v>4</v>
      </c>
      <c r="B557">
        <v>211</v>
      </c>
      <c r="C557">
        <f t="shared" si="16"/>
        <v>211</v>
      </c>
      <c r="D557" t="str">
        <f t="shared" si="17"/>
        <v>FIEM211</v>
      </c>
      <c r="E557" s="18">
        <v>218510</v>
      </c>
    </row>
    <row r="558" spans="1:5" hidden="1" x14ac:dyDescent="0.3">
      <c r="A558" t="s">
        <v>4</v>
      </c>
      <c r="B558">
        <v>212</v>
      </c>
      <c r="C558">
        <f t="shared" si="16"/>
        <v>212</v>
      </c>
      <c r="D558" t="str">
        <f t="shared" si="17"/>
        <v>FIEM212</v>
      </c>
      <c r="E558" s="18">
        <v>1205285.3</v>
      </c>
    </row>
    <row r="559" spans="1:5" hidden="1" x14ac:dyDescent="0.3">
      <c r="A559" t="s">
        <v>4</v>
      </c>
      <c r="B559">
        <v>213</v>
      </c>
      <c r="C559">
        <f t="shared" si="16"/>
        <v>213</v>
      </c>
      <c r="D559" t="str">
        <f t="shared" si="17"/>
        <v>FIEM213</v>
      </c>
      <c r="E559" s="18">
        <v>335237.9460452199</v>
      </c>
    </row>
    <row r="560" spans="1:5" hidden="1" x14ac:dyDescent="0.3">
      <c r="A560" t="s">
        <v>172</v>
      </c>
      <c r="B560">
        <v>1</v>
      </c>
      <c r="C560">
        <f t="shared" si="16"/>
        <v>1</v>
      </c>
      <c r="D560" t="str">
        <f t="shared" si="17"/>
        <v>FIEM - Retention1</v>
      </c>
      <c r="E560" s="18">
        <v>286904.18</v>
      </c>
    </row>
    <row r="561" spans="1:5" hidden="1" x14ac:dyDescent="0.3">
      <c r="A561" t="s">
        <v>157</v>
      </c>
      <c r="B561">
        <v>1</v>
      </c>
      <c r="C561">
        <f t="shared" si="16"/>
        <v>1</v>
      </c>
      <c r="D561" t="str">
        <f t="shared" si="17"/>
        <v>FIEM-Site Offices Rental Payment Request1</v>
      </c>
      <c r="E561" s="18">
        <v>93000</v>
      </c>
    </row>
    <row r="562" spans="1:5" hidden="1" x14ac:dyDescent="0.3">
      <c r="A562" t="s">
        <v>157</v>
      </c>
      <c r="B562">
        <v>2</v>
      </c>
      <c r="C562">
        <f t="shared" si="16"/>
        <v>2</v>
      </c>
      <c r="D562" t="str">
        <f t="shared" si="17"/>
        <v>FIEM-Site Offices Rental Payment Request2</v>
      </c>
      <c r="E562" s="18">
        <v>93000</v>
      </c>
    </row>
    <row r="563" spans="1:5" hidden="1" x14ac:dyDescent="0.3">
      <c r="A563" t="s">
        <v>157</v>
      </c>
      <c r="B563">
        <v>3</v>
      </c>
      <c r="C563">
        <f t="shared" si="16"/>
        <v>3</v>
      </c>
      <c r="D563" t="str">
        <f t="shared" si="17"/>
        <v>FIEM-Site Offices Rental Payment Request3</v>
      </c>
      <c r="E563" s="18">
        <v>91140</v>
      </c>
    </row>
    <row r="564" spans="1:5" hidden="1" x14ac:dyDescent="0.3">
      <c r="A564" t="s">
        <v>157</v>
      </c>
      <c r="B564">
        <v>4</v>
      </c>
      <c r="C564">
        <f t="shared" si="16"/>
        <v>4</v>
      </c>
      <c r="D564" t="str">
        <f t="shared" si="17"/>
        <v>FIEM-Site Offices Rental Payment Request4</v>
      </c>
      <c r="E564" s="18">
        <v>91140</v>
      </c>
    </row>
    <row r="565" spans="1:5" hidden="1" x14ac:dyDescent="0.3">
      <c r="A565" t="s">
        <v>157</v>
      </c>
      <c r="B565">
        <v>5</v>
      </c>
      <c r="C565">
        <f t="shared" si="16"/>
        <v>5</v>
      </c>
      <c r="D565" t="str">
        <f t="shared" si="17"/>
        <v>FIEM-Site Offices Rental Payment Request5</v>
      </c>
      <c r="E565" s="18">
        <v>91140</v>
      </c>
    </row>
    <row r="566" spans="1:5" hidden="1" x14ac:dyDescent="0.3">
      <c r="A566" t="s">
        <v>157</v>
      </c>
      <c r="B566">
        <v>6</v>
      </c>
      <c r="C566">
        <f t="shared" si="16"/>
        <v>6</v>
      </c>
      <c r="D566" t="str">
        <f t="shared" si="17"/>
        <v>FIEM-Site Offices Rental Payment Request6</v>
      </c>
      <c r="E566" s="18">
        <v>93000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1165148</v>
      </c>
    </row>
    <row r="568" spans="1:5" hidden="1" x14ac:dyDescent="0.3">
      <c r="A568" t="s">
        <v>179</v>
      </c>
      <c r="B568">
        <v>1</v>
      </c>
      <c r="C568">
        <f t="shared" si="16"/>
        <v>1</v>
      </c>
      <c r="D568" t="str">
        <f t="shared" si="17"/>
        <v>H1 Solaymaneya-MEP1</v>
      </c>
      <c r="E568" s="18">
        <v>4000000</v>
      </c>
    </row>
    <row r="569" spans="1:5" x14ac:dyDescent="0.3">
      <c r="A569" t="s">
        <v>64</v>
      </c>
      <c r="B569">
        <v>1</v>
      </c>
      <c r="C569">
        <f t="shared" si="16"/>
        <v>1</v>
      </c>
      <c r="D569" t="str">
        <f t="shared" si="17"/>
        <v>HQ - CFC1</v>
      </c>
      <c r="E569" s="18">
        <v>6847513.6399999997</v>
      </c>
    </row>
    <row r="570" spans="1:5" hidden="1" x14ac:dyDescent="0.3">
      <c r="A570" t="s">
        <v>64</v>
      </c>
      <c r="B570">
        <v>2</v>
      </c>
      <c r="C570">
        <f t="shared" si="16"/>
        <v>2</v>
      </c>
      <c r="D570" t="str">
        <f t="shared" si="17"/>
        <v>HQ - CFC2</v>
      </c>
      <c r="E570" s="18">
        <v>8021127.8200000003</v>
      </c>
    </row>
    <row r="571" spans="1:5" hidden="1" x14ac:dyDescent="0.3">
      <c r="A571" t="s">
        <v>64</v>
      </c>
      <c r="B571">
        <v>3</v>
      </c>
      <c r="C571">
        <f t="shared" si="16"/>
        <v>3</v>
      </c>
      <c r="D571" t="str">
        <f t="shared" si="17"/>
        <v>HQ - CFC3</v>
      </c>
      <c r="E571" s="18">
        <v>8213720.1100000003</v>
      </c>
    </row>
    <row r="572" spans="1:5" hidden="1" x14ac:dyDescent="0.3">
      <c r="A572" t="s">
        <v>64</v>
      </c>
      <c r="B572">
        <v>4</v>
      </c>
      <c r="C572">
        <f t="shared" si="16"/>
        <v>4</v>
      </c>
      <c r="D572" t="str">
        <f t="shared" si="17"/>
        <v>HQ - CFC4</v>
      </c>
      <c r="E572" s="18">
        <v>7815807.7299999995</v>
      </c>
    </row>
    <row r="573" spans="1:5" hidden="1" x14ac:dyDescent="0.3">
      <c r="A573" t="s">
        <v>64</v>
      </c>
      <c r="B573">
        <v>5</v>
      </c>
      <c r="C573">
        <f t="shared" si="16"/>
        <v>5</v>
      </c>
      <c r="D573" t="str">
        <f t="shared" si="17"/>
        <v>HQ - CFC5</v>
      </c>
      <c r="E573" s="18">
        <v>3447418.19</v>
      </c>
    </row>
    <row r="574" spans="1:5" hidden="1" x14ac:dyDescent="0.3">
      <c r="A574" t="s">
        <v>64</v>
      </c>
      <c r="B574">
        <v>6</v>
      </c>
      <c r="C574">
        <f t="shared" si="16"/>
        <v>6</v>
      </c>
      <c r="D574" t="str">
        <f t="shared" si="17"/>
        <v>HQ - CFC6</v>
      </c>
      <c r="E574" s="18">
        <v>13157200.99</v>
      </c>
    </row>
    <row r="575" spans="1:5" hidden="1" x14ac:dyDescent="0.3">
      <c r="A575" t="s">
        <v>64</v>
      </c>
      <c r="B575">
        <v>7</v>
      </c>
      <c r="C575">
        <f t="shared" si="16"/>
        <v>7</v>
      </c>
      <c r="D575" t="str">
        <f t="shared" si="17"/>
        <v>HQ - CFC7</v>
      </c>
      <c r="E575" s="18">
        <v>14942810.84</v>
      </c>
    </row>
    <row r="576" spans="1:5" hidden="1" x14ac:dyDescent="0.3">
      <c r="A576" t="s">
        <v>64</v>
      </c>
      <c r="B576">
        <v>8</v>
      </c>
      <c r="C576">
        <f t="shared" si="16"/>
        <v>8</v>
      </c>
      <c r="D576" t="str">
        <f t="shared" si="17"/>
        <v>HQ - CFC8</v>
      </c>
      <c r="E576" s="18">
        <v>10012745.699999999</v>
      </c>
    </row>
    <row r="577" spans="1:5" hidden="1" x14ac:dyDescent="0.3">
      <c r="A577" t="s">
        <v>64</v>
      </c>
      <c r="B577">
        <v>9</v>
      </c>
      <c r="C577">
        <f t="shared" ref="C577:C640" si="18">ROUNDDOWN(B577,0)</f>
        <v>9</v>
      </c>
      <c r="D577" t="str">
        <f t="shared" ref="D577:D640" si="19">A577&amp;C577</f>
        <v>HQ - CFC9</v>
      </c>
      <c r="E577" s="18">
        <v>17174919.84</v>
      </c>
    </row>
    <row r="578" spans="1:5" hidden="1" x14ac:dyDescent="0.3">
      <c r="A578" t="s">
        <v>64</v>
      </c>
      <c r="B578">
        <v>10</v>
      </c>
      <c r="C578">
        <f t="shared" si="18"/>
        <v>10</v>
      </c>
      <c r="D578" t="str">
        <f t="shared" si="19"/>
        <v>HQ - CFC10</v>
      </c>
      <c r="E578" s="18">
        <v>7981881.9400000004</v>
      </c>
    </row>
    <row r="579" spans="1:5" hidden="1" x14ac:dyDescent="0.3">
      <c r="A579" t="s">
        <v>64</v>
      </c>
      <c r="B579">
        <v>11</v>
      </c>
      <c r="C579">
        <f t="shared" si="18"/>
        <v>11</v>
      </c>
      <c r="D579" t="str">
        <f t="shared" si="19"/>
        <v>HQ - CFC11</v>
      </c>
      <c r="E579" s="18">
        <v>27417402.100000001</v>
      </c>
    </row>
    <row r="580" spans="1:5" hidden="1" x14ac:dyDescent="0.3">
      <c r="A580" t="s">
        <v>64</v>
      </c>
      <c r="B580">
        <v>12</v>
      </c>
      <c r="C580">
        <f t="shared" si="18"/>
        <v>12</v>
      </c>
      <c r="D580" t="str">
        <f t="shared" si="19"/>
        <v>HQ - CFC12</v>
      </c>
      <c r="E580" s="18">
        <v>11342066.99</v>
      </c>
    </row>
    <row r="581" spans="1:5" hidden="1" x14ac:dyDescent="0.3">
      <c r="A581" t="s">
        <v>64</v>
      </c>
      <c r="B581">
        <v>13</v>
      </c>
      <c r="C581">
        <f t="shared" si="18"/>
        <v>13</v>
      </c>
      <c r="D581" t="str">
        <f t="shared" si="19"/>
        <v>HQ - CFC13</v>
      </c>
      <c r="E581" s="18">
        <v>10869511.32</v>
      </c>
    </row>
    <row r="582" spans="1:5" hidden="1" x14ac:dyDescent="0.3">
      <c r="A582" t="s">
        <v>64</v>
      </c>
      <c r="B582">
        <v>14</v>
      </c>
      <c r="C582">
        <f t="shared" si="18"/>
        <v>14</v>
      </c>
      <c r="D582" t="str">
        <f t="shared" si="19"/>
        <v>HQ - CFC14</v>
      </c>
      <c r="E582" s="18">
        <v>6179916.4400000004</v>
      </c>
    </row>
    <row r="583" spans="1:5" hidden="1" x14ac:dyDescent="0.3">
      <c r="A583" t="s">
        <v>64</v>
      </c>
      <c r="B583">
        <v>15</v>
      </c>
      <c r="C583">
        <f t="shared" si="18"/>
        <v>15</v>
      </c>
      <c r="D583" t="str">
        <f t="shared" si="19"/>
        <v>HQ - CFC15</v>
      </c>
      <c r="E583" s="18">
        <v>10437699.800000001</v>
      </c>
    </row>
    <row r="584" spans="1:5" hidden="1" x14ac:dyDescent="0.3">
      <c r="A584" t="s">
        <v>64</v>
      </c>
      <c r="B584">
        <v>16</v>
      </c>
      <c r="C584">
        <f t="shared" si="18"/>
        <v>16</v>
      </c>
      <c r="D584" t="str">
        <f t="shared" si="19"/>
        <v>HQ - CFC16</v>
      </c>
      <c r="E584" s="18">
        <v>1064612.28</v>
      </c>
    </row>
    <row r="585" spans="1:5" hidden="1" x14ac:dyDescent="0.3">
      <c r="A585" t="s">
        <v>64</v>
      </c>
      <c r="B585">
        <v>17</v>
      </c>
      <c r="C585">
        <f t="shared" si="18"/>
        <v>17</v>
      </c>
      <c r="D585" t="str">
        <f t="shared" si="19"/>
        <v>HQ - CFC17</v>
      </c>
      <c r="E585" s="18">
        <v>8013147.4299999997</v>
      </c>
    </row>
    <row r="586" spans="1:5" hidden="1" x14ac:dyDescent="0.3">
      <c r="A586" t="s">
        <v>64</v>
      </c>
      <c r="B586">
        <v>18</v>
      </c>
      <c r="C586">
        <f t="shared" si="18"/>
        <v>18</v>
      </c>
      <c r="D586" t="str">
        <f t="shared" si="19"/>
        <v>HQ - CFC18</v>
      </c>
      <c r="E586" s="18">
        <v>12964666.859999999</v>
      </c>
    </row>
    <row r="587" spans="1:5" hidden="1" x14ac:dyDescent="0.3">
      <c r="A587" t="s">
        <v>64</v>
      </c>
      <c r="B587">
        <v>19</v>
      </c>
      <c r="C587">
        <f t="shared" si="18"/>
        <v>19</v>
      </c>
      <c r="D587" t="str">
        <f t="shared" si="19"/>
        <v>HQ - CFC19</v>
      </c>
      <c r="E587" s="18">
        <v>2123375.29</v>
      </c>
    </row>
    <row r="588" spans="1:5" hidden="1" x14ac:dyDescent="0.3">
      <c r="A588" t="s">
        <v>64</v>
      </c>
      <c r="B588">
        <v>20</v>
      </c>
      <c r="C588">
        <f t="shared" si="18"/>
        <v>20</v>
      </c>
      <c r="D588" t="str">
        <f t="shared" si="19"/>
        <v>HQ - CFC20</v>
      </c>
      <c r="E588" s="18">
        <v>9324446.8000000007</v>
      </c>
    </row>
    <row r="589" spans="1:5" hidden="1" x14ac:dyDescent="0.3">
      <c r="A589" t="s">
        <v>64</v>
      </c>
      <c r="B589">
        <v>21</v>
      </c>
      <c r="C589">
        <f t="shared" si="18"/>
        <v>21</v>
      </c>
      <c r="D589" t="str">
        <f t="shared" si="19"/>
        <v>HQ - CFC21</v>
      </c>
      <c r="E589" s="18">
        <v>1704646.05</v>
      </c>
    </row>
    <row r="590" spans="1:5" hidden="1" x14ac:dyDescent="0.3">
      <c r="A590" t="s">
        <v>64</v>
      </c>
      <c r="B590">
        <v>23</v>
      </c>
      <c r="C590">
        <f t="shared" si="18"/>
        <v>23</v>
      </c>
      <c r="D590" t="str">
        <f t="shared" si="19"/>
        <v>HQ - CFC23</v>
      </c>
      <c r="E590" s="18">
        <v>10000000</v>
      </c>
    </row>
    <row r="591" spans="1:5" hidden="1" x14ac:dyDescent="0.3">
      <c r="A591" t="s">
        <v>64</v>
      </c>
      <c r="B591">
        <v>24</v>
      </c>
      <c r="C591">
        <f t="shared" si="18"/>
        <v>24</v>
      </c>
      <c r="D591" t="str">
        <f t="shared" si="19"/>
        <v>HQ - CFC24</v>
      </c>
      <c r="E591" s="18">
        <v>5681250.46</v>
      </c>
    </row>
    <row r="592" spans="1:5" hidden="1" x14ac:dyDescent="0.3">
      <c r="A592" t="s">
        <v>64</v>
      </c>
      <c r="B592">
        <v>25</v>
      </c>
      <c r="C592">
        <f t="shared" si="18"/>
        <v>25</v>
      </c>
      <c r="D592" t="str">
        <f t="shared" si="19"/>
        <v>HQ - CFC25</v>
      </c>
      <c r="E592" s="18">
        <v>9125697.4299999997</v>
      </c>
    </row>
    <row r="593" spans="1:5" hidden="1" x14ac:dyDescent="0.3">
      <c r="A593" t="s">
        <v>64</v>
      </c>
      <c r="B593">
        <v>26</v>
      </c>
      <c r="C593">
        <f t="shared" si="18"/>
        <v>26</v>
      </c>
      <c r="D593" t="str">
        <f t="shared" si="19"/>
        <v>HQ - CFC26</v>
      </c>
      <c r="E593" s="18">
        <v>10915757.939999999</v>
      </c>
    </row>
    <row r="594" spans="1:5" hidden="1" x14ac:dyDescent="0.3">
      <c r="A594" t="s">
        <v>64</v>
      </c>
      <c r="B594">
        <v>26.1</v>
      </c>
      <c r="C594">
        <f t="shared" si="18"/>
        <v>26</v>
      </c>
      <c r="D594" t="str">
        <f t="shared" si="19"/>
        <v>HQ - CFC26</v>
      </c>
      <c r="E594" s="18">
        <v>315339.46999999997</v>
      </c>
    </row>
    <row r="595" spans="1:5" x14ac:dyDescent="0.3">
      <c r="A595" t="s">
        <v>64</v>
      </c>
      <c r="B595">
        <v>1</v>
      </c>
      <c r="C595">
        <f t="shared" si="18"/>
        <v>1</v>
      </c>
      <c r="D595" t="str">
        <f t="shared" si="19"/>
        <v>HQ - CFC1</v>
      </c>
      <c r="E595" s="18">
        <v>103231218.3</v>
      </c>
    </row>
    <row r="596" spans="1:5" x14ac:dyDescent="0.3">
      <c r="A596" t="s">
        <v>207</v>
      </c>
      <c r="B596">
        <v>1</v>
      </c>
      <c r="C596">
        <f t="shared" si="18"/>
        <v>1</v>
      </c>
      <c r="D596" t="str">
        <f t="shared" si="19"/>
        <v>HQ - CFC - Retention release1</v>
      </c>
      <c r="E596" s="18">
        <v>7311955.0899999999</v>
      </c>
    </row>
    <row r="597" spans="1:5" x14ac:dyDescent="0.3">
      <c r="A597" t="s">
        <v>230</v>
      </c>
      <c r="B597">
        <v>1</v>
      </c>
      <c r="C597">
        <f t="shared" si="18"/>
        <v>1</v>
      </c>
      <c r="D597" t="str">
        <f t="shared" si="19"/>
        <v>HQ - CFC - Social Insurrance1</v>
      </c>
      <c r="E597" s="18">
        <v>586840.71</v>
      </c>
    </row>
    <row r="598" spans="1:5" hidden="1" x14ac:dyDescent="0.3">
      <c r="A598" t="s">
        <v>48</v>
      </c>
      <c r="B598">
        <v>1</v>
      </c>
      <c r="C598">
        <f t="shared" si="18"/>
        <v>1</v>
      </c>
      <c r="D598" t="str">
        <f t="shared" si="19"/>
        <v>HyperOne1</v>
      </c>
      <c r="E598" s="18">
        <v>2499090</v>
      </c>
    </row>
    <row r="599" spans="1:5" hidden="1" x14ac:dyDescent="0.3">
      <c r="A599" t="s">
        <v>48</v>
      </c>
      <c r="B599">
        <v>2</v>
      </c>
      <c r="C599">
        <f t="shared" si="18"/>
        <v>2</v>
      </c>
      <c r="D599" t="str">
        <f t="shared" si="19"/>
        <v>HyperOne2</v>
      </c>
      <c r="E599" s="18">
        <v>8063620</v>
      </c>
    </row>
    <row r="600" spans="1:5" hidden="1" x14ac:dyDescent="0.3">
      <c r="A600" t="s">
        <v>48</v>
      </c>
      <c r="B600">
        <v>3</v>
      </c>
      <c r="C600">
        <f t="shared" si="18"/>
        <v>3</v>
      </c>
      <c r="D600" t="str">
        <f t="shared" si="19"/>
        <v>HyperOne3</v>
      </c>
      <c r="E600" s="18">
        <v>6681009</v>
      </c>
    </row>
    <row r="601" spans="1:5" hidden="1" x14ac:dyDescent="0.3">
      <c r="A601" t="s">
        <v>48</v>
      </c>
      <c r="B601">
        <v>4</v>
      </c>
      <c r="C601">
        <f t="shared" si="18"/>
        <v>4</v>
      </c>
      <c r="D601" t="str">
        <f t="shared" si="19"/>
        <v>HyperOne4</v>
      </c>
      <c r="E601" s="18">
        <v>6318712</v>
      </c>
    </row>
    <row r="602" spans="1:5" hidden="1" x14ac:dyDescent="0.3">
      <c r="A602" t="s">
        <v>48</v>
      </c>
      <c r="B602">
        <v>5</v>
      </c>
      <c r="C602">
        <f t="shared" si="18"/>
        <v>5</v>
      </c>
      <c r="D602" t="str">
        <f t="shared" si="19"/>
        <v>HyperOne5</v>
      </c>
      <c r="E602" s="18">
        <v>3307335</v>
      </c>
    </row>
    <row r="603" spans="1:5" hidden="1" x14ac:dyDescent="0.3">
      <c r="A603" t="s">
        <v>48</v>
      </c>
      <c r="B603">
        <v>6</v>
      </c>
      <c r="C603">
        <f t="shared" si="18"/>
        <v>6</v>
      </c>
      <c r="D603" t="str">
        <f t="shared" si="19"/>
        <v>HyperOne6</v>
      </c>
      <c r="E603" s="18">
        <v>8598544</v>
      </c>
    </row>
    <row r="604" spans="1:5" hidden="1" x14ac:dyDescent="0.3">
      <c r="A604" t="s">
        <v>48</v>
      </c>
      <c r="B604">
        <v>7</v>
      </c>
      <c r="C604">
        <f t="shared" si="18"/>
        <v>7</v>
      </c>
      <c r="D604" t="str">
        <f t="shared" si="19"/>
        <v>HyperOne7</v>
      </c>
      <c r="E604" s="18">
        <v>8960935</v>
      </c>
    </row>
    <row r="605" spans="1:5" hidden="1" x14ac:dyDescent="0.3">
      <c r="A605" t="s">
        <v>48</v>
      </c>
      <c r="B605">
        <v>8</v>
      </c>
      <c r="C605">
        <f t="shared" si="18"/>
        <v>8</v>
      </c>
      <c r="D605" t="str">
        <f t="shared" si="19"/>
        <v>HyperOne8</v>
      </c>
      <c r="E605" s="18">
        <v>3276433</v>
      </c>
    </row>
    <row r="606" spans="1:5" hidden="1" x14ac:dyDescent="0.3">
      <c r="A606" t="s">
        <v>48</v>
      </c>
      <c r="B606">
        <v>9</v>
      </c>
      <c r="C606">
        <f t="shared" si="18"/>
        <v>9</v>
      </c>
      <c r="D606" t="str">
        <f t="shared" si="19"/>
        <v>HyperOne9</v>
      </c>
      <c r="E606" s="18">
        <v>1277872</v>
      </c>
    </row>
    <row r="607" spans="1:5" hidden="1" x14ac:dyDescent="0.3">
      <c r="A607" t="s">
        <v>48</v>
      </c>
      <c r="B607">
        <v>10</v>
      </c>
      <c r="C607">
        <f t="shared" si="18"/>
        <v>10</v>
      </c>
      <c r="D607" t="str">
        <f t="shared" si="19"/>
        <v>HyperOne10</v>
      </c>
      <c r="E607" s="18">
        <v>4688664</v>
      </c>
    </row>
    <row r="608" spans="1:5" hidden="1" x14ac:dyDescent="0.3">
      <c r="A608" t="s">
        <v>48</v>
      </c>
      <c r="B608">
        <v>11</v>
      </c>
      <c r="C608">
        <f t="shared" si="18"/>
        <v>11</v>
      </c>
      <c r="D608" t="str">
        <f t="shared" si="19"/>
        <v>HyperOne11</v>
      </c>
      <c r="E608" s="18">
        <v>6700148</v>
      </c>
    </row>
    <row r="609" spans="1:5" hidden="1" x14ac:dyDescent="0.3">
      <c r="A609" t="s">
        <v>48</v>
      </c>
      <c r="B609">
        <v>12</v>
      </c>
      <c r="C609">
        <f t="shared" si="18"/>
        <v>12</v>
      </c>
      <c r="D609" t="str">
        <f t="shared" si="19"/>
        <v>HyperOne12</v>
      </c>
      <c r="E609" s="18">
        <v>1896315</v>
      </c>
    </row>
    <row r="610" spans="1:5" hidden="1" x14ac:dyDescent="0.3">
      <c r="A610" t="s">
        <v>48</v>
      </c>
      <c r="B610">
        <v>13</v>
      </c>
      <c r="C610">
        <f t="shared" si="18"/>
        <v>13</v>
      </c>
      <c r="D610" t="str">
        <f t="shared" si="19"/>
        <v>HyperOne13</v>
      </c>
      <c r="E610" s="18">
        <v>6738702</v>
      </c>
    </row>
    <row r="611" spans="1:5" hidden="1" x14ac:dyDescent="0.3">
      <c r="A611" t="s">
        <v>48</v>
      </c>
      <c r="B611">
        <v>14</v>
      </c>
      <c r="C611">
        <f t="shared" si="18"/>
        <v>14</v>
      </c>
      <c r="D611" t="str">
        <f t="shared" si="19"/>
        <v>HyperOne14</v>
      </c>
      <c r="E611" s="18">
        <v>4476191</v>
      </c>
    </row>
    <row r="612" spans="1:5" hidden="1" x14ac:dyDescent="0.3">
      <c r="A612" t="s">
        <v>48</v>
      </c>
      <c r="B612">
        <v>15</v>
      </c>
      <c r="C612">
        <f t="shared" si="18"/>
        <v>15</v>
      </c>
      <c r="D612" t="str">
        <f t="shared" si="19"/>
        <v>HyperOne15</v>
      </c>
      <c r="E612" s="18">
        <v>2754557</v>
      </c>
    </row>
    <row r="613" spans="1:5" hidden="1" x14ac:dyDescent="0.3">
      <c r="A613" t="s">
        <v>48</v>
      </c>
      <c r="B613">
        <v>1</v>
      </c>
      <c r="C613">
        <f t="shared" si="18"/>
        <v>1</v>
      </c>
      <c r="D613" t="str">
        <f t="shared" si="19"/>
        <v>HyperOne1</v>
      </c>
      <c r="E613" s="18">
        <v>33750000</v>
      </c>
    </row>
    <row r="614" spans="1:5" hidden="1" x14ac:dyDescent="0.3">
      <c r="A614" t="s">
        <v>178</v>
      </c>
      <c r="B614">
        <v>1</v>
      </c>
      <c r="C614">
        <f t="shared" si="18"/>
        <v>1</v>
      </c>
      <c r="D614" t="str">
        <f t="shared" si="19"/>
        <v>HyperOne-Steel Supply1</v>
      </c>
      <c r="E614" s="18">
        <v>4724997</v>
      </c>
    </row>
    <row r="615" spans="1:5" hidden="1" x14ac:dyDescent="0.3">
      <c r="A615" t="s">
        <v>178</v>
      </c>
      <c r="B615">
        <v>2</v>
      </c>
      <c r="C615">
        <f t="shared" si="18"/>
        <v>2</v>
      </c>
      <c r="D615" t="str">
        <f t="shared" si="19"/>
        <v>HyperOne-Steel Supply2</v>
      </c>
      <c r="E615" s="18">
        <v>980000</v>
      </c>
    </row>
    <row r="616" spans="1:5" hidden="1" x14ac:dyDescent="0.3">
      <c r="A616" t="s">
        <v>178</v>
      </c>
      <c r="B616">
        <v>3</v>
      </c>
      <c r="C616">
        <f t="shared" si="18"/>
        <v>3</v>
      </c>
      <c r="D616" t="str">
        <f t="shared" si="19"/>
        <v>HyperOne-Steel Supply3</v>
      </c>
      <c r="E616" s="18">
        <v>1165162</v>
      </c>
    </row>
    <row r="617" spans="1:5" hidden="1" x14ac:dyDescent="0.3">
      <c r="A617" t="s">
        <v>178</v>
      </c>
      <c r="B617">
        <v>4</v>
      </c>
      <c r="C617">
        <f t="shared" si="18"/>
        <v>4</v>
      </c>
      <c r="D617" t="str">
        <f t="shared" si="19"/>
        <v>HyperOne-Steel Supply4</v>
      </c>
      <c r="E617" s="18">
        <v>4993651</v>
      </c>
    </row>
    <row r="618" spans="1:5" hidden="1" x14ac:dyDescent="0.3">
      <c r="A618" t="s">
        <v>178</v>
      </c>
      <c r="B618">
        <v>5</v>
      </c>
      <c r="C618">
        <f t="shared" si="18"/>
        <v>5</v>
      </c>
      <c r="D618" t="str">
        <f t="shared" si="19"/>
        <v>HyperOne-Steel Supply5</v>
      </c>
      <c r="E618" s="18">
        <v>305602</v>
      </c>
    </row>
    <row r="619" spans="1:5" hidden="1" x14ac:dyDescent="0.3">
      <c r="A619" t="s">
        <v>178</v>
      </c>
      <c r="B619">
        <v>6</v>
      </c>
      <c r="C619">
        <f t="shared" si="18"/>
        <v>6</v>
      </c>
      <c r="D619" t="str">
        <f t="shared" si="19"/>
        <v>HyperOne-Steel Supply6</v>
      </c>
      <c r="E619" s="18">
        <v>3490984</v>
      </c>
    </row>
    <row r="620" spans="1:5" hidden="1" x14ac:dyDescent="0.3">
      <c r="A620" t="s">
        <v>177</v>
      </c>
      <c r="B620">
        <v>1</v>
      </c>
      <c r="C620">
        <f t="shared" si="18"/>
        <v>1</v>
      </c>
      <c r="D620" t="str">
        <f t="shared" si="19"/>
        <v>HyperOne-VAT 1,2,31</v>
      </c>
      <c r="E620" s="18">
        <v>1171706</v>
      </c>
    </row>
    <row r="621" spans="1:5" hidden="1" x14ac:dyDescent="0.3">
      <c r="A621" t="s">
        <v>46</v>
      </c>
      <c r="B621">
        <v>1</v>
      </c>
      <c r="C621">
        <f t="shared" si="18"/>
        <v>1</v>
      </c>
      <c r="D621" t="str">
        <f t="shared" si="19"/>
        <v>IKEA1</v>
      </c>
      <c r="E621" s="18">
        <v>4032556.9</v>
      </c>
    </row>
    <row r="622" spans="1:5" hidden="1" x14ac:dyDescent="0.3">
      <c r="A622" t="s">
        <v>46</v>
      </c>
      <c r="B622">
        <v>2</v>
      </c>
      <c r="C622">
        <f t="shared" si="18"/>
        <v>2</v>
      </c>
      <c r="D622" t="str">
        <f t="shared" si="19"/>
        <v>IKEA2</v>
      </c>
      <c r="E622" s="18">
        <v>10633715.550000001</v>
      </c>
    </row>
    <row r="623" spans="1:5" hidden="1" x14ac:dyDescent="0.3">
      <c r="A623" t="s">
        <v>46</v>
      </c>
      <c r="B623">
        <v>3</v>
      </c>
      <c r="C623">
        <f t="shared" si="18"/>
        <v>3</v>
      </c>
      <c r="D623" t="str">
        <f t="shared" si="19"/>
        <v>IKEA3</v>
      </c>
      <c r="E623" s="18">
        <v>7184168.1799999997</v>
      </c>
    </row>
    <row r="624" spans="1:5" hidden="1" x14ac:dyDescent="0.3">
      <c r="A624" t="s">
        <v>46</v>
      </c>
      <c r="B624">
        <v>4</v>
      </c>
      <c r="C624">
        <f t="shared" si="18"/>
        <v>4</v>
      </c>
      <c r="D624" t="str">
        <f t="shared" si="19"/>
        <v>IKEA4</v>
      </c>
      <c r="E624" s="18">
        <v>8278802.0700000003</v>
      </c>
    </row>
    <row r="625" spans="1:5" hidden="1" x14ac:dyDescent="0.3">
      <c r="A625" t="s">
        <v>46</v>
      </c>
      <c r="B625">
        <v>5</v>
      </c>
      <c r="C625">
        <f t="shared" si="18"/>
        <v>5</v>
      </c>
      <c r="D625" t="str">
        <f t="shared" si="19"/>
        <v>IKEA5</v>
      </c>
      <c r="E625" s="18">
        <v>7929959.8080264777</v>
      </c>
    </row>
    <row r="626" spans="1:5" hidden="1" x14ac:dyDescent="0.3">
      <c r="A626" t="s">
        <v>46</v>
      </c>
      <c r="B626">
        <v>6</v>
      </c>
      <c r="C626">
        <f t="shared" si="18"/>
        <v>6</v>
      </c>
      <c r="D626" t="str">
        <f t="shared" si="19"/>
        <v>IKEA6</v>
      </c>
      <c r="E626" s="18">
        <v>3899213.68</v>
      </c>
    </row>
    <row r="627" spans="1:5" hidden="1" x14ac:dyDescent="0.3">
      <c r="A627" t="s">
        <v>46</v>
      </c>
      <c r="B627">
        <v>7</v>
      </c>
      <c r="C627">
        <f t="shared" si="18"/>
        <v>7</v>
      </c>
      <c r="D627" t="str">
        <f t="shared" si="19"/>
        <v>IKEA7</v>
      </c>
      <c r="E627" s="18">
        <v>6161858.9100000001</v>
      </c>
    </row>
    <row r="628" spans="1:5" hidden="1" x14ac:dyDescent="0.3">
      <c r="A628" t="s">
        <v>46</v>
      </c>
      <c r="B628">
        <v>8</v>
      </c>
      <c r="C628">
        <f t="shared" si="18"/>
        <v>8</v>
      </c>
      <c r="D628" t="str">
        <f t="shared" si="19"/>
        <v>IKEA8</v>
      </c>
      <c r="E628" s="18">
        <v>13080191.130000001</v>
      </c>
    </row>
    <row r="629" spans="1:5" hidden="1" x14ac:dyDescent="0.3">
      <c r="A629" t="s">
        <v>46</v>
      </c>
      <c r="B629">
        <v>9</v>
      </c>
      <c r="C629">
        <f t="shared" si="18"/>
        <v>9</v>
      </c>
      <c r="D629" t="str">
        <f t="shared" si="19"/>
        <v>IKEA9</v>
      </c>
      <c r="E629" s="18">
        <v>21936362.84</v>
      </c>
    </row>
    <row r="630" spans="1:5" hidden="1" x14ac:dyDescent="0.3">
      <c r="A630" t="s">
        <v>46</v>
      </c>
      <c r="B630">
        <v>10</v>
      </c>
      <c r="C630">
        <f t="shared" si="18"/>
        <v>10</v>
      </c>
      <c r="D630" t="str">
        <f t="shared" si="19"/>
        <v>IKEA10</v>
      </c>
      <c r="E630" s="18">
        <v>10981834.92</v>
      </c>
    </row>
    <row r="631" spans="1:5" hidden="1" x14ac:dyDescent="0.3">
      <c r="A631" t="s">
        <v>46</v>
      </c>
      <c r="B631">
        <v>11</v>
      </c>
      <c r="C631">
        <f t="shared" si="18"/>
        <v>11</v>
      </c>
      <c r="D631" t="str">
        <f t="shared" si="19"/>
        <v>IKEA11</v>
      </c>
      <c r="E631" s="18">
        <v>16592416.379999999</v>
      </c>
    </row>
    <row r="632" spans="1:5" hidden="1" x14ac:dyDescent="0.3">
      <c r="A632" t="s">
        <v>46</v>
      </c>
      <c r="B632">
        <v>12</v>
      </c>
      <c r="C632">
        <f t="shared" si="18"/>
        <v>12</v>
      </c>
      <c r="D632" t="str">
        <f t="shared" si="19"/>
        <v>IKEA12</v>
      </c>
      <c r="E632" s="18">
        <v>15898929.26</v>
      </c>
    </row>
    <row r="633" spans="1:5" hidden="1" x14ac:dyDescent="0.3">
      <c r="A633" t="s">
        <v>46</v>
      </c>
      <c r="B633">
        <v>13</v>
      </c>
      <c r="C633">
        <f t="shared" si="18"/>
        <v>13</v>
      </c>
      <c r="D633" t="str">
        <f t="shared" si="19"/>
        <v>IKEA13</v>
      </c>
      <c r="E633" s="18">
        <v>5400893.3099999996</v>
      </c>
    </row>
    <row r="634" spans="1:5" hidden="1" x14ac:dyDescent="0.3">
      <c r="A634" t="s">
        <v>46</v>
      </c>
      <c r="B634">
        <v>14</v>
      </c>
      <c r="C634">
        <f t="shared" si="18"/>
        <v>14</v>
      </c>
      <c r="D634" t="str">
        <f t="shared" si="19"/>
        <v>IKEA14</v>
      </c>
      <c r="E634" s="18">
        <v>15116863.460000001</v>
      </c>
    </row>
    <row r="635" spans="1:5" hidden="1" x14ac:dyDescent="0.3">
      <c r="A635" t="s">
        <v>46</v>
      </c>
      <c r="B635">
        <v>1</v>
      </c>
      <c r="C635">
        <f t="shared" si="18"/>
        <v>1</v>
      </c>
      <c r="D635" t="str">
        <f t="shared" si="19"/>
        <v>IKEA1</v>
      </c>
      <c r="E635" s="18">
        <v>5000000</v>
      </c>
    </row>
    <row r="636" spans="1:5" hidden="1" x14ac:dyDescent="0.3">
      <c r="A636" t="s">
        <v>46</v>
      </c>
      <c r="B636">
        <v>2</v>
      </c>
      <c r="C636">
        <f t="shared" si="18"/>
        <v>2</v>
      </c>
      <c r="D636" t="str">
        <f t="shared" si="19"/>
        <v>IKEA2</v>
      </c>
      <c r="E636" s="18">
        <v>428986.9</v>
      </c>
    </row>
    <row r="637" spans="1:5" hidden="1" x14ac:dyDescent="0.3">
      <c r="A637" t="s">
        <v>46</v>
      </c>
      <c r="B637">
        <v>3</v>
      </c>
      <c r="C637">
        <f t="shared" si="18"/>
        <v>3</v>
      </c>
      <c r="D637" t="str">
        <f t="shared" si="19"/>
        <v>IKEA3</v>
      </c>
      <c r="E637" s="18">
        <v>4951900.8</v>
      </c>
    </row>
    <row r="638" spans="1:5" hidden="1" x14ac:dyDescent="0.3">
      <c r="A638" t="s">
        <v>46</v>
      </c>
      <c r="B638">
        <v>4</v>
      </c>
      <c r="C638">
        <f t="shared" si="18"/>
        <v>4</v>
      </c>
      <c r="D638" t="str">
        <f t="shared" si="19"/>
        <v>IKEA4</v>
      </c>
      <c r="E638" s="18">
        <v>2116049.37</v>
      </c>
    </row>
    <row r="639" spans="1:5" hidden="1" x14ac:dyDescent="0.3">
      <c r="A639" t="s">
        <v>46</v>
      </c>
      <c r="B639">
        <v>5</v>
      </c>
      <c r="C639">
        <f t="shared" si="18"/>
        <v>5</v>
      </c>
      <c r="D639" t="str">
        <f t="shared" si="19"/>
        <v>IKEA5</v>
      </c>
      <c r="E639" s="18">
        <v>21562500</v>
      </c>
    </row>
    <row r="640" spans="1:5" hidden="1" x14ac:dyDescent="0.3">
      <c r="A640" t="s">
        <v>46</v>
      </c>
      <c r="B640">
        <v>6</v>
      </c>
      <c r="C640">
        <f t="shared" si="18"/>
        <v>6</v>
      </c>
      <c r="D640" t="str">
        <f t="shared" si="19"/>
        <v>IKEA6</v>
      </c>
      <c r="E640" s="18">
        <v>1818917</v>
      </c>
    </row>
    <row r="641" spans="1:5" hidden="1" x14ac:dyDescent="0.3">
      <c r="A641" t="s">
        <v>46</v>
      </c>
      <c r="B641">
        <v>7</v>
      </c>
      <c r="C641">
        <f t="shared" ref="C641:C704" si="20">ROUNDDOWN(B641,0)</f>
        <v>7</v>
      </c>
      <c r="D641" t="str">
        <f t="shared" ref="D641:D704" si="21">A641&amp;C641</f>
        <v>IKEA7</v>
      </c>
      <c r="E641" s="18">
        <v>3751873.62</v>
      </c>
    </row>
    <row r="642" spans="1:5" hidden="1" x14ac:dyDescent="0.3">
      <c r="A642" t="s">
        <v>46</v>
      </c>
      <c r="B642">
        <v>8</v>
      </c>
      <c r="C642">
        <f t="shared" si="20"/>
        <v>8</v>
      </c>
      <c r="D642" t="str">
        <f t="shared" si="21"/>
        <v>IKEA8</v>
      </c>
      <c r="E642" s="18">
        <v>525633.82999999996</v>
      </c>
    </row>
    <row r="643" spans="1:5" hidden="1" x14ac:dyDescent="0.3">
      <c r="A643" t="s">
        <v>200</v>
      </c>
      <c r="B643">
        <v>1</v>
      </c>
      <c r="C643">
        <f t="shared" si="20"/>
        <v>1</v>
      </c>
      <c r="D643" t="str">
        <f t="shared" si="21"/>
        <v>IKEA-Retention Release1</v>
      </c>
      <c r="E643" s="18">
        <v>5552983.5999999996</v>
      </c>
    </row>
    <row r="644" spans="1:5" hidden="1" x14ac:dyDescent="0.3">
      <c r="A644" t="s">
        <v>3</v>
      </c>
      <c r="B644">
        <v>19</v>
      </c>
      <c r="C644">
        <f t="shared" si="20"/>
        <v>19</v>
      </c>
      <c r="D644" t="str">
        <f t="shared" si="21"/>
        <v>JICA19</v>
      </c>
      <c r="E644" s="18">
        <v>1141675.9099999999</v>
      </c>
    </row>
    <row r="645" spans="1:5" hidden="1" x14ac:dyDescent="0.3">
      <c r="A645" t="s">
        <v>3</v>
      </c>
      <c r="B645">
        <v>20</v>
      </c>
      <c r="C645">
        <f t="shared" si="20"/>
        <v>20</v>
      </c>
      <c r="D645" t="str">
        <f t="shared" si="21"/>
        <v>JICA20</v>
      </c>
      <c r="E645" s="18">
        <v>413014.8</v>
      </c>
    </row>
    <row r="646" spans="1:5" hidden="1" x14ac:dyDescent="0.3">
      <c r="A646" t="s">
        <v>158</v>
      </c>
      <c r="B646">
        <v>1</v>
      </c>
      <c r="C646">
        <f t="shared" si="20"/>
        <v>1</v>
      </c>
      <c r="D646" t="str">
        <f t="shared" si="21"/>
        <v>JICA-Site Offices Rental Payment Request1</v>
      </c>
      <c r="E646" s="18">
        <v>75000</v>
      </c>
    </row>
    <row r="647" spans="1:5" hidden="1" x14ac:dyDescent="0.3">
      <c r="A647" t="s">
        <v>158</v>
      </c>
      <c r="B647">
        <v>2</v>
      </c>
      <c r="C647">
        <f t="shared" si="20"/>
        <v>2</v>
      </c>
      <c r="D647" t="str">
        <f t="shared" si="21"/>
        <v>JICA-Site Offices Rental Payment Request2</v>
      </c>
      <c r="E647" s="18">
        <v>75000</v>
      </c>
    </row>
    <row r="648" spans="1:5" hidden="1" x14ac:dyDescent="0.3">
      <c r="A648" t="s">
        <v>158</v>
      </c>
      <c r="B648">
        <v>3</v>
      </c>
      <c r="C648">
        <f t="shared" si="20"/>
        <v>3</v>
      </c>
      <c r="D648" t="str">
        <f t="shared" si="21"/>
        <v>JICA-Site Offices Rental Payment Request3</v>
      </c>
      <c r="E648" s="18">
        <v>75000</v>
      </c>
    </row>
    <row r="649" spans="1:5" hidden="1" x14ac:dyDescent="0.3">
      <c r="A649" t="s">
        <v>158</v>
      </c>
      <c r="B649">
        <v>4</v>
      </c>
      <c r="C649">
        <f t="shared" si="20"/>
        <v>4</v>
      </c>
      <c r="D649" t="str">
        <f t="shared" si="21"/>
        <v>JICA-Site Offices Rental Payment Request4</v>
      </c>
      <c r="E649" s="18">
        <v>75000</v>
      </c>
    </row>
    <row r="650" spans="1:5" hidden="1" x14ac:dyDescent="0.3">
      <c r="A650" t="s">
        <v>67</v>
      </c>
      <c r="B650">
        <v>1</v>
      </c>
      <c r="C650">
        <f t="shared" si="20"/>
        <v>1</v>
      </c>
      <c r="D650" t="str">
        <f t="shared" si="21"/>
        <v>Kafr Shokr 1</v>
      </c>
      <c r="E650" s="18">
        <v>28845197.399999999</v>
      </c>
    </row>
    <row r="651" spans="1:5" hidden="1" x14ac:dyDescent="0.3">
      <c r="A651" t="s">
        <v>67</v>
      </c>
      <c r="B651">
        <v>2</v>
      </c>
      <c r="C651">
        <f t="shared" si="20"/>
        <v>2</v>
      </c>
      <c r="D651" t="str">
        <f t="shared" si="21"/>
        <v>Kafr Shokr 2</v>
      </c>
      <c r="E651" s="18">
        <v>6242742.2000000002</v>
      </c>
    </row>
    <row r="652" spans="1:5" hidden="1" x14ac:dyDescent="0.3">
      <c r="A652" t="s">
        <v>67</v>
      </c>
      <c r="B652">
        <v>3</v>
      </c>
      <c r="C652">
        <f t="shared" si="20"/>
        <v>3</v>
      </c>
      <c r="D652" t="str">
        <f t="shared" si="21"/>
        <v>Kafr Shokr 3</v>
      </c>
      <c r="E652" s="18">
        <v>8372664.9000000004</v>
      </c>
    </row>
    <row r="653" spans="1:5" hidden="1" x14ac:dyDescent="0.3">
      <c r="A653" t="s">
        <v>67</v>
      </c>
      <c r="B653">
        <v>4</v>
      </c>
      <c r="C653">
        <f t="shared" si="20"/>
        <v>4</v>
      </c>
      <c r="D653" t="str">
        <f t="shared" si="21"/>
        <v>Kafr Shokr 4</v>
      </c>
      <c r="E653" s="18">
        <v>8190447.9000000004</v>
      </c>
    </row>
    <row r="654" spans="1:5" hidden="1" x14ac:dyDescent="0.3">
      <c r="A654" t="s">
        <v>67</v>
      </c>
      <c r="B654">
        <v>5</v>
      </c>
      <c r="C654">
        <f t="shared" si="20"/>
        <v>5</v>
      </c>
      <c r="D654" t="str">
        <f t="shared" si="21"/>
        <v>Kafr Shokr 5</v>
      </c>
      <c r="E654" s="18">
        <v>5371513.6500000004</v>
      </c>
    </row>
    <row r="655" spans="1:5" hidden="1" x14ac:dyDescent="0.3">
      <c r="A655" t="s">
        <v>67</v>
      </c>
      <c r="B655">
        <v>6</v>
      </c>
      <c r="C655">
        <f t="shared" si="20"/>
        <v>6</v>
      </c>
      <c r="D655" t="str">
        <f t="shared" si="21"/>
        <v>Kafr Shokr 6</v>
      </c>
      <c r="E655" s="18">
        <v>444257.7</v>
      </c>
    </row>
    <row r="656" spans="1:5" hidden="1" x14ac:dyDescent="0.3">
      <c r="A656" t="s">
        <v>67</v>
      </c>
      <c r="B656">
        <v>7</v>
      </c>
      <c r="C656">
        <f t="shared" si="20"/>
        <v>7</v>
      </c>
      <c r="D656" t="str">
        <f t="shared" si="21"/>
        <v>Kafr Shokr 7</v>
      </c>
      <c r="E656" s="18">
        <v>26652960.079999998</v>
      </c>
    </row>
    <row r="657" spans="1:5" hidden="1" x14ac:dyDescent="0.3">
      <c r="A657" t="s">
        <v>67</v>
      </c>
      <c r="B657">
        <v>8</v>
      </c>
      <c r="C657">
        <f t="shared" si="20"/>
        <v>8</v>
      </c>
      <c r="D657" t="str">
        <f t="shared" si="21"/>
        <v>Kafr Shokr 8</v>
      </c>
      <c r="E657" s="18">
        <v>2028646.62</v>
      </c>
    </row>
    <row r="658" spans="1:5" hidden="1" x14ac:dyDescent="0.3">
      <c r="A658" t="s">
        <v>67</v>
      </c>
      <c r="B658">
        <v>9</v>
      </c>
      <c r="C658">
        <f t="shared" si="20"/>
        <v>9</v>
      </c>
      <c r="D658" t="str">
        <f t="shared" si="21"/>
        <v>Kafr Shokr 9</v>
      </c>
      <c r="E658" s="18">
        <v>678824.25</v>
      </c>
    </row>
    <row r="659" spans="1:5" hidden="1" x14ac:dyDescent="0.3">
      <c r="A659" t="s">
        <v>67</v>
      </c>
      <c r="B659">
        <v>9.1</v>
      </c>
      <c r="C659">
        <f t="shared" si="20"/>
        <v>9</v>
      </c>
      <c r="D659" t="str">
        <f t="shared" si="21"/>
        <v>Kafr Shokr 9</v>
      </c>
      <c r="E659" s="18">
        <v>4133066.85</v>
      </c>
    </row>
    <row r="660" spans="1:5" hidden="1" x14ac:dyDescent="0.3">
      <c r="A660" t="s">
        <v>67</v>
      </c>
      <c r="B660">
        <v>10</v>
      </c>
      <c r="C660">
        <f t="shared" si="20"/>
        <v>10</v>
      </c>
      <c r="D660" t="str">
        <f t="shared" si="21"/>
        <v>Kafr Shokr 10</v>
      </c>
      <c r="E660" s="18">
        <v>2390708.7000000002</v>
      </c>
    </row>
    <row r="661" spans="1:5" hidden="1" x14ac:dyDescent="0.3">
      <c r="A661" t="s">
        <v>196</v>
      </c>
      <c r="B661">
        <v>1</v>
      </c>
      <c r="C661">
        <f t="shared" si="20"/>
        <v>1</v>
      </c>
      <c r="D661" t="str">
        <f t="shared" si="21"/>
        <v>Kafr Shokr - Retention Release1</v>
      </c>
      <c r="E661" s="18">
        <v>884808.35</v>
      </c>
    </row>
    <row r="662" spans="1:5" hidden="1" x14ac:dyDescent="0.3">
      <c r="A662" t="s">
        <v>60</v>
      </c>
      <c r="B662">
        <v>1</v>
      </c>
      <c r="C662">
        <f t="shared" si="20"/>
        <v>1</v>
      </c>
      <c r="D662" t="str">
        <f t="shared" si="21"/>
        <v>Katameya - Creeks1</v>
      </c>
      <c r="E662" s="18">
        <v>2741191.29</v>
      </c>
    </row>
    <row r="663" spans="1:5" hidden="1" x14ac:dyDescent="0.3">
      <c r="A663" t="s">
        <v>60</v>
      </c>
      <c r="B663">
        <v>2</v>
      </c>
      <c r="C663">
        <f t="shared" si="20"/>
        <v>2</v>
      </c>
      <c r="D663" t="str">
        <f t="shared" si="21"/>
        <v>Katameya - Creeks2</v>
      </c>
      <c r="E663" s="18">
        <v>11302769.940935178</v>
      </c>
    </row>
    <row r="664" spans="1:5" hidden="1" x14ac:dyDescent="0.3">
      <c r="A664" t="s">
        <v>60</v>
      </c>
      <c r="B664">
        <v>3</v>
      </c>
      <c r="C664">
        <f t="shared" si="20"/>
        <v>3</v>
      </c>
      <c r="D664" t="str">
        <f t="shared" si="21"/>
        <v>Katameya - Creeks3</v>
      </c>
      <c r="E664" s="18">
        <v>39570120.899999999</v>
      </c>
    </row>
    <row r="665" spans="1:5" hidden="1" x14ac:dyDescent="0.3">
      <c r="A665" t="s">
        <v>60</v>
      </c>
      <c r="B665">
        <v>4</v>
      </c>
      <c r="C665">
        <f t="shared" si="20"/>
        <v>4</v>
      </c>
      <c r="D665" t="str">
        <f t="shared" si="21"/>
        <v>Katameya - Creeks4</v>
      </c>
      <c r="E665" s="18">
        <v>9000000</v>
      </c>
    </row>
    <row r="666" spans="1:5" hidden="1" x14ac:dyDescent="0.3">
      <c r="A666" t="s">
        <v>60</v>
      </c>
      <c r="B666">
        <v>4.0999999999999996</v>
      </c>
      <c r="C666">
        <f t="shared" si="20"/>
        <v>4</v>
      </c>
      <c r="D666" t="str">
        <f t="shared" si="21"/>
        <v>Katameya - Creeks4</v>
      </c>
      <c r="E666" s="18">
        <v>20688637.309999999</v>
      </c>
    </row>
    <row r="667" spans="1:5" hidden="1" x14ac:dyDescent="0.3">
      <c r="A667" t="s">
        <v>60</v>
      </c>
      <c r="B667">
        <v>5</v>
      </c>
      <c r="C667">
        <f t="shared" si="20"/>
        <v>5</v>
      </c>
      <c r="D667" t="str">
        <f t="shared" si="21"/>
        <v>Katameya - Creeks5</v>
      </c>
      <c r="E667" s="18">
        <v>40006572.359999999</v>
      </c>
    </row>
    <row r="668" spans="1:5" hidden="1" x14ac:dyDescent="0.3">
      <c r="A668" t="s">
        <v>60</v>
      </c>
      <c r="B668">
        <v>6</v>
      </c>
      <c r="C668">
        <f t="shared" si="20"/>
        <v>6</v>
      </c>
      <c r="D668" t="str">
        <f t="shared" si="21"/>
        <v>Katameya - Creeks6</v>
      </c>
      <c r="E668" s="18">
        <v>29363826.77</v>
      </c>
    </row>
    <row r="669" spans="1:5" hidden="1" x14ac:dyDescent="0.3">
      <c r="A669" t="s">
        <v>60</v>
      </c>
      <c r="B669">
        <v>7</v>
      </c>
      <c r="C669">
        <f t="shared" si="20"/>
        <v>7</v>
      </c>
      <c r="D669" t="str">
        <f t="shared" si="21"/>
        <v>Katameya - Creeks7</v>
      </c>
      <c r="E669" s="18">
        <v>24380443</v>
      </c>
    </row>
    <row r="670" spans="1:5" hidden="1" x14ac:dyDescent="0.3">
      <c r="A670" t="s">
        <v>60</v>
      </c>
      <c r="B670">
        <v>7.1</v>
      </c>
      <c r="C670">
        <f t="shared" si="20"/>
        <v>7</v>
      </c>
      <c r="D670" t="str">
        <f t="shared" si="21"/>
        <v>Katameya - Creeks7</v>
      </c>
      <c r="E670" s="18">
        <v>20000000</v>
      </c>
    </row>
    <row r="671" spans="1:5" hidden="1" x14ac:dyDescent="0.3">
      <c r="A671" t="s">
        <v>60</v>
      </c>
      <c r="B671">
        <v>8</v>
      </c>
      <c r="C671">
        <f t="shared" si="20"/>
        <v>8</v>
      </c>
      <c r="D671" t="str">
        <f t="shared" si="21"/>
        <v>Katameya - Creeks8</v>
      </c>
      <c r="E671" s="18">
        <v>20000000</v>
      </c>
    </row>
    <row r="672" spans="1:5" hidden="1" x14ac:dyDescent="0.3">
      <c r="A672" t="s">
        <v>60</v>
      </c>
      <c r="B672">
        <v>8.1</v>
      </c>
      <c r="C672">
        <f t="shared" si="20"/>
        <v>8</v>
      </c>
      <c r="D672" t="str">
        <f t="shared" si="21"/>
        <v>Katameya - Creeks8</v>
      </c>
      <c r="E672" s="18">
        <v>20343227.98</v>
      </c>
    </row>
    <row r="673" spans="1:5" hidden="1" x14ac:dyDescent="0.3">
      <c r="A673" t="s">
        <v>60</v>
      </c>
      <c r="B673">
        <v>9</v>
      </c>
      <c r="C673">
        <f t="shared" si="20"/>
        <v>9</v>
      </c>
      <c r="D673" t="str">
        <f t="shared" si="21"/>
        <v>Katameya - Creeks9</v>
      </c>
      <c r="E673" s="18">
        <v>20000000</v>
      </c>
    </row>
    <row r="674" spans="1:5" hidden="1" x14ac:dyDescent="0.3">
      <c r="A674" t="s">
        <v>60</v>
      </c>
      <c r="B674">
        <v>9.1</v>
      </c>
      <c r="C674">
        <f t="shared" si="20"/>
        <v>9</v>
      </c>
      <c r="D674" t="str">
        <f t="shared" si="21"/>
        <v>Katameya - Creeks9</v>
      </c>
      <c r="E674" s="18">
        <v>10000000</v>
      </c>
    </row>
    <row r="675" spans="1:5" hidden="1" x14ac:dyDescent="0.3">
      <c r="A675" t="s">
        <v>60</v>
      </c>
      <c r="B675">
        <v>9.1999999999999993</v>
      </c>
      <c r="C675">
        <f t="shared" si="20"/>
        <v>9</v>
      </c>
      <c r="D675" t="str">
        <f t="shared" si="21"/>
        <v>Katameya - Creeks9</v>
      </c>
      <c r="E675" s="18">
        <v>13056438.189999998</v>
      </c>
    </row>
    <row r="676" spans="1:5" hidden="1" x14ac:dyDescent="0.3">
      <c r="A676" t="s">
        <v>60</v>
      </c>
      <c r="B676">
        <v>10</v>
      </c>
      <c r="C676">
        <f t="shared" si="20"/>
        <v>10</v>
      </c>
      <c r="D676" t="str">
        <f t="shared" si="21"/>
        <v>Katameya - Creeks10</v>
      </c>
      <c r="E676" s="18">
        <v>61159972.969999999</v>
      </c>
    </row>
    <row r="677" spans="1:5" hidden="1" x14ac:dyDescent="0.3">
      <c r="A677" t="s">
        <v>60</v>
      </c>
      <c r="B677">
        <v>11</v>
      </c>
      <c r="C677">
        <f t="shared" si="20"/>
        <v>11</v>
      </c>
      <c r="D677" t="str">
        <f t="shared" si="21"/>
        <v>Katameya - Creeks11</v>
      </c>
      <c r="E677" s="18">
        <v>43214038.280000001</v>
      </c>
    </row>
    <row r="678" spans="1:5" hidden="1" x14ac:dyDescent="0.3">
      <c r="A678" t="s">
        <v>60</v>
      </c>
      <c r="B678">
        <v>12</v>
      </c>
      <c r="C678">
        <f t="shared" si="20"/>
        <v>12</v>
      </c>
      <c r="D678" t="str">
        <f t="shared" si="21"/>
        <v>Katameya - Creeks12</v>
      </c>
      <c r="E678" s="18">
        <v>36461301.549999997</v>
      </c>
    </row>
    <row r="679" spans="1:5" hidden="1" x14ac:dyDescent="0.3">
      <c r="A679" t="s">
        <v>60</v>
      </c>
      <c r="B679">
        <v>13</v>
      </c>
      <c r="C679">
        <f t="shared" si="20"/>
        <v>13</v>
      </c>
      <c r="D679" t="str">
        <f t="shared" si="21"/>
        <v>Katameya - Creeks13</v>
      </c>
      <c r="E679" s="18">
        <v>39353596.009999998</v>
      </c>
    </row>
    <row r="680" spans="1:5" hidden="1" x14ac:dyDescent="0.3">
      <c r="A680" t="s">
        <v>60</v>
      </c>
      <c r="B680">
        <v>14</v>
      </c>
      <c r="C680">
        <f t="shared" si="20"/>
        <v>14</v>
      </c>
      <c r="D680" t="str">
        <f t="shared" si="21"/>
        <v>Katameya - Creeks14</v>
      </c>
      <c r="E680" s="18">
        <v>45904629.979999997</v>
      </c>
    </row>
    <row r="681" spans="1:5" hidden="1" x14ac:dyDescent="0.3">
      <c r="A681" t="s">
        <v>60</v>
      </c>
      <c r="B681">
        <v>15</v>
      </c>
      <c r="C681">
        <f t="shared" si="20"/>
        <v>15</v>
      </c>
      <c r="D681" t="str">
        <f t="shared" si="21"/>
        <v>Katameya - Creeks15</v>
      </c>
      <c r="E681" s="18">
        <v>49567395</v>
      </c>
    </row>
    <row r="682" spans="1:5" hidden="1" x14ac:dyDescent="0.3">
      <c r="A682" t="s">
        <v>60</v>
      </c>
      <c r="B682">
        <v>16</v>
      </c>
      <c r="C682">
        <f t="shared" si="20"/>
        <v>16</v>
      </c>
      <c r="D682" t="str">
        <f t="shared" si="21"/>
        <v>Katameya - Creeks16</v>
      </c>
      <c r="E682" s="18">
        <v>25000000</v>
      </c>
    </row>
    <row r="683" spans="1:5" hidden="1" x14ac:dyDescent="0.3">
      <c r="A683" t="s">
        <v>60</v>
      </c>
      <c r="B683">
        <v>16.100000000000001</v>
      </c>
      <c r="C683">
        <f t="shared" si="20"/>
        <v>16</v>
      </c>
      <c r="D683" t="str">
        <f t="shared" si="21"/>
        <v>Katameya - Creeks16</v>
      </c>
      <c r="E683" s="18">
        <v>19583744</v>
      </c>
    </row>
    <row r="684" spans="1:5" hidden="1" x14ac:dyDescent="0.3">
      <c r="A684" t="s">
        <v>60</v>
      </c>
      <c r="B684">
        <v>17</v>
      </c>
      <c r="C684">
        <f t="shared" si="20"/>
        <v>17</v>
      </c>
      <c r="D684" t="str">
        <f t="shared" si="21"/>
        <v>Katameya - Creeks17</v>
      </c>
      <c r="E684" s="18">
        <v>20000000</v>
      </c>
    </row>
    <row r="685" spans="1:5" hidden="1" x14ac:dyDescent="0.3">
      <c r="A685" t="s">
        <v>60</v>
      </c>
      <c r="B685">
        <v>17.100000000000001</v>
      </c>
      <c r="C685">
        <f t="shared" si="20"/>
        <v>17</v>
      </c>
      <c r="D685" t="str">
        <f t="shared" si="21"/>
        <v>Katameya - Creeks17</v>
      </c>
      <c r="E685" s="18">
        <v>16501027.74</v>
      </c>
    </row>
    <row r="686" spans="1:5" hidden="1" x14ac:dyDescent="0.3">
      <c r="A686" t="s">
        <v>60</v>
      </c>
      <c r="B686">
        <v>18</v>
      </c>
      <c r="C686">
        <f t="shared" si="20"/>
        <v>18</v>
      </c>
      <c r="D686" t="str">
        <f t="shared" si="21"/>
        <v>Katameya - Creeks18</v>
      </c>
      <c r="E686" s="18">
        <v>21565441.800000001</v>
      </c>
    </row>
    <row r="687" spans="1:5" hidden="1" x14ac:dyDescent="0.3">
      <c r="A687" t="s">
        <v>60</v>
      </c>
      <c r="B687">
        <v>18.100000000000001</v>
      </c>
      <c r="C687">
        <f t="shared" si="20"/>
        <v>18</v>
      </c>
      <c r="D687" t="str">
        <f t="shared" si="21"/>
        <v>Katameya - Creeks18</v>
      </c>
      <c r="E687" s="18">
        <v>20000000</v>
      </c>
    </row>
    <row r="688" spans="1:5" hidden="1" x14ac:dyDescent="0.3">
      <c r="A688" t="s">
        <v>60</v>
      </c>
      <c r="B688">
        <v>19</v>
      </c>
      <c r="C688">
        <f t="shared" si="20"/>
        <v>19</v>
      </c>
      <c r="D688" t="str">
        <f t="shared" si="21"/>
        <v>Katameya - Creeks19</v>
      </c>
      <c r="E688" s="18">
        <v>20000000</v>
      </c>
    </row>
    <row r="689" spans="1:5" hidden="1" x14ac:dyDescent="0.3">
      <c r="A689" t="s">
        <v>60</v>
      </c>
      <c r="B689">
        <v>19.100000000000001</v>
      </c>
      <c r="C689">
        <f t="shared" si="20"/>
        <v>19</v>
      </c>
      <c r="D689" t="str">
        <f t="shared" si="21"/>
        <v>Katameya - Creeks19</v>
      </c>
      <c r="E689" s="18">
        <v>16081249.470000001</v>
      </c>
    </row>
    <row r="690" spans="1:5" hidden="1" x14ac:dyDescent="0.3">
      <c r="A690" t="s">
        <v>60</v>
      </c>
      <c r="B690">
        <v>20</v>
      </c>
      <c r="C690">
        <f t="shared" si="20"/>
        <v>20</v>
      </c>
      <c r="D690" t="str">
        <f t="shared" si="21"/>
        <v>Katameya - Creeks20</v>
      </c>
      <c r="E690" s="18">
        <v>15000000</v>
      </c>
    </row>
    <row r="691" spans="1:5" hidden="1" x14ac:dyDescent="0.3">
      <c r="A691" t="s">
        <v>60</v>
      </c>
      <c r="B691">
        <v>20.100000000000001</v>
      </c>
      <c r="C691">
        <f t="shared" si="20"/>
        <v>20</v>
      </c>
      <c r="D691" t="str">
        <f t="shared" si="21"/>
        <v>Katameya - Creeks20</v>
      </c>
      <c r="E691" s="18">
        <v>9569045</v>
      </c>
    </row>
    <row r="692" spans="1:5" hidden="1" x14ac:dyDescent="0.3">
      <c r="A692" t="s">
        <v>60</v>
      </c>
      <c r="B692">
        <v>21</v>
      </c>
      <c r="C692">
        <f t="shared" si="20"/>
        <v>21</v>
      </c>
      <c r="D692" t="str">
        <f t="shared" si="21"/>
        <v>Katameya - Creeks21</v>
      </c>
      <c r="E692" s="18">
        <v>20000000</v>
      </c>
    </row>
    <row r="693" spans="1:5" hidden="1" x14ac:dyDescent="0.3">
      <c r="A693" t="s">
        <v>60</v>
      </c>
      <c r="B693">
        <v>21.1</v>
      </c>
      <c r="C693">
        <f t="shared" si="20"/>
        <v>21</v>
      </c>
      <c r="D693" t="str">
        <f t="shared" si="21"/>
        <v>Katameya - Creeks21</v>
      </c>
      <c r="E693" s="18">
        <v>15259435.93</v>
      </c>
    </row>
    <row r="694" spans="1:5" hidden="1" x14ac:dyDescent="0.3">
      <c r="A694" t="s">
        <v>60</v>
      </c>
      <c r="B694">
        <v>22</v>
      </c>
      <c r="C694">
        <f t="shared" si="20"/>
        <v>22</v>
      </c>
      <c r="D694" t="str">
        <f t="shared" si="21"/>
        <v>Katameya - Creeks22</v>
      </c>
      <c r="E694" s="18">
        <v>10000000</v>
      </c>
    </row>
    <row r="695" spans="1:5" hidden="1" x14ac:dyDescent="0.3">
      <c r="A695" t="s">
        <v>60</v>
      </c>
      <c r="B695">
        <v>22.1</v>
      </c>
      <c r="C695">
        <f t="shared" si="20"/>
        <v>22</v>
      </c>
      <c r="D695" t="str">
        <f t="shared" si="21"/>
        <v>Katameya - Creeks22</v>
      </c>
      <c r="E695" s="18">
        <v>21299260.010000002</v>
      </c>
    </row>
    <row r="696" spans="1:5" hidden="1" x14ac:dyDescent="0.3">
      <c r="A696" t="s">
        <v>60</v>
      </c>
      <c r="B696">
        <v>23</v>
      </c>
      <c r="C696">
        <f t="shared" si="20"/>
        <v>23</v>
      </c>
      <c r="D696" t="str">
        <f t="shared" si="21"/>
        <v>Katameya - Creeks23</v>
      </c>
      <c r="E696" s="18">
        <v>8700739.9899999984</v>
      </c>
    </row>
    <row r="697" spans="1:5" hidden="1" x14ac:dyDescent="0.3">
      <c r="A697" t="s">
        <v>60</v>
      </c>
      <c r="B697">
        <v>23.1</v>
      </c>
      <c r="C697">
        <f t="shared" si="20"/>
        <v>23</v>
      </c>
      <c r="D697" t="str">
        <f t="shared" si="21"/>
        <v>Katameya - Creeks23</v>
      </c>
      <c r="E697" s="18">
        <v>21133993.080000002</v>
      </c>
    </row>
    <row r="698" spans="1:5" hidden="1" x14ac:dyDescent="0.3">
      <c r="A698" t="s">
        <v>60</v>
      </c>
      <c r="B698">
        <v>24</v>
      </c>
      <c r="C698">
        <f t="shared" si="20"/>
        <v>24</v>
      </c>
      <c r="D698" t="str">
        <f t="shared" si="21"/>
        <v>Katameya - Creeks24</v>
      </c>
      <c r="E698" s="18">
        <v>3866006.9199999981</v>
      </c>
    </row>
    <row r="699" spans="1:5" hidden="1" x14ac:dyDescent="0.3">
      <c r="A699" t="s">
        <v>60</v>
      </c>
      <c r="B699">
        <v>24.1</v>
      </c>
      <c r="C699">
        <f t="shared" si="20"/>
        <v>24</v>
      </c>
      <c r="D699" t="str">
        <f t="shared" si="21"/>
        <v>Katameya - Creeks24</v>
      </c>
      <c r="E699" s="18">
        <v>34010573</v>
      </c>
    </row>
    <row r="700" spans="1:5" hidden="1" x14ac:dyDescent="0.3">
      <c r="A700" t="s">
        <v>60</v>
      </c>
      <c r="B700">
        <v>25</v>
      </c>
      <c r="C700">
        <f t="shared" si="20"/>
        <v>25</v>
      </c>
      <c r="D700" t="str">
        <f t="shared" si="21"/>
        <v>Katameya - Creeks25</v>
      </c>
      <c r="E700" s="18">
        <v>45191848.310000002</v>
      </c>
    </row>
    <row r="701" spans="1:5" hidden="1" x14ac:dyDescent="0.3">
      <c r="A701" t="s">
        <v>60</v>
      </c>
      <c r="B701">
        <v>26</v>
      </c>
      <c r="C701">
        <f t="shared" si="20"/>
        <v>26</v>
      </c>
      <c r="D701" t="str">
        <f t="shared" si="21"/>
        <v>Katameya - Creeks26</v>
      </c>
      <c r="E701" s="18">
        <v>30000000</v>
      </c>
    </row>
    <row r="702" spans="1:5" hidden="1" x14ac:dyDescent="0.3">
      <c r="A702" t="s">
        <v>60</v>
      </c>
      <c r="B702">
        <v>26.1</v>
      </c>
      <c r="C702">
        <f t="shared" si="20"/>
        <v>26</v>
      </c>
      <c r="D702" t="str">
        <f t="shared" si="21"/>
        <v>Katameya - Creeks26</v>
      </c>
      <c r="E702" s="18">
        <v>44263221</v>
      </c>
    </row>
    <row r="703" spans="1:5" hidden="1" x14ac:dyDescent="0.3">
      <c r="A703" t="s">
        <v>60</v>
      </c>
      <c r="B703">
        <v>27</v>
      </c>
      <c r="C703">
        <f t="shared" si="20"/>
        <v>27</v>
      </c>
      <c r="D703" t="str">
        <f t="shared" si="21"/>
        <v>Katameya - Creeks27</v>
      </c>
      <c r="E703" s="18">
        <v>35452924</v>
      </c>
    </row>
    <row r="704" spans="1:5" hidden="1" x14ac:dyDescent="0.3">
      <c r="A704" t="s">
        <v>60</v>
      </c>
      <c r="B704">
        <v>28</v>
      </c>
      <c r="C704">
        <f t="shared" si="20"/>
        <v>28</v>
      </c>
      <c r="D704" t="str">
        <f t="shared" si="21"/>
        <v>Katameya - Creeks28</v>
      </c>
      <c r="E704" s="18">
        <v>28650459</v>
      </c>
    </row>
    <row r="705" spans="1:5" hidden="1" x14ac:dyDescent="0.3">
      <c r="A705" t="s">
        <v>60</v>
      </c>
      <c r="B705">
        <v>29</v>
      </c>
      <c r="C705">
        <f t="shared" ref="C705:C768" si="22">ROUNDDOWN(B705,0)</f>
        <v>29</v>
      </c>
      <c r="D705" t="str">
        <f t="shared" ref="D705:D768" si="23">A705&amp;C705</f>
        <v>Katameya - Creeks29</v>
      </c>
      <c r="E705" s="18">
        <v>40904481</v>
      </c>
    </row>
    <row r="706" spans="1:5" hidden="1" x14ac:dyDescent="0.3">
      <c r="A706" t="s">
        <v>60</v>
      </c>
      <c r="B706">
        <v>30</v>
      </c>
      <c r="C706">
        <f t="shared" si="22"/>
        <v>30</v>
      </c>
      <c r="D706" t="str">
        <f t="shared" si="23"/>
        <v>Katameya - Creeks30</v>
      </c>
      <c r="E706" s="18">
        <v>43084120</v>
      </c>
    </row>
    <row r="707" spans="1:5" hidden="1" x14ac:dyDescent="0.3">
      <c r="A707" t="s">
        <v>60</v>
      </c>
      <c r="B707">
        <v>31</v>
      </c>
      <c r="C707">
        <f t="shared" si="22"/>
        <v>31</v>
      </c>
      <c r="D707" t="str">
        <f t="shared" si="23"/>
        <v>Katameya - Creeks31</v>
      </c>
      <c r="E707" s="18">
        <v>37106226</v>
      </c>
    </row>
    <row r="708" spans="1:5" hidden="1" x14ac:dyDescent="0.3">
      <c r="A708" t="s">
        <v>60</v>
      </c>
      <c r="B708">
        <v>32</v>
      </c>
      <c r="C708">
        <f t="shared" si="22"/>
        <v>32</v>
      </c>
      <c r="D708" t="str">
        <f t="shared" si="23"/>
        <v>Katameya - Creeks32</v>
      </c>
      <c r="E708" s="18">
        <v>41216438</v>
      </c>
    </row>
    <row r="709" spans="1:5" hidden="1" x14ac:dyDescent="0.3">
      <c r="A709" t="s">
        <v>60</v>
      </c>
      <c r="B709">
        <v>33</v>
      </c>
      <c r="C709">
        <f t="shared" si="22"/>
        <v>33</v>
      </c>
      <c r="D709" t="str">
        <f t="shared" si="23"/>
        <v>Katameya - Creeks33</v>
      </c>
      <c r="E709" s="18">
        <v>47329833</v>
      </c>
    </row>
    <row r="710" spans="1:5" hidden="1" x14ac:dyDescent="0.3">
      <c r="A710" t="s">
        <v>60</v>
      </c>
      <c r="B710">
        <v>34</v>
      </c>
      <c r="C710">
        <f t="shared" si="22"/>
        <v>34</v>
      </c>
      <c r="D710" t="str">
        <f t="shared" si="23"/>
        <v>Katameya - Creeks34</v>
      </c>
      <c r="E710" s="18">
        <v>40000000</v>
      </c>
    </row>
    <row r="711" spans="1:5" hidden="1" x14ac:dyDescent="0.3">
      <c r="A711" t="s">
        <v>60</v>
      </c>
      <c r="B711">
        <v>34.1</v>
      </c>
      <c r="C711">
        <f t="shared" si="22"/>
        <v>34</v>
      </c>
      <c r="D711" t="str">
        <f t="shared" si="23"/>
        <v>Katameya - Creeks34</v>
      </c>
      <c r="E711" s="18">
        <v>30308953</v>
      </c>
    </row>
    <row r="712" spans="1:5" hidden="1" x14ac:dyDescent="0.3">
      <c r="A712" t="s">
        <v>60</v>
      </c>
      <c r="B712">
        <v>35</v>
      </c>
      <c r="C712">
        <f t="shared" si="22"/>
        <v>35</v>
      </c>
      <c r="D712" t="str">
        <f t="shared" si="23"/>
        <v>Katameya - Creeks35</v>
      </c>
      <c r="E712" s="18">
        <v>46816344</v>
      </c>
    </row>
    <row r="713" spans="1:5" hidden="1" x14ac:dyDescent="0.3">
      <c r="A713" t="s">
        <v>60</v>
      </c>
      <c r="B713">
        <v>36</v>
      </c>
      <c r="C713">
        <f t="shared" si="22"/>
        <v>36</v>
      </c>
      <c r="D713" t="str">
        <f t="shared" si="23"/>
        <v>Katameya - Creeks36</v>
      </c>
      <c r="E713" s="18">
        <v>33146996.780000001</v>
      </c>
    </row>
    <row r="714" spans="1:5" hidden="1" x14ac:dyDescent="0.3">
      <c r="A714" t="s">
        <v>60</v>
      </c>
      <c r="B714">
        <v>36.1</v>
      </c>
      <c r="C714">
        <f t="shared" si="22"/>
        <v>36</v>
      </c>
      <c r="D714" t="str">
        <f t="shared" si="23"/>
        <v>Katameya - Creeks36</v>
      </c>
      <c r="E714" s="18">
        <v>17383228</v>
      </c>
    </row>
    <row r="715" spans="1:5" hidden="1" x14ac:dyDescent="0.3">
      <c r="A715" t="s">
        <v>60</v>
      </c>
      <c r="B715">
        <v>37</v>
      </c>
      <c r="C715">
        <f t="shared" si="22"/>
        <v>37</v>
      </c>
      <c r="D715" t="str">
        <f t="shared" si="23"/>
        <v>Katameya - Creeks37</v>
      </c>
      <c r="E715" s="18">
        <v>40000000</v>
      </c>
    </row>
    <row r="716" spans="1:5" hidden="1" x14ac:dyDescent="0.3">
      <c r="A716" t="s">
        <v>60</v>
      </c>
      <c r="B716">
        <v>37.1</v>
      </c>
      <c r="C716">
        <f t="shared" si="22"/>
        <v>37</v>
      </c>
      <c r="D716" t="str">
        <f t="shared" si="23"/>
        <v>Katameya - Creeks37</v>
      </c>
      <c r="E716" s="18">
        <v>22109565</v>
      </c>
    </row>
    <row r="717" spans="1:5" hidden="1" x14ac:dyDescent="0.3">
      <c r="A717" t="s">
        <v>60</v>
      </c>
      <c r="B717">
        <v>38</v>
      </c>
      <c r="C717">
        <f t="shared" si="22"/>
        <v>38</v>
      </c>
      <c r="D717" t="str">
        <f t="shared" si="23"/>
        <v>Katameya - Creeks38</v>
      </c>
      <c r="E717" s="18">
        <v>79235150</v>
      </c>
    </row>
    <row r="718" spans="1:5" hidden="1" x14ac:dyDescent="0.3">
      <c r="A718" t="s">
        <v>60</v>
      </c>
      <c r="B718">
        <v>39</v>
      </c>
      <c r="C718">
        <f t="shared" si="22"/>
        <v>39</v>
      </c>
      <c r="D718" t="str">
        <f t="shared" si="23"/>
        <v>Katameya - Creeks39</v>
      </c>
      <c r="E718" s="18">
        <v>66261026</v>
      </c>
    </row>
    <row r="719" spans="1:5" hidden="1" x14ac:dyDescent="0.3">
      <c r="A719" t="s">
        <v>60</v>
      </c>
      <c r="B719">
        <v>40</v>
      </c>
      <c r="C719">
        <f t="shared" si="22"/>
        <v>40</v>
      </c>
      <c r="D719" t="str">
        <f t="shared" si="23"/>
        <v>Katameya - Creeks40</v>
      </c>
      <c r="E719" s="18">
        <v>30000000</v>
      </c>
    </row>
    <row r="720" spans="1:5" hidden="1" x14ac:dyDescent="0.3">
      <c r="A720" t="s">
        <v>60</v>
      </c>
      <c r="B720">
        <v>40.1</v>
      </c>
      <c r="C720">
        <f t="shared" si="22"/>
        <v>40</v>
      </c>
      <c r="D720" t="str">
        <f t="shared" si="23"/>
        <v>Katameya - Creeks40</v>
      </c>
      <c r="E720" s="18">
        <v>22039038</v>
      </c>
    </row>
    <row r="721" spans="1:5" hidden="1" x14ac:dyDescent="0.3">
      <c r="A721" t="s">
        <v>60</v>
      </c>
      <c r="B721">
        <v>41</v>
      </c>
      <c r="C721">
        <f t="shared" si="22"/>
        <v>41</v>
      </c>
      <c r="D721" t="str">
        <f t="shared" si="23"/>
        <v>Katameya - Creeks41</v>
      </c>
      <c r="E721" s="18">
        <v>24776126.809999999</v>
      </c>
    </row>
    <row r="722" spans="1:5" hidden="1" x14ac:dyDescent="0.3">
      <c r="A722" t="s">
        <v>60</v>
      </c>
      <c r="B722">
        <v>41.1</v>
      </c>
      <c r="C722">
        <f t="shared" si="22"/>
        <v>41</v>
      </c>
      <c r="D722" t="str">
        <f t="shared" si="23"/>
        <v>Katameya - Creeks41</v>
      </c>
      <c r="E722" s="18">
        <v>20564552</v>
      </c>
    </row>
    <row r="723" spans="1:5" hidden="1" x14ac:dyDescent="0.3">
      <c r="A723" t="s">
        <v>60</v>
      </c>
      <c r="B723">
        <v>42</v>
      </c>
      <c r="C723">
        <f t="shared" si="22"/>
        <v>42</v>
      </c>
      <c r="D723" t="str">
        <f t="shared" si="23"/>
        <v>Katameya - Creeks42</v>
      </c>
      <c r="E723" s="18">
        <v>25000000</v>
      </c>
    </row>
    <row r="724" spans="1:5" hidden="1" x14ac:dyDescent="0.3">
      <c r="A724" t="s">
        <v>60</v>
      </c>
      <c r="B724">
        <v>42.1</v>
      </c>
      <c r="C724">
        <f t="shared" si="22"/>
        <v>42</v>
      </c>
      <c r="D724" t="str">
        <f t="shared" si="23"/>
        <v>Katameya - Creeks42</v>
      </c>
      <c r="E724" s="18">
        <v>27791233</v>
      </c>
    </row>
    <row r="725" spans="1:5" hidden="1" x14ac:dyDescent="0.3">
      <c r="A725" t="s">
        <v>60</v>
      </c>
      <c r="B725">
        <v>43</v>
      </c>
      <c r="C725">
        <f t="shared" si="22"/>
        <v>43</v>
      </c>
      <c r="D725" t="str">
        <f t="shared" si="23"/>
        <v>Katameya - Creeks43</v>
      </c>
      <c r="E725" s="18">
        <v>21224102</v>
      </c>
    </row>
    <row r="726" spans="1:5" hidden="1" x14ac:dyDescent="0.3">
      <c r="A726" t="s">
        <v>60</v>
      </c>
      <c r="B726">
        <v>44</v>
      </c>
      <c r="C726">
        <f t="shared" si="22"/>
        <v>44</v>
      </c>
      <c r="D726" t="str">
        <f t="shared" si="23"/>
        <v>Katameya - Creeks44</v>
      </c>
      <c r="E726" s="18">
        <v>8345106.3000000007</v>
      </c>
    </row>
    <row r="727" spans="1:5" hidden="1" x14ac:dyDescent="0.3">
      <c r="A727" t="s">
        <v>60</v>
      </c>
      <c r="B727">
        <v>45</v>
      </c>
      <c r="C727">
        <f t="shared" si="22"/>
        <v>45</v>
      </c>
      <c r="D727" t="str">
        <f t="shared" si="23"/>
        <v>Katameya - Creeks45</v>
      </c>
      <c r="E727" s="18">
        <v>8654893.6999999993</v>
      </c>
    </row>
    <row r="728" spans="1:5" hidden="1" x14ac:dyDescent="0.3">
      <c r="A728" t="s">
        <v>60</v>
      </c>
      <c r="B728">
        <v>1</v>
      </c>
      <c r="C728">
        <f t="shared" si="22"/>
        <v>1</v>
      </c>
      <c r="D728" t="str">
        <f t="shared" si="23"/>
        <v>Katameya - Creeks1</v>
      </c>
      <c r="E728" s="18">
        <v>200000000</v>
      </c>
    </row>
    <row r="729" spans="1:5" hidden="1" x14ac:dyDescent="0.3">
      <c r="A729" t="s">
        <v>264</v>
      </c>
      <c r="B729">
        <v>2</v>
      </c>
      <c r="C729">
        <f t="shared" si="22"/>
        <v>2</v>
      </c>
      <c r="D729" t="str">
        <f t="shared" si="23"/>
        <v>Katameya - Creeks - Alu Glass2</v>
      </c>
      <c r="E729" s="18">
        <v>10000000</v>
      </c>
    </row>
    <row r="730" spans="1:5" hidden="1" x14ac:dyDescent="0.3">
      <c r="A730" t="s">
        <v>60</v>
      </c>
      <c r="B730">
        <v>2</v>
      </c>
      <c r="C730">
        <f t="shared" si="22"/>
        <v>2</v>
      </c>
      <c r="D730" t="str">
        <f t="shared" si="23"/>
        <v>Katameya - Creeks2</v>
      </c>
      <c r="E730" s="18">
        <v>45000000</v>
      </c>
    </row>
    <row r="731" spans="1:5" hidden="1" x14ac:dyDescent="0.3">
      <c r="A731" t="s">
        <v>60</v>
      </c>
      <c r="B731">
        <v>3</v>
      </c>
      <c r="C731">
        <f t="shared" si="22"/>
        <v>3</v>
      </c>
      <c r="D731" t="str">
        <f t="shared" si="23"/>
        <v>Katameya - Creeks3</v>
      </c>
      <c r="E731" s="18">
        <v>45000000</v>
      </c>
    </row>
    <row r="732" spans="1:5" hidden="1" x14ac:dyDescent="0.3">
      <c r="A732" t="s">
        <v>60</v>
      </c>
      <c r="B732">
        <v>4</v>
      </c>
      <c r="C732">
        <f t="shared" si="22"/>
        <v>4</v>
      </c>
      <c r="D732" t="str">
        <f t="shared" si="23"/>
        <v>Katameya - Creeks4</v>
      </c>
      <c r="E732" s="18">
        <v>20000000</v>
      </c>
    </row>
    <row r="733" spans="1:5" hidden="1" x14ac:dyDescent="0.3">
      <c r="A733" t="s">
        <v>12</v>
      </c>
      <c r="B733">
        <v>109</v>
      </c>
      <c r="C733">
        <f t="shared" si="22"/>
        <v>109</v>
      </c>
      <c r="D733" t="str">
        <f t="shared" si="23"/>
        <v>KFW109</v>
      </c>
      <c r="E733" s="18">
        <v>128570.36</v>
      </c>
    </row>
    <row r="734" spans="1:5" hidden="1" x14ac:dyDescent="0.3">
      <c r="A734" t="s">
        <v>12</v>
      </c>
      <c r="B734">
        <v>110</v>
      </c>
      <c r="C734">
        <f t="shared" si="22"/>
        <v>110</v>
      </c>
      <c r="D734" t="str">
        <f t="shared" si="23"/>
        <v>KFW110</v>
      </c>
      <c r="E734" s="18">
        <v>377225.16</v>
      </c>
    </row>
    <row r="735" spans="1:5" hidden="1" x14ac:dyDescent="0.3">
      <c r="A735" t="s">
        <v>159</v>
      </c>
      <c r="B735">
        <v>1</v>
      </c>
      <c r="C735">
        <f t="shared" si="22"/>
        <v>1</v>
      </c>
      <c r="D735" t="str">
        <f t="shared" si="23"/>
        <v>KFW-Road Signals 1</v>
      </c>
      <c r="E735" s="18">
        <v>35249.200000000012</v>
      </c>
    </row>
    <row r="736" spans="1:5" hidden="1" x14ac:dyDescent="0.3">
      <c r="A736" t="s">
        <v>83</v>
      </c>
      <c r="B736">
        <v>1</v>
      </c>
      <c r="C736">
        <f t="shared" si="22"/>
        <v>1</v>
      </c>
      <c r="D736" t="str">
        <f t="shared" si="23"/>
        <v>Khatatba Bridge1</v>
      </c>
      <c r="E736" s="18">
        <v>803531.75</v>
      </c>
    </row>
    <row r="737" spans="1:5" hidden="1" x14ac:dyDescent="0.3">
      <c r="A737" t="s">
        <v>83</v>
      </c>
      <c r="B737">
        <v>2</v>
      </c>
      <c r="C737">
        <f t="shared" si="22"/>
        <v>2</v>
      </c>
      <c r="D737" t="str">
        <f t="shared" si="23"/>
        <v>Khatatba Bridge2</v>
      </c>
      <c r="E737" s="18">
        <v>7509538.2999999998</v>
      </c>
    </row>
    <row r="738" spans="1:5" hidden="1" x14ac:dyDescent="0.3">
      <c r="A738" t="s">
        <v>83</v>
      </c>
      <c r="B738">
        <v>4</v>
      </c>
      <c r="C738">
        <f t="shared" si="22"/>
        <v>4</v>
      </c>
      <c r="D738" t="str">
        <f t="shared" si="23"/>
        <v>Khatatba Bridge4</v>
      </c>
      <c r="E738" s="18">
        <v>36303482.299999997</v>
      </c>
    </row>
    <row r="739" spans="1:5" hidden="1" x14ac:dyDescent="0.3">
      <c r="A739" t="s">
        <v>120</v>
      </c>
      <c r="B739">
        <v>1</v>
      </c>
      <c r="C739">
        <f t="shared" si="22"/>
        <v>1</v>
      </c>
      <c r="D739" t="str">
        <f t="shared" si="23"/>
        <v>KSA-Tarek AbdelHakim Center1</v>
      </c>
      <c r="E739" s="18">
        <v>252408.05305039787</v>
      </c>
    </row>
    <row r="740" spans="1:5" hidden="1" x14ac:dyDescent="0.3">
      <c r="A740" t="s">
        <v>120</v>
      </c>
      <c r="B740">
        <v>2</v>
      </c>
      <c r="C740">
        <f t="shared" si="22"/>
        <v>2</v>
      </c>
      <c r="D740" t="str">
        <f t="shared" si="23"/>
        <v>KSA-Tarek AbdelHakim Center2</v>
      </c>
      <c r="E740" s="18">
        <v>562894.35809018568</v>
      </c>
    </row>
    <row r="741" spans="1:5" hidden="1" x14ac:dyDescent="0.3">
      <c r="A741" t="s">
        <v>120</v>
      </c>
      <c r="B741">
        <v>3</v>
      </c>
      <c r="C741">
        <f t="shared" si="22"/>
        <v>3</v>
      </c>
      <c r="D741" t="str">
        <f t="shared" si="23"/>
        <v>KSA-Tarek AbdelHakim Center3</v>
      </c>
      <c r="E741" s="18">
        <v>194180.73885941645</v>
      </c>
    </row>
    <row r="742" spans="1:5" hidden="1" x14ac:dyDescent="0.3">
      <c r="A742" t="s">
        <v>120</v>
      </c>
      <c r="B742">
        <v>4</v>
      </c>
      <c r="C742">
        <f t="shared" si="22"/>
        <v>4</v>
      </c>
      <c r="D742" t="str">
        <f t="shared" si="23"/>
        <v>KSA-Tarek AbdelHakim Center4</v>
      </c>
      <c r="E742" s="18">
        <v>242494.97</v>
      </c>
    </row>
    <row r="743" spans="1:5" hidden="1" x14ac:dyDescent="0.3">
      <c r="A743" t="s">
        <v>120</v>
      </c>
      <c r="B743">
        <v>5</v>
      </c>
      <c r="C743">
        <f t="shared" si="22"/>
        <v>5</v>
      </c>
      <c r="D743" t="str">
        <f t="shared" si="23"/>
        <v>KSA-Tarek AbdelHakim Center5</v>
      </c>
      <c r="E743" s="18">
        <v>260811.86</v>
      </c>
    </row>
    <row r="744" spans="1:5" hidden="1" x14ac:dyDescent="0.3">
      <c r="A744" t="s">
        <v>120</v>
      </c>
      <c r="B744">
        <v>6</v>
      </c>
      <c r="C744">
        <f t="shared" si="22"/>
        <v>6</v>
      </c>
      <c r="D744" t="str">
        <f t="shared" si="23"/>
        <v>KSA-Tarek AbdelHakim Center6</v>
      </c>
      <c r="E744" s="18">
        <v>253333.77</v>
      </c>
    </row>
    <row r="745" spans="1:5" hidden="1" x14ac:dyDescent="0.3">
      <c r="A745" t="s">
        <v>120</v>
      </c>
      <c r="B745">
        <v>7</v>
      </c>
      <c r="C745">
        <f t="shared" si="22"/>
        <v>7</v>
      </c>
      <c r="D745" t="str">
        <f t="shared" si="23"/>
        <v>KSA-Tarek AbdelHakim Center7</v>
      </c>
      <c r="E745" s="18">
        <v>450546.16</v>
      </c>
    </row>
    <row r="746" spans="1:5" hidden="1" x14ac:dyDescent="0.3">
      <c r="A746" t="s">
        <v>120</v>
      </c>
      <c r="B746">
        <v>8</v>
      </c>
      <c r="C746">
        <f t="shared" si="22"/>
        <v>8</v>
      </c>
      <c r="D746" t="str">
        <f t="shared" si="23"/>
        <v>KSA-Tarek AbdelHakim Center8</v>
      </c>
      <c r="E746" s="18">
        <v>630195.46</v>
      </c>
    </row>
    <row r="747" spans="1:5" hidden="1" x14ac:dyDescent="0.3">
      <c r="A747" t="s">
        <v>120</v>
      </c>
      <c r="B747">
        <v>9</v>
      </c>
      <c r="C747">
        <f t="shared" si="22"/>
        <v>9</v>
      </c>
      <c r="D747" t="str">
        <f t="shared" si="23"/>
        <v>KSA-Tarek AbdelHakim Center9</v>
      </c>
      <c r="E747" s="18">
        <v>1513478.59</v>
      </c>
    </row>
    <row r="748" spans="1:5" hidden="1" x14ac:dyDescent="0.3">
      <c r="A748" t="s">
        <v>120</v>
      </c>
      <c r="B748">
        <v>10</v>
      </c>
      <c r="C748">
        <f t="shared" si="22"/>
        <v>10</v>
      </c>
      <c r="D748" t="str">
        <f t="shared" si="23"/>
        <v>KSA-Tarek AbdelHakim Center10</v>
      </c>
      <c r="E748" s="18">
        <v>1468894.06</v>
      </c>
    </row>
    <row r="749" spans="1:5" hidden="1" x14ac:dyDescent="0.3">
      <c r="A749" t="s">
        <v>120</v>
      </c>
      <c r="B749">
        <v>1</v>
      </c>
      <c r="C749">
        <f t="shared" si="22"/>
        <v>1</v>
      </c>
      <c r="D749" t="str">
        <f t="shared" si="23"/>
        <v>KSA-Tarek AbdelHakim Center1</v>
      </c>
      <c r="E749" s="18">
        <v>930841.52</v>
      </c>
    </row>
    <row r="750" spans="1:5" hidden="1" x14ac:dyDescent="0.3">
      <c r="A750" t="s">
        <v>56</v>
      </c>
      <c r="B750">
        <v>1</v>
      </c>
      <c r="C750">
        <f t="shared" si="22"/>
        <v>1</v>
      </c>
      <c r="D750" t="str">
        <f t="shared" si="23"/>
        <v>LEKELA1</v>
      </c>
      <c r="E750" s="18">
        <v>1670902.46</v>
      </c>
    </row>
    <row r="751" spans="1:5" hidden="1" x14ac:dyDescent="0.3">
      <c r="A751" t="s">
        <v>56</v>
      </c>
      <c r="B751">
        <v>2</v>
      </c>
      <c r="C751">
        <f t="shared" si="22"/>
        <v>2</v>
      </c>
      <c r="D751" t="str">
        <f t="shared" si="23"/>
        <v>LEKELA2</v>
      </c>
      <c r="E751" s="18">
        <v>1067868.0976</v>
      </c>
    </row>
    <row r="752" spans="1:5" hidden="1" x14ac:dyDescent="0.3">
      <c r="A752" t="s">
        <v>56</v>
      </c>
      <c r="B752">
        <v>3</v>
      </c>
      <c r="C752">
        <f t="shared" si="22"/>
        <v>3</v>
      </c>
      <c r="D752" t="str">
        <f t="shared" si="23"/>
        <v>LEKELA3</v>
      </c>
      <c r="E752" s="18">
        <v>1758948.8952000001</v>
      </c>
    </row>
    <row r="753" spans="1:5" hidden="1" x14ac:dyDescent="0.3">
      <c r="A753" t="s">
        <v>56</v>
      </c>
      <c r="B753">
        <v>4</v>
      </c>
      <c r="C753">
        <f t="shared" si="22"/>
        <v>4</v>
      </c>
      <c r="D753" t="str">
        <f t="shared" si="23"/>
        <v>LEKELA4</v>
      </c>
      <c r="E753" s="18">
        <v>652923.5</v>
      </c>
    </row>
    <row r="754" spans="1:5" hidden="1" x14ac:dyDescent="0.3">
      <c r="A754" t="s">
        <v>56</v>
      </c>
      <c r="B754">
        <v>5</v>
      </c>
      <c r="C754">
        <f t="shared" si="22"/>
        <v>5</v>
      </c>
      <c r="D754" t="str">
        <f t="shared" si="23"/>
        <v>LEKELA5</v>
      </c>
      <c r="E754" s="18">
        <v>7094954.7715200009</v>
      </c>
    </row>
    <row r="755" spans="1:5" hidden="1" x14ac:dyDescent="0.3">
      <c r="A755" t="s">
        <v>56</v>
      </c>
      <c r="B755">
        <v>6</v>
      </c>
      <c r="C755">
        <f t="shared" si="22"/>
        <v>6</v>
      </c>
      <c r="D755" t="str">
        <f t="shared" si="23"/>
        <v>LEKELA6</v>
      </c>
      <c r="E755" s="18">
        <v>14840272.423116002</v>
      </c>
    </row>
    <row r="756" spans="1:5" hidden="1" x14ac:dyDescent="0.3">
      <c r="A756" t="s">
        <v>56</v>
      </c>
      <c r="B756">
        <v>7</v>
      </c>
      <c r="C756">
        <f t="shared" si="22"/>
        <v>7</v>
      </c>
      <c r="D756" t="str">
        <f t="shared" si="23"/>
        <v>LEKELA7</v>
      </c>
      <c r="E756" s="18">
        <v>15073158.35</v>
      </c>
    </row>
    <row r="757" spans="1:5" hidden="1" x14ac:dyDescent="0.3">
      <c r="A757" t="s">
        <v>56</v>
      </c>
      <c r="B757">
        <v>8</v>
      </c>
      <c r="C757">
        <f t="shared" si="22"/>
        <v>8</v>
      </c>
      <c r="D757" t="str">
        <f t="shared" si="23"/>
        <v>LEKELA8</v>
      </c>
      <c r="E757" s="18">
        <v>32746957.216883998</v>
      </c>
    </row>
    <row r="758" spans="1:5" hidden="1" x14ac:dyDescent="0.3">
      <c r="A758" t="s">
        <v>56</v>
      </c>
      <c r="B758">
        <v>8.1</v>
      </c>
      <c r="C758">
        <f t="shared" si="22"/>
        <v>8</v>
      </c>
      <c r="D758" t="str">
        <f t="shared" si="23"/>
        <v>LEKELA8</v>
      </c>
      <c r="E758" s="18">
        <v>610200</v>
      </c>
    </row>
    <row r="759" spans="1:5" hidden="1" x14ac:dyDescent="0.3">
      <c r="A759" t="s">
        <v>56</v>
      </c>
      <c r="B759">
        <v>9</v>
      </c>
      <c r="C759">
        <f t="shared" si="22"/>
        <v>9</v>
      </c>
      <c r="D759" t="str">
        <f t="shared" si="23"/>
        <v>LEKELA9</v>
      </c>
      <c r="E759" s="18">
        <v>18594958.192523986</v>
      </c>
    </row>
    <row r="760" spans="1:5" hidden="1" x14ac:dyDescent="0.3">
      <c r="A760" t="s">
        <v>56</v>
      </c>
      <c r="B760">
        <v>10</v>
      </c>
      <c r="C760">
        <f t="shared" si="22"/>
        <v>10</v>
      </c>
      <c r="D760" t="str">
        <f t="shared" si="23"/>
        <v>LEKELA10</v>
      </c>
      <c r="E760" s="18">
        <v>21709399.510000002</v>
      </c>
    </row>
    <row r="761" spans="1:5" hidden="1" x14ac:dyDescent="0.3">
      <c r="A761" t="s">
        <v>56</v>
      </c>
      <c r="B761">
        <v>11</v>
      </c>
      <c r="C761">
        <f t="shared" si="22"/>
        <v>11</v>
      </c>
      <c r="D761" t="str">
        <f t="shared" si="23"/>
        <v>LEKELA11</v>
      </c>
      <c r="E761" s="18">
        <v>14896483.6</v>
      </c>
    </row>
    <row r="762" spans="1:5" hidden="1" x14ac:dyDescent="0.3">
      <c r="A762" t="s">
        <v>56</v>
      </c>
      <c r="B762">
        <v>12</v>
      </c>
      <c r="C762">
        <f t="shared" si="22"/>
        <v>12</v>
      </c>
      <c r="D762" t="str">
        <f t="shared" si="23"/>
        <v>LEKELA12</v>
      </c>
      <c r="E762" s="18">
        <v>21477147.745037675</v>
      </c>
    </row>
    <row r="763" spans="1:5" hidden="1" x14ac:dyDescent="0.3">
      <c r="A763" t="s">
        <v>56</v>
      </c>
      <c r="B763">
        <v>13</v>
      </c>
      <c r="C763">
        <f t="shared" si="22"/>
        <v>13</v>
      </c>
      <c r="D763" t="str">
        <f t="shared" si="23"/>
        <v>LEKELA13</v>
      </c>
      <c r="E763" s="18">
        <v>2329136.4958050251</v>
      </c>
    </row>
    <row r="764" spans="1:5" hidden="1" x14ac:dyDescent="0.3">
      <c r="A764" t="s">
        <v>56</v>
      </c>
      <c r="B764">
        <v>14</v>
      </c>
      <c r="C764">
        <f t="shared" si="22"/>
        <v>14</v>
      </c>
      <c r="D764" t="str">
        <f t="shared" si="23"/>
        <v>LEKELA14</v>
      </c>
      <c r="E764" s="18">
        <v>12951636.614194974</v>
      </c>
    </row>
    <row r="765" spans="1:5" hidden="1" x14ac:dyDescent="0.3">
      <c r="A765" t="s">
        <v>56</v>
      </c>
      <c r="B765">
        <v>15</v>
      </c>
      <c r="C765">
        <f t="shared" si="22"/>
        <v>15</v>
      </c>
      <c r="D765" t="str">
        <f t="shared" si="23"/>
        <v>LEKELA15</v>
      </c>
      <c r="E765" s="18">
        <v>203400</v>
      </c>
    </row>
    <row r="766" spans="1:5" hidden="1" x14ac:dyDescent="0.3">
      <c r="A766" t="s">
        <v>56</v>
      </c>
      <c r="B766">
        <v>15.1</v>
      </c>
      <c r="C766">
        <f t="shared" si="22"/>
        <v>15</v>
      </c>
      <c r="D766" t="str">
        <f t="shared" si="23"/>
        <v>LEKELA15</v>
      </c>
      <c r="E766" s="18">
        <v>406481.34</v>
      </c>
    </row>
    <row r="767" spans="1:5" hidden="1" x14ac:dyDescent="0.3">
      <c r="A767" t="s">
        <v>56</v>
      </c>
      <c r="B767">
        <v>15.2</v>
      </c>
      <c r="C767">
        <f t="shared" si="22"/>
        <v>15</v>
      </c>
      <c r="D767" t="str">
        <f t="shared" si="23"/>
        <v>LEKELA15</v>
      </c>
      <c r="E767" s="18">
        <v>3229199.85</v>
      </c>
    </row>
    <row r="768" spans="1:5" hidden="1" x14ac:dyDescent="0.3">
      <c r="A768" t="s">
        <v>56</v>
      </c>
      <c r="B768">
        <v>16</v>
      </c>
      <c r="C768">
        <f t="shared" si="22"/>
        <v>16</v>
      </c>
      <c r="D768" t="str">
        <f t="shared" si="23"/>
        <v>LEKELA16</v>
      </c>
      <c r="E768" s="18">
        <v>8212932</v>
      </c>
    </row>
    <row r="769" spans="1:5" hidden="1" x14ac:dyDescent="0.3">
      <c r="A769" t="s">
        <v>185</v>
      </c>
      <c r="B769">
        <v>1</v>
      </c>
      <c r="C769">
        <f t="shared" ref="C769:C832" si="24">ROUNDDOWN(B769,0)</f>
        <v>1</v>
      </c>
      <c r="D769" t="str">
        <f t="shared" ref="D769:D832" si="25">A769&amp;C769</f>
        <v>LEKELA - Supply Bill1</v>
      </c>
      <c r="E769" s="18">
        <v>124228</v>
      </c>
    </row>
    <row r="770" spans="1:5" hidden="1" x14ac:dyDescent="0.3">
      <c r="A770" t="s">
        <v>272</v>
      </c>
      <c r="B770">
        <v>1</v>
      </c>
      <c r="C770">
        <f t="shared" si="24"/>
        <v>1</v>
      </c>
      <c r="D770" t="str">
        <f t="shared" si="25"/>
        <v>LEKELA-1</v>
      </c>
      <c r="E770" s="18">
        <v>3229199.85</v>
      </c>
    </row>
    <row r="771" spans="1:5" hidden="1" x14ac:dyDescent="0.3">
      <c r="A771" t="s">
        <v>137</v>
      </c>
      <c r="B771">
        <v>2</v>
      </c>
      <c r="C771">
        <f t="shared" si="24"/>
        <v>2</v>
      </c>
      <c r="D771" t="str">
        <f t="shared" si="25"/>
        <v>LEKELA Remedial2</v>
      </c>
      <c r="E771" s="18">
        <v>7000000.5199999996</v>
      </c>
    </row>
    <row r="772" spans="1:5" hidden="1" x14ac:dyDescent="0.3">
      <c r="A772" t="s">
        <v>137</v>
      </c>
      <c r="B772">
        <v>3</v>
      </c>
      <c r="C772">
        <f t="shared" si="24"/>
        <v>3</v>
      </c>
      <c r="D772" t="str">
        <f t="shared" si="25"/>
        <v>LEKELA Remedial3</v>
      </c>
      <c r="E772" s="18">
        <v>3000357.34</v>
      </c>
    </row>
    <row r="773" spans="1:5" hidden="1" x14ac:dyDescent="0.3">
      <c r="A773" t="s">
        <v>137</v>
      </c>
      <c r="B773">
        <v>4</v>
      </c>
      <c r="C773">
        <f t="shared" si="24"/>
        <v>4</v>
      </c>
      <c r="D773" t="str">
        <f t="shared" si="25"/>
        <v>LEKELA Remedial4</v>
      </c>
      <c r="E773" s="18">
        <v>6400022.3200000003</v>
      </c>
    </row>
    <row r="774" spans="1:5" hidden="1" x14ac:dyDescent="0.3">
      <c r="A774" t="s">
        <v>137</v>
      </c>
      <c r="B774">
        <v>1</v>
      </c>
      <c r="C774">
        <f t="shared" si="24"/>
        <v>1</v>
      </c>
      <c r="D774" t="str">
        <f t="shared" si="25"/>
        <v>LEKELA Remedial1</v>
      </c>
      <c r="E774" s="18">
        <v>6281009.5599999996</v>
      </c>
    </row>
    <row r="775" spans="1:5" hidden="1" x14ac:dyDescent="0.3">
      <c r="A775" t="s">
        <v>56</v>
      </c>
      <c r="B775">
        <v>1</v>
      </c>
      <c r="C775">
        <f t="shared" si="24"/>
        <v>1</v>
      </c>
      <c r="D775" t="str">
        <f t="shared" si="25"/>
        <v>LEKELA1</v>
      </c>
      <c r="E775" s="18">
        <v>36300000</v>
      </c>
    </row>
    <row r="776" spans="1:5" hidden="1" x14ac:dyDescent="0.3">
      <c r="A776" t="s">
        <v>73</v>
      </c>
      <c r="B776">
        <v>1</v>
      </c>
      <c r="C776">
        <f t="shared" si="24"/>
        <v>1</v>
      </c>
      <c r="D776" t="str">
        <f t="shared" si="25"/>
        <v>MDF Factory1</v>
      </c>
      <c r="E776" s="18">
        <v>6231879</v>
      </c>
    </row>
    <row r="777" spans="1:5" hidden="1" x14ac:dyDescent="0.3">
      <c r="A777" t="s">
        <v>73</v>
      </c>
      <c r="B777">
        <v>2</v>
      </c>
      <c r="C777">
        <f t="shared" si="24"/>
        <v>2</v>
      </c>
      <c r="D777" t="str">
        <f t="shared" si="25"/>
        <v>MDF Factory2</v>
      </c>
      <c r="E777" s="18">
        <v>7093735</v>
      </c>
    </row>
    <row r="778" spans="1:5" hidden="1" x14ac:dyDescent="0.3">
      <c r="A778" t="s">
        <v>73</v>
      </c>
      <c r="B778">
        <v>3</v>
      </c>
      <c r="C778">
        <f t="shared" si="24"/>
        <v>3</v>
      </c>
      <c r="D778" t="str">
        <f t="shared" si="25"/>
        <v>MDF Factory3</v>
      </c>
      <c r="E778" s="18">
        <v>8598867</v>
      </c>
    </row>
    <row r="779" spans="1:5" hidden="1" x14ac:dyDescent="0.3">
      <c r="A779" t="s">
        <v>73</v>
      </c>
      <c r="B779">
        <v>4</v>
      </c>
      <c r="C779">
        <f t="shared" si="24"/>
        <v>4</v>
      </c>
      <c r="D779" t="str">
        <f t="shared" si="25"/>
        <v>MDF Factory4</v>
      </c>
      <c r="E779" s="18">
        <v>8359615</v>
      </c>
    </row>
    <row r="780" spans="1:5" hidden="1" x14ac:dyDescent="0.3">
      <c r="A780" t="s">
        <v>73</v>
      </c>
      <c r="B780">
        <v>5</v>
      </c>
      <c r="C780">
        <f t="shared" si="24"/>
        <v>5</v>
      </c>
      <c r="D780" t="str">
        <f t="shared" si="25"/>
        <v>MDF Factory5</v>
      </c>
      <c r="E780" s="18">
        <v>10000000</v>
      </c>
    </row>
    <row r="781" spans="1:5" hidden="1" x14ac:dyDescent="0.3">
      <c r="A781" t="s">
        <v>73</v>
      </c>
      <c r="B781">
        <v>5.0999999999999996</v>
      </c>
      <c r="C781">
        <f t="shared" si="24"/>
        <v>5</v>
      </c>
      <c r="D781" t="str">
        <f t="shared" si="25"/>
        <v>MDF Factory5</v>
      </c>
      <c r="E781" s="18">
        <v>11785508.92</v>
      </c>
    </row>
    <row r="782" spans="1:5" hidden="1" x14ac:dyDescent="0.3">
      <c r="A782" t="s">
        <v>73</v>
      </c>
      <c r="B782">
        <v>6</v>
      </c>
      <c r="C782">
        <f t="shared" si="24"/>
        <v>6</v>
      </c>
      <c r="D782" t="str">
        <f t="shared" si="25"/>
        <v>MDF Factory6</v>
      </c>
      <c r="E782" s="18">
        <v>10000000</v>
      </c>
    </row>
    <row r="783" spans="1:5" hidden="1" x14ac:dyDescent="0.3">
      <c r="A783" t="s">
        <v>73</v>
      </c>
      <c r="B783">
        <v>6.1</v>
      </c>
      <c r="C783">
        <f t="shared" si="24"/>
        <v>6</v>
      </c>
      <c r="D783" t="str">
        <f t="shared" si="25"/>
        <v>MDF Factory6</v>
      </c>
      <c r="E783" s="18">
        <v>7171193.3300000001</v>
      </c>
    </row>
    <row r="784" spans="1:5" hidden="1" x14ac:dyDescent="0.3">
      <c r="A784" t="s">
        <v>73</v>
      </c>
      <c r="B784">
        <v>7</v>
      </c>
      <c r="C784">
        <f t="shared" si="24"/>
        <v>7</v>
      </c>
      <c r="D784" t="str">
        <f t="shared" si="25"/>
        <v>MDF Factory7</v>
      </c>
      <c r="E784" s="18">
        <v>13606480</v>
      </c>
    </row>
    <row r="785" spans="1:5" hidden="1" x14ac:dyDescent="0.3">
      <c r="A785" t="s">
        <v>73</v>
      </c>
      <c r="B785">
        <v>8</v>
      </c>
      <c r="C785">
        <f t="shared" si="24"/>
        <v>8</v>
      </c>
      <c r="D785" t="str">
        <f t="shared" si="25"/>
        <v>MDF Factory8</v>
      </c>
      <c r="E785" s="18">
        <v>13352571.68</v>
      </c>
    </row>
    <row r="786" spans="1:5" hidden="1" x14ac:dyDescent="0.3">
      <c r="A786" t="s">
        <v>73</v>
      </c>
      <c r="B786">
        <v>9</v>
      </c>
      <c r="C786">
        <f t="shared" si="24"/>
        <v>9</v>
      </c>
      <c r="D786" t="str">
        <f t="shared" si="25"/>
        <v>MDF Factory9</v>
      </c>
      <c r="E786" s="18">
        <v>5188292.6500000004</v>
      </c>
    </row>
    <row r="787" spans="1:5" hidden="1" x14ac:dyDescent="0.3">
      <c r="A787" t="s">
        <v>73</v>
      </c>
      <c r="B787">
        <v>10</v>
      </c>
      <c r="C787">
        <f t="shared" si="24"/>
        <v>10</v>
      </c>
      <c r="D787" t="str">
        <f t="shared" si="25"/>
        <v>MDF Factory10</v>
      </c>
      <c r="E787" s="18">
        <v>10230767.51</v>
      </c>
    </row>
    <row r="788" spans="1:5" hidden="1" x14ac:dyDescent="0.3">
      <c r="A788" t="s">
        <v>73</v>
      </c>
      <c r="B788">
        <v>11</v>
      </c>
      <c r="C788">
        <f t="shared" si="24"/>
        <v>11</v>
      </c>
      <c r="D788" t="str">
        <f t="shared" si="25"/>
        <v>MDF Factory11</v>
      </c>
      <c r="E788" s="18">
        <v>8835349.2300000004</v>
      </c>
    </row>
    <row r="789" spans="1:5" hidden="1" x14ac:dyDescent="0.3">
      <c r="A789" t="s">
        <v>73</v>
      </c>
      <c r="B789">
        <v>12</v>
      </c>
      <c r="C789">
        <f t="shared" si="24"/>
        <v>12</v>
      </c>
      <c r="D789" t="str">
        <f t="shared" si="25"/>
        <v>MDF Factory12</v>
      </c>
      <c r="E789" s="18">
        <v>25380982.300000001</v>
      </c>
    </row>
    <row r="790" spans="1:5" hidden="1" x14ac:dyDescent="0.3">
      <c r="A790" t="s">
        <v>73</v>
      </c>
      <c r="B790">
        <v>13</v>
      </c>
      <c r="C790">
        <f t="shared" si="24"/>
        <v>13</v>
      </c>
      <c r="D790" t="str">
        <f t="shared" si="25"/>
        <v>MDF Factory13</v>
      </c>
      <c r="E790" s="18">
        <v>2351273.2200000002</v>
      </c>
    </row>
    <row r="791" spans="1:5" hidden="1" x14ac:dyDescent="0.3">
      <c r="A791" t="s">
        <v>73</v>
      </c>
      <c r="B791">
        <v>14</v>
      </c>
      <c r="C791">
        <f t="shared" si="24"/>
        <v>14</v>
      </c>
      <c r="D791" t="str">
        <f t="shared" si="25"/>
        <v>MDF Factory14</v>
      </c>
      <c r="E791" s="18">
        <v>10000000</v>
      </c>
    </row>
    <row r="792" spans="1:5" hidden="1" x14ac:dyDescent="0.3">
      <c r="A792" t="s">
        <v>73</v>
      </c>
      <c r="B792">
        <v>14.1</v>
      </c>
      <c r="C792">
        <f t="shared" si="24"/>
        <v>14</v>
      </c>
      <c r="D792" t="str">
        <f t="shared" si="25"/>
        <v>MDF Factory14</v>
      </c>
      <c r="E792" s="18">
        <v>1219362.3600000001</v>
      </c>
    </row>
    <row r="793" spans="1:5" hidden="1" x14ac:dyDescent="0.3">
      <c r="A793" t="s">
        <v>73</v>
      </c>
      <c r="B793">
        <v>15</v>
      </c>
      <c r="C793">
        <f t="shared" si="24"/>
        <v>15</v>
      </c>
      <c r="D793" t="str">
        <f t="shared" si="25"/>
        <v>MDF Factory15</v>
      </c>
      <c r="E793" s="18">
        <v>10000000</v>
      </c>
    </row>
    <row r="794" spans="1:5" hidden="1" x14ac:dyDescent="0.3">
      <c r="A794" t="s">
        <v>73</v>
      </c>
      <c r="B794">
        <v>15.1</v>
      </c>
      <c r="C794">
        <f t="shared" si="24"/>
        <v>15</v>
      </c>
      <c r="D794" t="str">
        <f t="shared" si="25"/>
        <v>MDF Factory15</v>
      </c>
      <c r="E794" s="18">
        <v>812468.25</v>
      </c>
    </row>
    <row r="795" spans="1:5" hidden="1" x14ac:dyDescent="0.3">
      <c r="A795" t="s">
        <v>73</v>
      </c>
      <c r="B795">
        <v>16</v>
      </c>
      <c r="C795">
        <f t="shared" si="24"/>
        <v>16</v>
      </c>
      <c r="D795" t="str">
        <f t="shared" si="25"/>
        <v>MDF Factory16</v>
      </c>
      <c r="E795" s="18">
        <v>10000000</v>
      </c>
    </row>
    <row r="796" spans="1:5" hidden="1" x14ac:dyDescent="0.3">
      <c r="A796" t="s">
        <v>73</v>
      </c>
      <c r="B796">
        <v>16.100000000000001</v>
      </c>
      <c r="C796">
        <f t="shared" si="24"/>
        <v>16</v>
      </c>
      <c r="D796" t="str">
        <f t="shared" si="25"/>
        <v>MDF Factory16</v>
      </c>
      <c r="E796" s="18">
        <v>601848.06000000006</v>
      </c>
    </row>
    <row r="797" spans="1:5" hidden="1" x14ac:dyDescent="0.3">
      <c r="A797" t="s">
        <v>73</v>
      </c>
      <c r="B797">
        <v>17</v>
      </c>
      <c r="C797">
        <f t="shared" si="24"/>
        <v>17</v>
      </c>
      <c r="D797" t="str">
        <f t="shared" si="25"/>
        <v>MDF Factory17</v>
      </c>
      <c r="E797" s="18">
        <v>7000000</v>
      </c>
    </row>
    <row r="798" spans="1:5" hidden="1" x14ac:dyDescent="0.3">
      <c r="A798" t="s">
        <v>73</v>
      </c>
      <c r="B798">
        <v>17.100000000000001</v>
      </c>
      <c r="C798">
        <f t="shared" si="24"/>
        <v>17</v>
      </c>
      <c r="D798" t="str">
        <f t="shared" si="25"/>
        <v>MDF Factory17</v>
      </c>
      <c r="E798" s="18">
        <v>6701835.5300000003</v>
      </c>
    </row>
    <row r="799" spans="1:5" hidden="1" x14ac:dyDescent="0.3">
      <c r="A799" t="s">
        <v>73</v>
      </c>
      <c r="B799">
        <v>18</v>
      </c>
      <c r="C799">
        <f t="shared" si="24"/>
        <v>18</v>
      </c>
      <c r="D799" t="str">
        <f t="shared" si="25"/>
        <v>MDF Factory18</v>
      </c>
      <c r="E799" s="18">
        <v>3474417.48</v>
      </c>
    </row>
    <row r="800" spans="1:5" hidden="1" x14ac:dyDescent="0.3">
      <c r="A800" t="s">
        <v>73</v>
      </c>
      <c r="B800">
        <v>19</v>
      </c>
      <c r="C800">
        <f t="shared" si="24"/>
        <v>19</v>
      </c>
      <c r="D800" t="str">
        <f t="shared" si="25"/>
        <v>MDF Factory19</v>
      </c>
      <c r="E800" s="18">
        <v>8855940.1600000001</v>
      </c>
    </row>
    <row r="801" spans="1:5" hidden="1" x14ac:dyDescent="0.3">
      <c r="A801" t="s">
        <v>73</v>
      </c>
      <c r="B801">
        <v>20</v>
      </c>
      <c r="C801">
        <f t="shared" si="24"/>
        <v>20</v>
      </c>
      <c r="D801" t="str">
        <f t="shared" si="25"/>
        <v>MDF Factory20</v>
      </c>
      <c r="E801" s="18">
        <v>1506264.66</v>
      </c>
    </row>
    <row r="802" spans="1:5" hidden="1" x14ac:dyDescent="0.3">
      <c r="A802" t="s">
        <v>73</v>
      </c>
      <c r="B802">
        <v>21</v>
      </c>
      <c r="C802">
        <f t="shared" si="24"/>
        <v>21</v>
      </c>
      <c r="D802" t="str">
        <f t="shared" si="25"/>
        <v>MDF Factory21</v>
      </c>
      <c r="E802" s="18">
        <v>10000000</v>
      </c>
    </row>
    <row r="803" spans="1:5" hidden="1" x14ac:dyDescent="0.3">
      <c r="A803" t="s">
        <v>73</v>
      </c>
      <c r="B803">
        <v>21.1</v>
      </c>
      <c r="C803">
        <f t="shared" si="24"/>
        <v>21</v>
      </c>
      <c r="D803" t="str">
        <f t="shared" si="25"/>
        <v>MDF Factory21</v>
      </c>
      <c r="E803" s="18">
        <v>6783340.2199999997</v>
      </c>
    </row>
    <row r="804" spans="1:5" hidden="1" x14ac:dyDescent="0.3">
      <c r="A804" t="s">
        <v>73</v>
      </c>
      <c r="B804">
        <v>22</v>
      </c>
      <c r="C804">
        <f t="shared" si="24"/>
        <v>22</v>
      </c>
      <c r="D804" t="str">
        <f t="shared" si="25"/>
        <v>MDF Factory22</v>
      </c>
      <c r="E804" s="18">
        <v>9454487.2100000009</v>
      </c>
    </row>
    <row r="805" spans="1:5" hidden="1" x14ac:dyDescent="0.3">
      <c r="A805" t="s">
        <v>73</v>
      </c>
      <c r="B805">
        <v>23</v>
      </c>
      <c r="C805">
        <f t="shared" si="24"/>
        <v>23</v>
      </c>
      <c r="D805" t="str">
        <f t="shared" si="25"/>
        <v>MDF Factory23</v>
      </c>
      <c r="E805" s="18">
        <v>10035885.59</v>
      </c>
    </row>
    <row r="806" spans="1:5" hidden="1" x14ac:dyDescent="0.3">
      <c r="A806" t="s">
        <v>73</v>
      </c>
      <c r="B806">
        <v>24</v>
      </c>
      <c r="C806">
        <f t="shared" si="24"/>
        <v>24</v>
      </c>
      <c r="D806" t="str">
        <f t="shared" si="25"/>
        <v>MDF Factory24</v>
      </c>
      <c r="E806" s="18">
        <v>5923051.1699999999</v>
      </c>
    </row>
    <row r="807" spans="1:5" hidden="1" x14ac:dyDescent="0.3">
      <c r="A807" t="s">
        <v>73</v>
      </c>
      <c r="B807">
        <v>25</v>
      </c>
      <c r="C807">
        <f t="shared" si="24"/>
        <v>25</v>
      </c>
      <c r="D807" t="str">
        <f t="shared" si="25"/>
        <v>MDF Factory25</v>
      </c>
      <c r="E807" s="18">
        <v>4519315.7699999996</v>
      </c>
    </row>
    <row r="808" spans="1:5" hidden="1" x14ac:dyDescent="0.3">
      <c r="A808" t="s">
        <v>73</v>
      </c>
      <c r="B808">
        <v>26</v>
      </c>
      <c r="C808">
        <f t="shared" si="24"/>
        <v>26</v>
      </c>
      <c r="D808" t="str">
        <f t="shared" si="25"/>
        <v>MDF Factory26</v>
      </c>
      <c r="E808" s="18">
        <v>12901160.060000001</v>
      </c>
    </row>
    <row r="809" spans="1:5" hidden="1" x14ac:dyDescent="0.3">
      <c r="A809" t="s">
        <v>73</v>
      </c>
      <c r="B809">
        <v>27</v>
      </c>
      <c r="C809">
        <f t="shared" si="24"/>
        <v>27</v>
      </c>
      <c r="D809" t="str">
        <f t="shared" si="25"/>
        <v>MDF Factory27</v>
      </c>
      <c r="E809" s="18">
        <v>13230747.82</v>
      </c>
    </row>
    <row r="810" spans="1:5" hidden="1" x14ac:dyDescent="0.3">
      <c r="A810" t="s">
        <v>73</v>
      </c>
      <c r="B810">
        <v>27.1</v>
      </c>
      <c r="C810">
        <f t="shared" si="24"/>
        <v>27</v>
      </c>
      <c r="D810" t="str">
        <f t="shared" si="25"/>
        <v>MDF Factory27</v>
      </c>
      <c r="E810" s="18">
        <v>5946852.5199999996</v>
      </c>
    </row>
    <row r="811" spans="1:5" hidden="1" x14ac:dyDescent="0.3">
      <c r="A811" t="s">
        <v>73</v>
      </c>
      <c r="B811">
        <v>28</v>
      </c>
      <c r="C811">
        <f t="shared" si="24"/>
        <v>28</v>
      </c>
      <c r="D811" t="str">
        <f t="shared" si="25"/>
        <v>MDF Factory28</v>
      </c>
      <c r="E811" s="18">
        <v>5380287.9900000002</v>
      </c>
    </row>
    <row r="812" spans="1:5" hidden="1" x14ac:dyDescent="0.3">
      <c r="A812" t="s">
        <v>73</v>
      </c>
      <c r="B812">
        <v>29</v>
      </c>
      <c r="C812">
        <f t="shared" si="24"/>
        <v>29</v>
      </c>
      <c r="D812" t="str">
        <f t="shared" si="25"/>
        <v>MDF Factory29</v>
      </c>
      <c r="E812" s="18">
        <v>10038430.32</v>
      </c>
    </row>
    <row r="813" spans="1:5" hidden="1" x14ac:dyDescent="0.3">
      <c r="A813" t="s">
        <v>73</v>
      </c>
      <c r="B813">
        <v>30</v>
      </c>
      <c r="C813">
        <f t="shared" si="24"/>
        <v>30</v>
      </c>
      <c r="D813" t="str">
        <f t="shared" si="25"/>
        <v>MDF Factory30</v>
      </c>
      <c r="E813" s="18">
        <v>11530799.530000001</v>
      </c>
    </row>
    <row r="814" spans="1:5" hidden="1" x14ac:dyDescent="0.3">
      <c r="A814" t="s">
        <v>73</v>
      </c>
      <c r="B814">
        <v>31</v>
      </c>
      <c r="C814">
        <f t="shared" si="24"/>
        <v>31</v>
      </c>
      <c r="D814" t="str">
        <f t="shared" si="25"/>
        <v>MDF Factory31</v>
      </c>
      <c r="E814" s="18">
        <v>18846610.600000001</v>
      </c>
    </row>
    <row r="815" spans="1:5" hidden="1" x14ac:dyDescent="0.3">
      <c r="A815" t="s">
        <v>73</v>
      </c>
      <c r="B815">
        <v>32</v>
      </c>
      <c r="C815">
        <f t="shared" si="24"/>
        <v>32</v>
      </c>
      <c r="D815" t="str">
        <f t="shared" si="25"/>
        <v>MDF Factory32</v>
      </c>
      <c r="E815" s="18">
        <v>2726460</v>
      </c>
    </row>
    <row r="816" spans="1:5" hidden="1" x14ac:dyDescent="0.3">
      <c r="A816" t="s">
        <v>73</v>
      </c>
      <c r="B816">
        <v>33</v>
      </c>
      <c r="C816">
        <f t="shared" si="24"/>
        <v>33</v>
      </c>
      <c r="D816" t="str">
        <f t="shared" si="25"/>
        <v>MDF Factory33</v>
      </c>
      <c r="E816" s="18">
        <v>8808260.3300000001</v>
      </c>
    </row>
    <row r="817" spans="1:5" hidden="1" x14ac:dyDescent="0.3">
      <c r="A817" t="s">
        <v>73</v>
      </c>
      <c r="B817">
        <v>34</v>
      </c>
      <c r="C817">
        <f t="shared" si="24"/>
        <v>34</v>
      </c>
      <c r="D817" t="str">
        <f t="shared" si="25"/>
        <v>MDF Factory34</v>
      </c>
      <c r="E817" s="18">
        <v>12466636.779999999</v>
      </c>
    </row>
    <row r="818" spans="1:5" hidden="1" x14ac:dyDescent="0.3">
      <c r="A818" t="s">
        <v>73</v>
      </c>
      <c r="B818">
        <v>35</v>
      </c>
      <c r="C818">
        <f t="shared" si="24"/>
        <v>35</v>
      </c>
      <c r="D818" t="str">
        <f t="shared" si="25"/>
        <v>MDF Factory35</v>
      </c>
      <c r="E818" s="18">
        <v>11964736.84</v>
      </c>
    </row>
    <row r="819" spans="1:5" hidden="1" x14ac:dyDescent="0.3">
      <c r="A819" t="s">
        <v>73</v>
      </c>
      <c r="B819">
        <v>36</v>
      </c>
      <c r="C819">
        <f t="shared" si="24"/>
        <v>36</v>
      </c>
      <c r="D819" t="str">
        <f t="shared" si="25"/>
        <v>MDF Factory36</v>
      </c>
      <c r="E819" s="18">
        <v>10194821.77</v>
      </c>
    </row>
    <row r="820" spans="1:5" hidden="1" x14ac:dyDescent="0.3">
      <c r="A820" t="s">
        <v>73</v>
      </c>
      <c r="B820">
        <v>37</v>
      </c>
      <c r="C820">
        <f t="shared" si="24"/>
        <v>37</v>
      </c>
      <c r="D820" t="str">
        <f t="shared" si="25"/>
        <v>MDF Factory37</v>
      </c>
      <c r="E820" s="18">
        <v>4465149.3899999997</v>
      </c>
    </row>
    <row r="821" spans="1:5" hidden="1" x14ac:dyDescent="0.3">
      <c r="A821" t="s">
        <v>73</v>
      </c>
      <c r="B821">
        <v>38</v>
      </c>
      <c r="C821">
        <f t="shared" si="24"/>
        <v>38</v>
      </c>
      <c r="D821" t="str">
        <f t="shared" si="25"/>
        <v>MDF Factory38</v>
      </c>
      <c r="E821" s="18">
        <v>9539881.6500000004</v>
      </c>
    </row>
    <row r="822" spans="1:5" hidden="1" x14ac:dyDescent="0.3">
      <c r="A822" t="s">
        <v>73</v>
      </c>
      <c r="B822">
        <v>39</v>
      </c>
      <c r="C822">
        <f t="shared" si="24"/>
        <v>39</v>
      </c>
      <c r="D822" t="str">
        <f t="shared" si="25"/>
        <v>MDF Factory39</v>
      </c>
      <c r="E822" s="18">
        <v>6984174.9199999999</v>
      </c>
    </row>
    <row r="823" spans="1:5" hidden="1" x14ac:dyDescent="0.3">
      <c r="A823" t="s">
        <v>73</v>
      </c>
      <c r="B823">
        <v>40</v>
      </c>
      <c r="C823">
        <f t="shared" si="24"/>
        <v>40</v>
      </c>
      <c r="D823" t="str">
        <f t="shared" si="25"/>
        <v>MDF Factory40</v>
      </c>
      <c r="E823" s="18">
        <v>13054639.6</v>
      </c>
    </row>
    <row r="824" spans="1:5" hidden="1" x14ac:dyDescent="0.3">
      <c r="A824" t="s">
        <v>73</v>
      </c>
      <c r="B824">
        <v>41</v>
      </c>
      <c r="C824">
        <f t="shared" si="24"/>
        <v>41</v>
      </c>
      <c r="D824" t="str">
        <f t="shared" si="25"/>
        <v>MDF Factory41</v>
      </c>
      <c r="E824" s="18">
        <v>8347962.7000000002</v>
      </c>
    </row>
    <row r="825" spans="1:5" hidden="1" x14ac:dyDescent="0.3">
      <c r="A825" t="s">
        <v>73</v>
      </c>
      <c r="B825">
        <v>42</v>
      </c>
      <c r="C825">
        <f t="shared" si="24"/>
        <v>42</v>
      </c>
      <c r="D825" t="str">
        <f t="shared" si="25"/>
        <v>MDF Factory42</v>
      </c>
      <c r="E825" s="18">
        <v>3999590</v>
      </c>
    </row>
    <row r="826" spans="1:5" hidden="1" x14ac:dyDescent="0.3">
      <c r="A826" t="s">
        <v>73</v>
      </c>
      <c r="B826">
        <v>42.1</v>
      </c>
      <c r="C826">
        <f t="shared" si="24"/>
        <v>42</v>
      </c>
      <c r="D826" t="str">
        <f t="shared" si="25"/>
        <v>MDF Factory42</v>
      </c>
      <c r="E826" s="18">
        <v>3602411.04</v>
      </c>
    </row>
    <row r="827" spans="1:5" hidden="1" x14ac:dyDescent="0.3">
      <c r="A827" t="s">
        <v>73</v>
      </c>
      <c r="B827">
        <v>43</v>
      </c>
      <c r="C827">
        <f t="shared" si="24"/>
        <v>43</v>
      </c>
      <c r="D827" t="str">
        <f t="shared" si="25"/>
        <v>MDF Factory43</v>
      </c>
      <c r="E827" s="18">
        <v>44999590</v>
      </c>
    </row>
    <row r="828" spans="1:5" hidden="1" x14ac:dyDescent="0.3">
      <c r="A828" t="s">
        <v>73</v>
      </c>
      <c r="B828">
        <v>43.1</v>
      </c>
      <c r="C828">
        <f t="shared" si="24"/>
        <v>43</v>
      </c>
      <c r="D828" t="str">
        <f t="shared" si="25"/>
        <v>MDF Factory43</v>
      </c>
      <c r="E828" s="18">
        <v>999590</v>
      </c>
    </row>
    <row r="829" spans="1:5" hidden="1" x14ac:dyDescent="0.3">
      <c r="A829" t="s">
        <v>80</v>
      </c>
      <c r="B829">
        <v>1</v>
      </c>
      <c r="C829">
        <f t="shared" si="24"/>
        <v>1</v>
      </c>
      <c r="D829" t="str">
        <f t="shared" si="25"/>
        <v>MDF Factory - Equip.1</v>
      </c>
      <c r="E829" s="18">
        <v>479255</v>
      </c>
    </row>
    <row r="830" spans="1:5" hidden="1" x14ac:dyDescent="0.3">
      <c r="A830" t="s">
        <v>80</v>
      </c>
      <c r="B830">
        <v>2</v>
      </c>
      <c r="C830">
        <f t="shared" si="24"/>
        <v>2</v>
      </c>
      <c r="D830" t="str">
        <f t="shared" si="25"/>
        <v>MDF Factory - Equip.2</v>
      </c>
      <c r="E830" s="18">
        <v>2957905.39</v>
      </c>
    </row>
    <row r="831" spans="1:5" hidden="1" x14ac:dyDescent="0.3">
      <c r="A831" t="s">
        <v>80</v>
      </c>
      <c r="B831">
        <v>3</v>
      </c>
      <c r="C831">
        <f t="shared" si="24"/>
        <v>3</v>
      </c>
      <c r="D831" t="str">
        <f t="shared" si="25"/>
        <v>MDF Factory - Equip.3</v>
      </c>
      <c r="E831" s="18">
        <v>2467707.5</v>
      </c>
    </row>
    <row r="832" spans="1:5" hidden="1" x14ac:dyDescent="0.3">
      <c r="A832" t="s">
        <v>80</v>
      </c>
      <c r="B832">
        <v>4</v>
      </c>
      <c r="C832">
        <f t="shared" si="24"/>
        <v>4</v>
      </c>
      <c r="D832" t="str">
        <f t="shared" si="25"/>
        <v>MDF Factory - Equip.4</v>
      </c>
      <c r="E832" s="18">
        <v>2118826</v>
      </c>
    </row>
    <row r="833" spans="1:5" hidden="1" x14ac:dyDescent="0.3">
      <c r="A833" t="s">
        <v>80</v>
      </c>
      <c r="B833">
        <v>5</v>
      </c>
      <c r="C833">
        <f t="shared" ref="C833:C896" si="26">ROUNDDOWN(B833,0)</f>
        <v>5</v>
      </c>
      <c r="D833" t="str">
        <f t="shared" ref="D833:D896" si="27">A833&amp;C833</f>
        <v>MDF Factory - Equip.5</v>
      </c>
      <c r="E833" s="18">
        <v>2067056</v>
      </c>
    </row>
    <row r="834" spans="1:5" hidden="1" x14ac:dyDescent="0.3">
      <c r="A834" t="s">
        <v>80</v>
      </c>
      <c r="B834">
        <v>6</v>
      </c>
      <c r="C834">
        <f t="shared" si="26"/>
        <v>6</v>
      </c>
      <c r="D834" t="str">
        <f t="shared" si="27"/>
        <v>MDF Factory - Equip.6</v>
      </c>
      <c r="E834" s="18">
        <v>569764</v>
      </c>
    </row>
    <row r="835" spans="1:5" hidden="1" x14ac:dyDescent="0.3">
      <c r="A835" t="s">
        <v>80</v>
      </c>
      <c r="B835">
        <v>7</v>
      </c>
      <c r="C835">
        <f t="shared" si="26"/>
        <v>7</v>
      </c>
      <c r="D835" t="str">
        <f t="shared" si="27"/>
        <v>MDF Factory - Equip.7</v>
      </c>
      <c r="E835" s="18">
        <v>795032</v>
      </c>
    </row>
    <row r="836" spans="1:5" hidden="1" x14ac:dyDescent="0.3">
      <c r="A836" t="s">
        <v>80</v>
      </c>
      <c r="B836">
        <v>8</v>
      </c>
      <c r="C836">
        <f t="shared" si="26"/>
        <v>8</v>
      </c>
      <c r="D836" t="str">
        <f t="shared" si="27"/>
        <v>MDF Factory - Equip.8</v>
      </c>
      <c r="E836" s="18">
        <v>322760</v>
      </c>
    </row>
    <row r="837" spans="1:5" hidden="1" x14ac:dyDescent="0.3">
      <c r="A837" t="s">
        <v>80</v>
      </c>
      <c r="B837">
        <v>9</v>
      </c>
      <c r="C837">
        <f t="shared" si="26"/>
        <v>9</v>
      </c>
      <c r="D837" t="str">
        <f t="shared" si="27"/>
        <v>MDF Factory - Equip.9</v>
      </c>
      <c r="E837" s="18">
        <v>1546900</v>
      </c>
    </row>
    <row r="838" spans="1:5" hidden="1" x14ac:dyDescent="0.3">
      <c r="A838" t="s">
        <v>80</v>
      </c>
      <c r="B838">
        <v>10</v>
      </c>
      <c r="C838">
        <f t="shared" si="26"/>
        <v>10</v>
      </c>
      <c r="D838" t="str">
        <f t="shared" si="27"/>
        <v>MDF Factory - Equip.10</v>
      </c>
      <c r="E838" s="18">
        <v>362327.85</v>
      </c>
    </row>
    <row r="839" spans="1:5" hidden="1" x14ac:dyDescent="0.3">
      <c r="A839" t="s">
        <v>80</v>
      </c>
      <c r="B839">
        <v>11</v>
      </c>
      <c r="C839">
        <f t="shared" si="26"/>
        <v>11</v>
      </c>
      <c r="D839" t="str">
        <f t="shared" si="27"/>
        <v>MDF Factory - Equip.11</v>
      </c>
      <c r="E839" s="18">
        <v>115740.16</v>
      </c>
    </row>
    <row r="840" spans="1:5" hidden="1" x14ac:dyDescent="0.3">
      <c r="A840" t="s">
        <v>80</v>
      </c>
      <c r="B840">
        <v>12</v>
      </c>
      <c r="C840">
        <f t="shared" si="26"/>
        <v>12</v>
      </c>
      <c r="D840" t="str">
        <f t="shared" si="27"/>
        <v>MDF Factory - Equip.12</v>
      </c>
      <c r="E840" s="18">
        <v>617997.99</v>
      </c>
    </row>
    <row r="841" spans="1:5" hidden="1" x14ac:dyDescent="0.3">
      <c r="A841" t="s">
        <v>80</v>
      </c>
      <c r="B841">
        <v>13</v>
      </c>
      <c r="C841">
        <f t="shared" si="26"/>
        <v>13</v>
      </c>
      <c r="D841" t="str">
        <f t="shared" si="27"/>
        <v>MDF Factory - Equip.13</v>
      </c>
      <c r="E841" s="18">
        <v>1033353.65</v>
      </c>
    </row>
    <row r="842" spans="1:5" hidden="1" x14ac:dyDescent="0.3">
      <c r="A842" t="s">
        <v>80</v>
      </c>
      <c r="B842">
        <v>14</v>
      </c>
      <c r="C842">
        <f t="shared" si="26"/>
        <v>14</v>
      </c>
      <c r="D842" t="str">
        <f t="shared" si="27"/>
        <v>MDF Factory - Equip.14</v>
      </c>
      <c r="E842" s="18">
        <v>1342515</v>
      </c>
    </row>
    <row r="843" spans="1:5" hidden="1" x14ac:dyDescent="0.3">
      <c r="A843" t="s">
        <v>80</v>
      </c>
      <c r="B843">
        <v>15</v>
      </c>
      <c r="C843">
        <f t="shared" si="26"/>
        <v>15</v>
      </c>
      <c r="D843" t="str">
        <f t="shared" si="27"/>
        <v>MDF Factory - Equip.15</v>
      </c>
      <c r="E843" s="18">
        <v>1508230</v>
      </c>
    </row>
    <row r="844" spans="1:5" hidden="1" x14ac:dyDescent="0.3">
      <c r="A844" t="s">
        <v>80</v>
      </c>
      <c r="B844">
        <v>16</v>
      </c>
      <c r="C844">
        <f t="shared" si="26"/>
        <v>16</v>
      </c>
      <c r="D844" t="str">
        <f t="shared" si="27"/>
        <v>MDF Factory - Equip.16</v>
      </c>
      <c r="E844" s="18">
        <v>963455.46</v>
      </c>
    </row>
    <row r="845" spans="1:5" hidden="1" x14ac:dyDescent="0.3">
      <c r="A845" t="s">
        <v>80</v>
      </c>
      <c r="B845">
        <v>17</v>
      </c>
      <c r="C845">
        <f t="shared" si="26"/>
        <v>17</v>
      </c>
      <c r="D845" t="str">
        <f t="shared" si="27"/>
        <v>MDF Factory - Equip.17</v>
      </c>
      <c r="E845" s="18">
        <v>359356.67</v>
      </c>
    </row>
    <row r="846" spans="1:5" hidden="1" x14ac:dyDescent="0.3">
      <c r="A846" t="s">
        <v>80</v>
      </c>
      <c r="B846">
        <v>18</v>
      </c>
      <c r="C846">
        <f t="shared" si="26"/>
        <v>18</v>
      </c>
      <c r="D846" t="str">
        <f t="shared" si="27"/>
        <v>MDF Factory - Equip.18</v>
      </c>
      <c r="E846" s="18">
        <v>536737.62</v>
      </c>
    </row>
    <row r="847" spans="1:5" hidden="1" x14ac:dyDescent="0.3">
      <c r="A847" t="s">
        <v>80</v>
      </c>
      <c r="B847">
        <v>19</v>
      </c>
      <c r="C847">
        <f t="shared" si="26"/>
        <v>19</v>
      </c>
      <c r="D847" t="str">
        <f t="shared" si="27"/>
        <v>MDF Factory - Equip.19</v>
      </c>
      <c r="E847" s="18">
        <v>1190791</v>
      </c>
    </row>
    <row r="848" spans="1:5" hidden="1" x14ac:dyDescent="0.3">
      <c r="A848" t="s">
        <v>80</v>
      </c>
      <c r="B848">
        <v>20</v>
      </c>
      <c r="C848">
        <f t="shared" si="26"/>
        <v>20</v>
      </c>
      <c r="D848" t="str">
        <f t="shared" si="27"/>
        <v>MDF Factory - Equip.20</v>
      </c>
      <c r="E848" s="18">
        <v>606416.12</v>
      </c>
    </row>
    <row r="849" spans="1:5" hidden="1" x14ac:dyDescent="0.3">
      <c r="A849" t="s">
        <v>80</v>
      </c>
      <c r="B849">
        <v>21</v>
      </c>
      <c r="C849">
        <f t="shared" si="26"/>
        <v>21</v>
      </c>
      <c r="D849" t="str">
        <f t="shared" si="27"/>
        <v>MDF Factory - Equip.21</v>
      </c>
      <c r="E849" s="18">
        <v>600370.17000000004</v>
      </c>
    </row>
    <row r="850" spans="1:5" hidden="1" x14ac:dyDescent="0.3">
      <c r="A850" t="s">
        <v>80</v>
      </c>
      <c r="B850">
        <v>22</v>
      </c>
      <c r="C850">
        <f t="shared" si="26"/>
        <v>22</v>
      </c>
      <c r="D850" t="str">
        <f t="shared" si="27"/>
        <v>MDF Factory - Equip.22</v>
      </c>
      <c r="E850" s="18">
        <v>205199.38</v>
      </c>
    </row>
    <row r="851" spans="1:5" hidden="1" x14ac:dyDescent="0.3">
      <c r="A851" t="s">
        <v>80</v>
      </c>
      <c r="B851">
        <v>23</v>
      </c>
      <c r="C851">
        <f t="shared" si="26"/>
        <v>23</v>
      </c>
      <c r="D851" t="str">
        <f t="shared" si="27"/>
        <v>MDF Factory - Equip.23</v>
      </c>
      <c r="E851" s="18">
        <v>545334.31000000006</v>
      </c>
    </row>
    <row r="852" spans="1:5" hidden="1" x14ac:dyDescent="0.3">
      <c r="A852" t="s">
        <v>80</v>
      </c>
      <c r="B852">
        <v>24</v>
      </c>
      <c r="C852">
        <f t="shared" si="26"/>
        <v>24</v>
      </c>
      <c r="D852" t="str">
        <f t="shared" si="27"/>
        <v>MDF Factory - Equip.24</v>
      </c>
      <c r="E852" s="18">
        <v>345289.58</v>
      </c>
    </row>
    <row r="853" spans="1:5" hidden="1" x14ac:dyDescent="0.3">
      <c r="A853" t="s">
        <v>80</v>
      </c>
      <c r="B853">
        <v>25</v>
      </c>
      <c r="C853">
        <f t="shared" si="26"/>
        <v>25</v>
      </c>
      <c r="D853" t="str">
        <f t="shared" si="27"/>
        <v>MDF Factory - Equip.25</v>
      </c>
      <c r="E853" s="18">
        <v>637190.72</v>
      </c>
    </row>
    <row r="854" spans="1:5" hidden="1" x14ac:dyDescent="0.3">
      <c r="A854" t="s">
        <v>88</v>
      </c>
      <c r="B854">
        <v>1</v>
      </c>
      <c r="C854">
        <f t="shared" si="26"/>
        <v>1</v>
      </c>
      <c r="D854" t="str">
        <f t="shared" si="27"/>
        <v>MDF Factory - Local Fabrication1</v>
      </c>
      <c r="E854" s="18">
        <v>920351.25</v>
      </c>
    </row>
    <row r="855" spans="1:5" hidden="1" x14ac:dyDescent="0.3">
      <c r="A855" t="s">
        <v>88</v>
      </c>
      <c r="B855">
        <v>2</v>
      </c>
      <c r="C855">
        <f t="shared" si="26"/>
        <v>2</v>
      </c>
      <c r="D855" t="str">
        <f t="shared" si="27"/>
        <v>MDF Factory - Local Fabrication2</v>
      </c>
      <c r="E855" s="18">
        <v>711105.4</v>
      </c>
    </row>
    <row r="856" spans="1:5" hidden="1" x14ac:dyDescent="0.3">
      <c r="A856" t="s">
        <v>88</v>
      </c>
      <c r="B856">
        <v>3</v>
      </c>
      <c r="C856">
        <f t="shared" si="26"/>
        <v>3</v>
      </c>
      <c r="D856" t="str">
        <f t="shared" si="27"/>
        <v>MDF Factory - Local Fabrication3</v>
      </c>
      <c r="E856" s="18">
        <v>897908</v>
      </c>
    </row>
    <row r="857" spans="1:5" hidden="1" x14ac:dyDescent="0.3">
      <c r="A857" t="s">
        <v>88</v>
      </c>
      <c r="B857">
        <v>4</v>
      </c>
      <c r="C857">
        <f t="shared" si="26"/>
        <v>4</v>
      </c>
      <c r="D857" t="str">
        <f t="shared" si="27"/>
        <v>MDF Factory - Local Fabrication4</v>
      </c>
      <c r="E857" s="18">
        <v>667444</v>
      </c>
    </row>
    <row r="858" spans="1:5" hidden="1" x14ac:dyDescent="0.3">
      <c r="A858" t="s">
        <v>88</v>
      </c>
      <c r="B858">
        <v>5</v>
      </c>
      <c r="C858">
        <f t="shared" si="26"/>
        <v>5</v>
      </c>
      <c r="D858" t="str">
        <f t="shared" si="27"/>
        <v>MDF Factory - Local Fabrication5</v>
      </c>
      <c r="E858" s="18">
        <v>2517907.41</v>
      </c>
    </row>
    <row r="859" spans="1:5" hidden="1" x14ac:dyDescent="0.3">
      <c r="A859" t="s">
        <v>88</v>
      </c>
      <c r="B859">
        <v>6</v>
      </c>
      <c r="C859">
        <f t="shared" si="26"/>
        <v>6</v>
      </c>
      <c r="D859" t="str">
        <f t="shared" si="27"/>
        <v>MDF Factory - Local Fabrication6</v>
      </c>
      <c r="E859" s="18">
        <v>737043.71</v>
      </c>
    </row>
    <row r="860" spans="1:5" hidden="1" x14ac:dyDescent="0.3">
      <c r="A860" t="s">
        <v>88</v>
      </c>
      <c r="B860">
        <v>7</v>
      </c>
      <c r="C860">
        <f t="shared" si="26"/>
        <v>7</v>
      </c>
      <c r="D860" t="str">
        <f t="shared" si="27"/>
        <v>MDF Factory - Local Fabrication7</v>
      </c>
      <c r="E860" s="18">
        <v>785269</v>
      </c>
    </row>
    <row r="861" spans="1:5" hidden="1" x14ac:dyDescent="0.3">
      <c r="A861" t="s">
        <v>88</v>
      </c>
      <c r="B861">
        <v>8</v>
      </c>
      <c r="C861">
        <f t="shared" si="26"/>
        <v>8</v>
      </c>
      <c r="D861" t="str">
        <f t="shared" si="27"/>
        <v>MDF Factory - Local Fabrication8</v>
      </c>
      <c r="E861" s="18">
        <v>381060.37</v>
      </c>
    </row>
    <row r="862" spans="1:5" hidden="1" x14ac:dyDescent="0.3">
      <c r="A862" t="s">
        <v>88</v>
      </c>
      <c r="B862">
        <v>9</v>
      </c>
      <c r="C862">
        <f t="shared" si="26"/>
        <v>9</v>
      </c>
      <c r="D862" t="str">
        <f t="shared" si="27"/>
        <v>MDF Factory - Local Fabrication9</v>
      </c>
      <c r="E862" s="18">
        <v>1752018.76</v>
      </c>
    </row>
    <row r="863" spans="1:5" hidden="1" x14ac:dyDescent="0.3">
      <c r="A863" t="s">
        <v>88</v>
      </c>
      <c r="B863">
        <v>10</v>
      </c>
      <c r="C863">
        <f t="shared" si="26"/>
        <v>10</v>
      </c>
      <c r="D863" t="str">
        <f t="shared" si="27"/>
        <v>MDF Factory - Local Fabrication10</v>
      </c>
      <c r="E863" s="18">
        <v>2881529.05</v>
      </c>
    </row>
    <row r="864" spans="1:5" hidden="1" x14ac:dyDescent="0.3">
      <c r="A864" t="s">
        <v>88</v>
      </c>
      <c r="B864">
        <v>11</v>
      </c>
      <c r="C864">
        <f t="shared" si="26"/>
        <v>11</v>
      </c>
      <c r="D864" t="str">
        <f t="shared" si="27"/>
        <v>MDF Factory - Local Fabrication11</v>
      </c>
      <c r="E864" s="18">
        <v>2412700.4300000002</v>
      </c>
    </row>
    <row r="865" spans="1:5" hidden="1" x14ac:dyDescent="0.3">
      <c r="A865" t="s">
        <v>88</v>
      </c>
      <c r="B865">
        <v>14</v>
      </c>
      <c r="C865">
        <f t="shared" si="26"/>
        <v>14</v>
      </c>
      <c r="D865" t="str">
        <f t="shared" si="27"/>
        <v>MDF Factory - Local Fabrication14</v>
      </c>
      <c r="E865" s="18">
        <v>10315795</v>
      </c>
    </row>
    <row r="866" spans="1:5" hidden="1" x14ac:dyDescent="0.3">
      <c r="A866" t="s">
        <v>88</v>
      </c>
      <c r="B866">
        <v>15</v>
      </c>
      <c r="C866">
        <f t="shared" si="26"/>
        <v>15</v>
      </c>
      <c r="D866" t="str">
        <f t="shared" si="27"/>
        <v>MDF Factory - Local Fabrication15</v>
      </c>
      <c r="E866" s="18">
        <v>2970230</v>
      </c>
    </row>
    <row r="867" spans="1:5" hidden="1" x14ac:dyDescent="0.3">
      <c r="A867" t="s">
        <v>88</v>
      </c>
      <c r="B867">
        <v>16</v>
      </c>
      <c r="C867">
        <f t="shared" si="26"/>
        <v>16</v>
      </c>
      <c r="D867" t="str">
        <f t="shared" si="27"/>
        <v>MDF Factory - Local Fabrication16</v>
      </c>
      <c r="E867" s="18">
        <v>1262500</v>
      </c>
    </row>
    <row r="868" spans="1:5" hidden="1" x14ac:dyDescent="0.3">
      <c r="A868" t="s">
        <v>88</v>
      </c>
      <c r="B868">
        <v>18</v>
      </c>
      <c r="C868">
        <f t="shared" si="26"/>
        <v>18</v>
      </c>
      <c r="D868" t="str">
        <f t="shared" si="27"/>
        <v>MDF Factory - Local Fabrication18</v>
      </c>
      <c r="E868" s="18">
        <v>4265111</v>
      </c>
    </row>
    <row r="869" spans="1:5" hidden="1" x14ac:dyDescent="0.3">
      <c r="A869" t="s">
        <v>88</v>
      </c>
      <c r="B869">
        <v>19</v>
      </c>
      <c r="C869">
        <f t="shared" si="26"/>
        <v>19</v>
      </c>
      <c r="D869" t="str">
        <f t="shared" si="27"/>
        <v>MDF Factory - Local Fabrication19</v>
      </c>
      <c r="E869" s="18">
        <v>3358613</v>
      </c>
    </row>
    <row r="870" spans="1:5" hidden="1" x14ac:dyDescent="0.3">
      <c r="A870" t="s">
        <v>73</v>
      </c>
      <c r="B870">
        <v>1</v>
      </c>
      <c r="C870">
        <f t="shared" si="26"/>
        <v>1</v>
      </c>
      <c r="D870" t="str">
        <f t="shared" si="27"/>
        <v>MDF Factory1</v>
      </c>
      <c r="E870" s="18">
        <v>41622365.399999999</v>
      </c>
    </row>
    <row r="871" spans="1:5" hidden="1" x14ac:dyDescent="0.3">
      <c r="A871" t="s">
        <v>73</v>
      </c>
      <c r="B871">
        <v>2</v>
      </c>
      <c r="C871">
        <f t="shared" si="26"/>
        <v>2</v>
      </c>
      <c r="D871" t="str">
        <f t="shared" si="27"/>
        <v>MDF Factory2</v>
      </c>
      <c r="E871" s="18">
        <v>6300000</v>
      </c>
    </row>
    <row r="872" spans="1:5" hidden="1" x14ac:dyDescent="0.3">
      <c r="A872" t="s">
        <v>73</v>
      </c>
      <c r="B872">
        <v>3</v>
      </c>
      <c r="C872">
        <f t="shared" si="26"/>
        <v>3</v>
      </c>
      <c r="D872" t="str">
        <f t="shared" si="27"/>
        <v>MDF Factory3</v>
      </c>
      <c r="E872" s="18">
        <v>2000000</v>
      </c>
    </row>
    <row r="873" spans="1:5" hidden="1" x14ac:dyDescent="0.3">
      <c r="A873" t="s">
        <v>73</v>
      </c>
      <c r="B873">
        <v>4</v>
      </c>
      <c r="C873">
        <f t="shared" si="26"/>
        <v>4</v>
      </c>
      <c r="D873" t="str">
        <f t="shared" si="27"/>
        <v>MDF Factory4</v>
      </c>
      <c r="E873" s="18">
        <v>2000000</v>
      </c>
    </row>
    <row r="874" spans="1:5" hidden="1" x14ac:dyDescent="0.3">
      <c r="A874" t="s">
        <v>73</v>
      </c>
      <c r="B874">
        <v>5</v>
      </c>
      <c r="C874">
        <f t="shared" si="26"/>
        <v>5</v>
      </c>
      <c r="D874" t="str">
        <f t="shared" si="27"/>
        <v>MDF Factory5</v>
      </c>
      <c r="E874" s="18">
        <v>10016624.859999999</v>
      </c>
    </row>
    <row r="875" spans="1:5" hidden="1" x14ac:dyDescent="0.3">
      <c r="A875" t="s">
        <v>73</v>
      </c>
      <c r="B875">
        <v>6</v>
      </c>
      <c r="C875">
        <f t="shared" si="26"/>
        <v>6</v>
      </c>
      <c r="D875" t="str">
        <f t="shared" si="27"/>
        <v>MDF Factory6</v>
      </c>
      <c r="E875" s="18">
        <v>7331999.9999999991</v>
      </c>
    </row>
    <row r="876" spans="1:5" hidden="1" x14ac:dyDescent="0.3">
      <c r="A876" t="s">
        <v>73</v>
      </c>
      <c r="B876">
        <v>7</v>
      </c>
      <c r="C876">
        <f t="shared" si="26"/>
        <v>7</v>
      </c>
      <c r="D876" t="str">
        <f t="shared" si="27"/>
        <v>MDF Factory7</v>
      </c>
      <c r="E876" s="18">
        <v>6000000</v>
      </c>
    </row>
    <row r="877" spans="1:5" hidden="1" x14ac:dyDescent="0.3">
      <c r="A877" t="s">
        <v>73</v>
      </c>
      <c r="B877">
        <v>8</v>
      </c>
      <c r="C877">
        <f t="shared" si="26"/>
        <v>8</v>
      </c>
      <c r="D877" t="str">
        <f t="shared" si="27"/>
        <v>MDF Factory8</v>
      </c>
      <c r="E877" s="18">
        <v>11000000</v>
      </c>
    </row>
    <row r="878" spans="1:5" hidden="1" x14ac:dyDescent="0.3">
      <c r="A878" t="s">
        <v>73</v>
      </c>
      <c r="B878">
        <v>9</v>
      </c>
      <c r="C878">
        <f t="shared" si="26"/>
        <v>9</v>
      </c>
      <c r="D878" t="str">
        <f t="shared" si="27"/>
        <v>MDF Factory9</v>
      </c>
      <c r="E878" s="18">
        <v>13754630</v>
      </c>
    </row>
    <row r="879" spans="1:5" hidden="1" x14ac:dyDescent="0.3">
      <c r="A879" t="s">
        <v>73</v>
      </c>
      <c r="B879">
        <v>10</v>
      </c>
      <c r="C879">
        <f t="shared" si="26"/>
        <v>10</v>
      </c>
      <c r="D879" t="str">
        <f t="shared" si="27"/>
        <v>MDF Factory10</v>
      </c>
      <c r="E879" s="18">
        <v>1488562.75</v>
      </c>
    </row>
    <row r="880" spans="1:5" hidden="1" x14ac:dyDescent="0.3">
      <c r="A880" t="s">
        <v>73</v>
      </c>
      <c r="B880">
        <v>11</v>
      </c>
      <c r="C880">
        <f t="shared" si="26"/>
        <v>11</v>
      </c>
      <c r="D880" t="str">
        <f t="shared" si="27"/>
        <v>MDF Factory11</v>
      </c>
      <c r="E880" s="18">
        <v>3000000</v>
      </c>
    </row>
    <row r="881" spans="1:5" hidden="1" x14ac:dyDescent="0.3">
      <c r="A881" t="s">
        <v>266</v>
      </c>
      <c r="B881">
        <v>1</v>
      </c>
      <c r="C881">
        <f t="shared" si="26"/>
        <v>1</v>
      </c>
      <c r="D881" t="str">
        <f t="shared" si="27"/>
        <v>MDF Factory-F.F V.O1</v>
      </c>
      <c r="E881" s="18">
        <v>8500000</v>
      </c>
    </row>
    <row r="882" spans="1:5" hidden="1" x14ac:dyDescent="0.3">
      <c r="A882" t="s">
        <v>266</v>
      </c>
      <c r="B882">
        <v>2</v>
      </c>
      <c r="C882">
        <f t="shared" si="26"/>
        <v>2</v>
      </c>
      <c r="D882" t="str">
        <f t="shared" si="27"/>
        <v>MDF Factory-F.F V.O2</v>
      </c>
      <c r="E882" s="18">
        <v>7800000</v>
      </c>
    </row>
    <row r="883" spans="1:5" hidden="1" x14ac:dyDescent="0.3">
      <c r="A883" t="s">
        <v>218</v>
      </c>
      <c r="B883">
        <v>1</v>
      </c>
      <c r="C883">
        <f t="shared" si="26"/>
        <v>1</v>
      </c>
      <c r="D883" t="str">
        <f t="shared" si="27"/>
        <v>MDF Factory-Hold Amount release1</v>
      </c>
      <c r="E883" s="18">
        <v>2000000</v>
      </c>
    </row>
    <row r="884" spans="1:5" hidden="1" x14ac:dyDescent="0.3">
      <c r="A884" t="s">
        <v>267</v>
      </c>
      <c r="B884">
        <v>1</v>
      </c>
      <c r="C884">
        <f t="shared" si="26"/>
        <v>1</v>
      </c>
      <c r="D884" t="str">
        <f t="shared" si="27"/>
        <v>MDF Factory-Local Fab.1</v>
      </c>
      <c r="E884" s="18">
        <v>3500000</v>
      </c>
    </row>
    <row r="885" spans="1:5" hidden="1" x14ac:dyDescent="0.3">
      <c r="A885" t="s">
        <v>73</v>
      </c>
      <c r="B885">
        <v>3</v>
      </c>
      <c r="C885">
        <f t="shared" si="26"/>
        <v>3</v>
      </c>
      <c r="D885" t="str">
        <f t="shared" si="27"/>
        <v>MDF Factory3</v>
      </c>
      <c r="E885" s="18">
        <v>7811797.5599999996</v>
      </c>
    </row>
    <row r="886" spans="1:5" hidden="1" x14ac:dyDescent="0.3">
      <c r="A886" t="s">
        <v>73</v>
      </c>
      <c r="B886">
        <v>4</v>
      </c>
      <c r="C886">
        <f t="shared" si="26"/>
        <v>4</v>
      </c>
      <c r="D886" t="str">
        <f t="shared" si="27"/>
        <v>MDF Factory4</v>
      </c>
      <c r="E886" s="18">
        <v>9000000</v>
      </c>
    </row>
    <row r="887" spans="1:5" hidden="1" x14ac:dyDescent="0.3">
      <c r="A887" t="s">
        <v>73</v>
      </c>
      <c r="B887">
        <v>5</v>
      </c>
      <c r="C887">
        <f t="shared" si="26"/>
        <v>5</v>
      </c>
      <c r="D887" t="str">
        <f t="shared" si="27"/>
        <v>MDF Factory5</v>
      </c>
      <c r="E887" s="18">
        <v>7000000</v>
      </c>
    </row>
    <row r="888" spans="1:5" hidden="1" x14ac:dyDescent="0.3">
      <c r="A888" t="s">
        <v>73</v>
      </c>
      <c r="B888">
        <v>6</v>
      </c>
      <c r="C888">
        <f t="shared" si="26"/>
        <v>6</v>
      </c>
      <c r="D888" t="str">
        <f t="shared" si="27"/>
        <v>MDF Factory6</v>
      </c>
      <c r="E888" s="18">
        <v>4000000</v>
      </c>
    </row>
    <row r="889" spans="1:5" hidden="1" x14ac:dyDescent="0.3">
      <c r="A889" t="s">
        <v>73</v>
      </c>
      <c r="B889">
        <v>7</v>
      </c>
      <c r="C889">
        <f t="shared" si="26"/>
        <v>7</v>
      </c>
      <c r="D889" t="str">
        <f t="shared" si="27"/>
        <v>MDF Factory7</v>
      </c>
      <c r="E889" s="18">
        <v>40000000</v>
      </c>
    </row>
    <row r="890" spans="1:5" hidden="1" x14ac:dyDescent="0.3">
      <c r="A890" t="s">
        <v>73</v>
      </c>
      <c r="B890">
        <v>8</v>
      </c>
      <c r="C890">
        <f t="shared" si="26"/>
        <v>8</v>
      </c>
      <c r="D890" t="str">
        <f t="shared" si="27"/>
        <v>MDF Factory8</v>
      </c>
      <c r="E890" s="18">
        <v>5000000</v>
      </c>
    </row>
    <row r="891" spans="1:5" hidden="1" x14ac:dyDescent="0.3">
      <c r="A891" t="s">
        <v>268</v>
      </c>
      <c r="B891">
        <v>1</v>
      </c>
      <c r="C891">
        <f t="shared" si="26"/>
        <v>1</v>
      </c>
      <c r="D891" t="str">
        <f t="shared" si="27"/>
        <v>MDF Factory solera1</v>
      </c>
      <c r="E891" s="18">
        <v>8000000</v>
      </c>
    </row>
    <row r="892" spans="1:5" hidden="1" x14ac:dyDescent="0.3">
      <c r="A892" t="s">
        <v>268</v>
      </c>
      <c r="B892">
        <v>2</v>
      </c>
      <c r="C892">
        <f t="shared" si="26"/>
        <v>2</v>
      </c>
      <c r="D892" t="str">
        <f t="shared" si="27"/>
        <v>MDF Factory solera2</v>
      </c>
      <c r="E892" s="18">
        <v>18121000</v>
      </c>
    </row>
    <row r="893" spans="1:5" hidden="1" x14ac:dyDescent="0.3">
      <c r="A893" t="s">
        <v>268</v>
      </c>
      <c r="B893">
        <v>3</v>
      </c>
      <c r="C893">
        <f t="shared" si="26"/>
        <v>3</v>
      </c>
      <c r="D893" t="str">
        <f t="shared" si="27"/>
        <v>MDF Factory solera3</v>
      </c>
      <c r="E893" s="18">
        <v>7600000</v>
      </c>
    </row>
    <row r="894" spans="1:5" hidden="1" x14ac:dyDescent="0.3">
      <c r="A894" t="s">
        <v>269</v>
      </c>
      <c r="B894">
        <v>3</v>
      </c>
      <c r="C894">
        <f t="shared" si="26"/>
        <v>3</v>
      </c>
      <c r="D894" t="str">
        <f t="shared" si="27"/>
        <v>MDF Factory-P.O3</v>
      </c>
      <c r="E894" s="18">
        <v>23100000</v>
      </c>
    </row>
    <row r="895" spans="1:5" hidden="1" x14ac:dyDescent="0.3">
      <c r="A895" t="s">
        <v>141</v>
      </c>
      <c r="B895">
        <v>1</v>
      </c>
      <c r="C895">
        <f t="shared" si="26"/>
        <v>1</v>
      </c>
      <c r="D895" t="str">
        <f t="shared" si="27"/>
        <v>Mechanical Installation1</v>
      </c>
      <c r="E895" s="18">
        <v>15000000</v>
      </c>
    </row>
    <row r="896" spans="1:5" hidden="1" x14ac:dyDescent="0.3">
      <c r="A896" t="s">
        <v>18</v>
      </c>
      <c r="B896">
        <v>1</v>
      </c>
      <c r="C896">
        <f t="shared" si="26"/>
        <v>1</v>
      </c>
      <c r="D896" t="str">
        <f t="shared" si="27"/>
        <v>Mintra1</v>
      </c>
      <c r="E896" s="18">
        <v>5500000</v>
      </c>
    </row>
    <row r="897" spans="1:5" hidden="1" x14ac:dyDescent="0.3">
      <c r="A897" t="s">
        <v>18</v>
      </c>
      <c r="B897">
        <v>2</v>
      </c>
      <c r="C897">
        <f t="shared" ref="C897:C960" si="28">ROUNDDOWN(B897,0)</f>
        <v>2</v>
      </c>
      <c r="D897" t="str">
        <f t="shared" ref="D897:D960" si="29">A897&amp;C897</f>
        <v>Mintra2</v>
      </c>
      <c r="E897" s="18">
        <v>3000000</v>
      </c>
    </row>
    <row r="898" spans="1:5" hidden="1" x14ac:dyDescent="0.3">
      <c r="A898" t="s">
        <v>18</v>
      </c>
      <c r="B898">
        <v>3</v>
      </c>
      <c r="C898">
        <f t="shared" si="28"/>
        <v>3</v>
      </c>
      <c r="D898" t="str">
        <f t="shared" si="29"/>
        <v>Mintra3</v>
      </c>
      <c r="E898" s="18">
        <v>2220782.14</v>
      </c>
    </row>
    <row r="899" spans="1:5" hidden="1" x14ac:dyDescent="0.3">
      <c r="A899" t="s">
        <v>18</v>
      </c>
      <c r="B899">
        <v>4</v>
      </c>
      <c r="C899">
        <f t="shared" si="28"/>
        <v>4</v>
      </c>
      <c r="D899" t="str">
        <f t="shared" si="29"/>
        <v>Mintra4</v>
      </c>
      <c r="E899" s="18">
        <v>3500000</v>
      </c>
    </row>
    <row r="900" spans="1:5" hidden="1" x14ac:dyDescent="0.3">
      <c r="A900" t="s">
        <v>18</v>
      </c>
      <c r="B900">
        <v>5</v>
      </c>
      <c r="C900">
        <f t="shared" si="28"/>
        <v>5</v>
      </c>
      <c r="D900" t="str">
        <f t="shared" si="29"/>
        <v>Mintra5</v>
      </c>
      <c r="E900" s="18">
        <v>8000000</v>
      </c>
    </row>
    <row r="901" spans="1:5" hidden="1" x14ac:dyDescent="0.3">
      <c r="A901" t="s">
        <v>18</v>
      </c>
      <c r="B901">
        <v>6</v>
      </c>
      <c r="C901">
        <f t="shared" si="28"/>
        <v>6</v>
      </c>
      <c r="D901" t="str">
        <f t="shared" si="29"/>
        <v>Mintra6</v>
      </c>
      <c r="E901" s="18">
        <v>6000000</v>
      </c>
    </row>
    <row r="902" spans="1:5" hidden="1" x14ac:dyDescent="0.3">
      <c r="A902" t="s">
        <v>18</v>
      </c>
      <c r="B902">
        <v>7</v>
      </c>
      <c r="C902">
        <f t="shared" si="28"/>
        <v>7</v>
      </c>
      <c r="D902" t="str">
        <f t="shared" si="29"/>
        <v>Mintra7</v>
      </c>
      <c r="E902" s="18">
        <v>2005948.91</v>
      </c>
    </row>
    <row r="903" spans="1:5" hidden="1" x14ac:dyDescent="0.3">
      <c r="A903" t="s">
        <v>18</v>
      </c>
      <c r="B903">
        <v>1</v>
      </c>
      <c r="C903">
        <f t="shared" si="28"/>
        <v>1</v>
      </c>
      <c r="D903" t="str">
        <f t="shared" si="29"/>
        <v>Mintra1</v>
      </c>
      <c r="E903" s="18">
        <v>10000000</v>
      </c>
    </row>
    <row r="904" spans="1:5" hidden="1" x14ac:dyDescent="0.3">
      <c r="A904" t="s">
        <v>25</v>
      </c>
      <c r="B904">
        <v>1</v>
      </c>
      <c r="C904">
        <f t="shared" si="28"/>
        <v>1</v>
      </c>
      <c r="D904" t="str">
        <f t="shared" si="29"/>
        <v>Mintra-Hanger 1200m21</v>
      </c>
      <c r="E904" s="18">
        <v>531998.67000000004</v>
      </c>
    </row>
    <row r="905" spans="1:5" hidden="1" x14ac:dyDescent="0.3">
      <c r="A905" t="s">
        <v>25</v>
      </c>
      <c r="B905">
        <v>2</v>
      </c>
      <c r="C905">
        <f t="shared" si="28"/>
        <v>2</v>
      </c>
      <c r="D905" t="str">
        <f t="shared" si="29"/>
        <v>Mintra-Hanger 1200m22</v>
      </c>
      <c r="E905" s="18">
        <v>-6217.18</v>
      </c>
    </row>
    <row r="906" spans="1:5" hidden="1" x14ac:dyDescent="0.3">
      <c r="A906" t="s">
        <v>37</v>
      </c>
      <c r="B906">
        <v>1</v>
      </c>
      <c r="C906">
        <f t="shared" si="28"/>
        <v>1</v>
      </c>
      <c r="D906" t="str">
        <f t="shared" si="29"/>
        <v>Mivida-PK#1401</v>
      </c>
      <c r="E906" s="18">
        <v>2533668.0254786685</v>
      </c>
    </row>
    <row r="907" spans="1:5" hidden="1" x14ac:dyDescent="0.3">
      <c r="A907" t="s">
        <v>37</v>
      </c>
      <c r="B907">
        <v>2</v>
      </c>
      <c r="C907">
        <f t="shared" si="28"/>
        <v>2</v>
      </c>
      <c r="D907" t="str">
        <f t="shared" si="29"/>
        <v>Mivida-PK#1402</v>
      </c>
      <c r="E907" s="18">
        <v>2620895.13</v>
      </c>
    </row>
    <row r="908" spans="1:5" hidden="1" x14ac:dyDescent="0.3">
      <c r="A908" t="s">
        <v>37</v>
      </c>
      <c r="B908">
        <v>3</v>
      </c>
      <c r="C908">
        <f t="shared" si="28"/>
        <v>3</v>
      </c>
      <c r="D908" t="str">
        <f t="shared" si="29"/>
        <v>Mivida-PK#1403</v>
      </c>
      <c r="E908" s="18">
        <v>4070832.3884527981</v>
      </c>
    </row>
    <row r="909" spans="1:5" hidden="1" x14ac:dyDescent="0.3">
      <c r="A909" t="s">
        <v>37</v>
      </c>
      <c r="B909">
        <v>4</v>
      </c>
      <c r="C909">
        <f t="shared" si="28"/>
        <v>4</v>
      </c>
      <c r="D909" t="str">
        <f t="shared" si="29"/>
        <v>Mivida-PK#1404</v>
      </c>
      <c r="E909" s="18">
        <v>999645.43982655928</v>
      </c>
    </row>
    <row r="910" spans="1:5" hidden="1" x14ac:dyDescent="0.3">
      <c r="A910" t="s">
        <v>37</v>
      </c>
      <c r="B910">
        <v>5</v>
      </c>
      <c r="C910">
        <f t="shared" si="28"/>
        <v>5</v>
      </c>
      <c r="D910" t="str">
        <f t="shared" si="29"/>
        <v>Mivida-PK#1405</v>
      </c>
      <c r="E910" s="18">
        <v>1337507.07</v>
      </c>
    </row>
    <row r="911" spans="1:5" hidden="1" x14ac:dyDescent="0.3">
      <c r="A911" t="s">
        <v>37</v>
      </c>
      <c r="B911">
        <v>6</v>
      </c>
      <c r="C911">
        <f t="shared" si="28"/>
        <v>6</v>
      </c>
      <c r="D911" t="str">
        <f t="shared" si="29"/>
        <v>Mivida-PK#1406</v>
      </c>
      <c r="E911" s="18">
        <v>10719905.220000001</v>
      </c>
    </row>
    <row r="912" spans="1:5" hidden="1" x14ac:dyDescent="0.3">
      <c r="A912" t="s">
        <v>37</v>
      </c>
      <c r="B912">
        <v>7</v>
      </c>
      <c r="C912">
        <f t="shared" si="28"/>
        <v>7</v>
      </c>
      <c r="D912" t="str">
        <f t="shared" si="29"/>
        <v>Mivida-PK#1407</v>
      </c>
      <c r="E912" s="18">
        <v>6547225.8200000003</v>
      </c>
    </row>
    <row r="913" spans="1:5" hidden="1" x14ac:dyDescent="0.3">
      <c r="A913" t="s">
        <v>37</v>
      </c>
      <c r="B913">
        <v>8</v>
      </c>
      <c r="C913">
        <f t="shared" si="28"/>
        <v>8</v>
      </c>
      <c r="D913" t="str">
        <f t="shared" si="29"/>
        <v>Mivida-PK#1408</v>
      </c>
      <c r="E913" s="18">
        <v>4740517.5525118411</v>
      </c>
    </row>
    <row r="914" spans="1:5" hidden="1" x14ac:dyDescent="0.3">
      <c r="A914" t="s">
        <v>37</v>
      </c>
      <c r="B914">
        <v>9</v>
      </c>
      <c r="C914">
        <f t="shared" si="28"/>
        <v>9</v>
      </c>
      <c r="D914" t="str">
        <f t="shared" si="29"/>
        <v>Mivida-PK#1409</v>
      </c>
      <c r="E914" s="18">
        <v>4559999.09</v>
      </c>
    </row>
    <row r="915" spans="1:5" hidden="1" x14ac:dyDescent="0.3">
      <c r="A915" t="s">
        <v>37</v>
      </c>
      <c r="B915">
        <v>10</v>
      </c>
      <c r="C915">
        <f t="shared" si="28"/>
        <v>10</v>
      </c>
      <c r="D915" t="str">
        <f t="shared" si="29"/>
        <v>Mivida-PK#14010</v>
      </c>
      <c r="E915" s="18">
        <v>5679423.0613567904</v>
      </c>
    </row>
    <row r="916" spans="1:5" hidden="1" x14ac:dyDescent="0.3">
      <c r="A916" t="s">
        <v>37</v>
      </c>
      <c r="B916">
        <v>11</v>
      </c>
      <c r="C916">
        <f t="shared" si="28"/>
        <v>11</v>
      </c>
      <c r="D916" t="str">
        <f t="shared" si="29"/>
        <v>Mivida-PK#14011</v>
      </c>
      <c r="E916" s="18">
        <v>2647674.17</v>
      </c>
    </row>
    <row r="917" spans="1:5" hidden="1" x14ac:dyDescent="0.3">
      <c r="A917" t="s">
        <v>37</v>
      </c>
      <c r="B917">
        <v>12</v>
      </c>
      <c r="C917">
        <f t="shared" si="28"/>
        <v>12</v>
      </c>
      <c r="D917" t="str">
        <f t="shared" si="29"/>
        <v>Mivida-PK#14012</v>
      </c>
      <c r="E917" s="18">
        <v>4687303.4400000004</v>
      </c>
    </row>
    <row r="918" spans="1:5" hidden="1" x14ac:dyDescent="0.3">
      <c r="A918" t="s">
        <v>37</v>
      </c>
      <c r="B918">
        <v>13</v>
      </c>
      <c r="C918">
        <f t="shared" si="28"/>
        <v>13</v>
      </c>
      <c r="D918" t="str">
        <f t="shared" si="29"/>
        <v>Mivida-PK#14013</v>
      </c>
      <c r="E918" s="18">
        <v>1169770.6499999999</v>
      </c>
    </row>
    <row r="919" spans="1:5" hidden="1" x14ac:dyDescent="0.3">
      <c r="A919" t="s">
        <v>37</v>
      </c>
      <c r="B919">
        <v>14</v>
      </c>
      <c r="C919">
        <f t="shared" si="28"/>
        <v>14</v>
      </c>
      <c r="D919" t="str">
        <f t="shared" si="29"/>
        <v>Mivida-PK#14014</v>
      </c>
      <c r="E919" s="18">
        <v>7336701.0999999996</v>
      </c>
    </row>
    <row r="920" spans="1:5" hidden="1" x14ac:dyDescent="0.3">
      <c r="A920" t="s">
        <v>37</v>
      </c>
      <c r="B920">
        <v>15</v>
      </c>
      <c r="C920">
        <f t="shared" si="28"/>
        <v>15</v>
      </c>
      <c r="D920" t="str">
        <f t="shared" si="29"/>
        <v>Mivida-PK#14015</v>
      </c>
      <c r="E920" s="18">
        <v>10305723.52</v>
      </c>
    </row>
    <row r="921" spans="1:5" hidden="1" x14ac:dyDescent="0.3">
      <c r="A921" t="s">
        <v>37</v>
      </c>
      <c r="B921">
        <v>16</v>
      </c>
      <c r="C921">
        <f t="shared" si="28"/>
        <v>16</v>
      </c>
      <c r="D921" t="str">
        <f t="shared" si="29"/>
        <v>Mivida-PK#14016</v>
      </c>
      <c r="E921" s="18">
        <v>10553431.24</v>
      </c>
    </row>
    <row r="922" spans="1:5" hidden="1" x14ac:dyDescent="0.3">
      <c r="A922" t="s">
        <v>37</v>
      </c>
      <c r="B922">
        <v>17</v>
      </c>
      <c r="C922">
        <f t="shared" si="28"/>
        <v>17</v>
      </c>
      <c r="D922" t="str">
        <f t="shared" si="29"/>
        <v>Mivida-PK#14017</v>
      </c>
      <c r="E922" s="18">
        <v>11726998.43</v>
      </c>
    </row>
    <row r="923" spans="1:5" hidden="1" x14ac:dyDescent="0.3">
      <c r="A923" t="s">
        <v>37</v>
      </c>
      <c r="B923">
        <v>18</v>
      </c>
      <c r="C923">
        <f t="shared" si="28"/>
        <v>18</v>
      </c>
      <c r="D923" t="str">
        <f t="shared" si="29"/>
        <v>Mivida-PK#14018</v>
      </c>
      <c r="E923" s="18">
        <v>3831058.93</v>
      </c>
    </row>
    <row r="924" spans="1:5" hidden="1" x14ac:dyDescent="0.3">
      <c r="A924" t="s">
        <v>37</v>
      </c>
      <c r="B924">
        <v>19</v>
      </c>
      <c r="C924">
        <f t="shared" si="28"/>
        <v>19</v>
      </c>
      <c r="D924" t="str">
        <f t="shared" si="29"/>
        <v>Mivida-PK#14019</v>
      </c>
      <c r="E924" s="18">
        <v>8885358.6199999992</v>
      </c>
    </row>
    <row r="925" spans="1:5" hidden="1" x14ac:dyDescent="0.3">
      <c r="A925" t="s">
        <v>37</v>
      </c>
      <c r="B925">
        <v>20</v>
      </c>
      <c r="C925">
        <f t="shared" si="28"/>
        <v>20</v>
      </c>
      <c r="D925" t="str">
        <f t="shared" si="29"/>
        <v>Mivida-PK#14020</v>
      </c>
      <c r="E925" s="18">
        <v>5084359.83</v>
      </c>
    </row>
    <row r="926" spans="1:5" hidden="1" x14ac:dyDescent="0.3">
      <c r="A926" t="s">
        <v>37</v>
      </c>
      <c r="B926">
        <v>21</v>
      </c>
      <c r="C926">
        <f t="shared" si="28"/>
        <v>21</v>
      </c>
      <c r="D926" t="str">
        <f t="shared" si="29"/>
        <v>Mivida-PK#14021</v>
      </c>
      <c r="E926" s="18">
        <v>8185193.8300000001</v>
      </c>
    </row>
    <row r="927" spans="1:5" hidden="1" x14ac:dyDescent="0.3">
      <c r="A927" t="s">
        <v>37</v>
      </c>
      <c r="B927">
        <v>22</v>
      </c>
      <c r="C927">
        <f t="shared" si="28"/>
        <v>22</v>
      </c>
      <c r="D927" t="str">
        <f t="shared" si="29"/>
        <v>Mivida-PK#14022</v>
      </c>
      <c r="E927" s="18">
        <v>4603109.1399999997</v>
      </c>
    </row>
    <row r="928" spans="1:5" hidden="1" x14ac:dyDescent="0.3">
      <c r="A928" t="s">
        <v>37</v>
      </c>
      <c r="B928">
        <v>23</v>
      </c>
      <c r="C928">
        <f t="shared" si="28"/>
        <v>23</v>
      </c>
      <c r="D928" t="str">
        <f t="shared" si="29"/>
        <v>Mivida-PK#14023</v>
      </c>
      <c r="E928" s="18">
        <v>3870461.7</v>
      </c>
    </row>
    <row r="929" spans="1:5" hidden="1" x14ac:dyDescent="0.3">
      <c r="A929" t="s">
        <v>37</v>
      </c>
      <c r="B929">
        <v>24</v>
      </c>
      <c r="C929">
        <f t="shared" si="28"/>
        <v>24</v>
      </c>
      <c r="D929" t="str">
        <f t="shared" si="29"/>
        <v>Mivida-PK#14024</v>
      </c>
      <c r="E929" s="18">
        <v>3732732.7980726361</v>
      </c>
    </row>
    <row r="930" spans="1:5" hidden="1" x14ac:dyDescent="0.3">
      <c r="A930" t="s">
        <v>37</v>
      </c>
      <c r="B930">
        <v>25</v>
      </c>
      <c r="C930">
        <f t="shared" si="28"/>
        <v>25</v>
      </c>
      <c r="D930" t="str">
        <f t="shared" si="29"/>
        <v>Mivida-PK#14025</v>
      </c>
      <c r="E930" s="18">
        <v>9016182.2400000002</v>
      </c>
    </row>
    <row r="931" spans="1:5" hidden="1" x14ac:dyDescent="0.3">
      <c r="A931" t="s">
        <v>37</v>
      </c>
      <c r="B931">
        <v>26</v>
      </c>
      <c r="C931">
        <f t="shared" si="28"/>
        <v>26</v>
      </c>
      <c r="D931" t="str">
        <f t="shared" si="29"/>
        <v>Mivida-PK#14026</v>
      </c>
      <c r="E931" s="18">
        <v>3143991.8</v>
      </c>
    </row>
    <row r="932" spans="1:5" hidden="1" x14ac:dyDescent="0.3">
      <c r="A932" t="s">
        <v>37</v>
      </c>
      <c r="B932">
        <v>27</v>
      </c>
      <c r="C932">
        <f t="shared" si="28"/>
        <v>27</v>
      </c>
      <c r="D932" t="str">
        <f t="shared" si="29"/>
        <v>Mivida-PK#14027</v>
      </c>
      <c r="E932" s="18">
        <v>5157960.04</v>
      </c>
    </row>
    <row r="933" spans="1:5" hidden="1" x14ac:dyDescent="0.3">
      <c r="A933" t="s">
        <v>176</v>
      </c>
      <c r="B933">
        <v>1</v>
      </c>
      <c r="C933">
        <f t="shared" si="28"/>
        <v>1</v>
      </c>
      <c r="D933" t="str">
        <f t="shared" si="29"/>
        <v>Mivida-PK#140- Social Insurance1</v>
      </c>
      <c r="E933" s="18">
        <v>509706.15</v>
      </c>
    </row>
    <row r="934" spans="1:5" hidden="1" x14ac:dyDescent="0.3">
      <c r="A934" t="s">
        <v>176</v>
      </c>
      <c r="B934">
        <v>2</v>
      </c>
      <c r="C934">
        <f t="shared" si="28"/>
        <v>2</v>
      </c>
      <c r="D934" t="str">
        <f t="shared" si="29"/>
        <v>Mivida-PK#140- Social Insurance2</v>
      </c>
      <c r="E934" s="18">
        <v>1677431</v>
      </c>
    </row>
    <row r="935" spans="1:5" hidden="1" x14ac:dyDescent="0.3">
      <c r="A935" t="s">
        <v>176</v>
      </c>
      <c r="B935">
        <v>3</v>
      </c>
      <c r="C935">
        <f t="shared" si="28"/>
        <v>3</v>
      </c>
      <c r="D935" t="str">
        <f t="shared" si="29"/>
        <v>Mivida-PK#140- Social Insurance3</v>
      </c>
      <c r="E935" s="18">
        <v>596538.75</v>
      </c>
    </row>
    <row r="936" spans="1:5" hidden="1" x14ac:dyDescent="0.3">
      <c r="A936" t="s">
        <v>176</v>
      </c>
      <c r="B936">
        <v>4</v>
      </c>
      <c r="C936">
        <f t="shared" si="28"/>
        <v>4</v>
      </c>
      <c r="D936" t="str">
        <f t="shared" si="29"/>
        <v>Mivida-PK#140- Social Insurance4</v>
      </c>
      <c r="E936" s="18">
        <v>908034.47</v>
      </c>
    </row>
    <row r="937" spans="1:5" hidden="1" x14ac:dyDescent="0.3">
      <c r="A937" t="s">
        <v>176</v>
      </c>
      <c r="B937">
        <v>5</v>
      </c>
      <c r="C937">
        <f t="shared" si="28"/>
        <v>5</v>
      </c>
      <c r="D937" t="str">
        <f t="shared" si="29"/>
        <v>Mivida-PK#140- Social Insurance5</v>
      </c>
      <c r="E937" s="18">
        <v>1805452.05</v>
      </c>
    </row>
    <row r="938" spans="1:5" hidden="1" x14ac:dyDescent="0.3">
      <c r="A938" t="s">
        <v>176</v>
      </c>
      <c r="B938">
        <v>6</v>
      </c>
      <c r="C938">
        <f t="shared" si="28"/>
        <v>6</v>
      </c>
      <c r="D938" t="str">
        <f t="shared" si="29"/>
        <v>Mivida-PK#140- Social Insurance6</v>
      </c>
      <c r="E938" s="18">
        <v>976304.25</v>
      </c>
    </row>
    <row r="939" spans="1:5" hidden="1" x14ac:dyDescent="0.3">
      <c r="A939" t="s">
        <v>176</v>
      </c>
      <c r="B939">
        <v>7</v>
      </c>
      <c r="C939">
        <f t="shared" si="28"/>
        <v>7</v>
      </c>
      <c r="D939" t="str">
        <f t="shared" si="29"/>
        <v>Mivida-PK#140- Social Insurance7</v>
      </c>
      <c r="E939" s="18">
        <v>871421.04</v>
      </c>
    </row>
    <row r="940" spans="1:5" hidden="1" x14ac:dyDescent="0.3">
      <c r="A940" t="s">
        <v>176</v>
      </c>
      <c r="B940">
        <v>8</v>
      </c>
      <c r="C940">
        <f t="shared" si="28"/>
        <v>8</v>
      </c>
      <c r="D940" t="str">
        <f t="shared" si="29"/>
        <v>Mivida-PK#140- Social Insurance8</v>
      </c>
      <c r="E940" s="18">
        <v>1298461.8899999999</v>
      </c>
    </row>
    <row r="941" spans="1:5" hidden="1" x14ac:dyDescent="0.3">
      <c r="A941" t="s">
        <v>176</v>
      </c>
      <c r="B941">
        <v>9</v>
      </c>
      <c r="C941">
        <f t="shared" si="28"/>
        <v>9</v>
      </c>
      <c r="D941" t="str">
        <f t="shared" si="29"/>
        <v>Mivida-PK#140- Social Insurance9</v>
      </c>
      <c r="E941" s="18">
        <v>494886.87</v>
      </c>
    </row>
    <row r="942" spans="1:5" hidden="1" x14ac:dyDescent="0.3">
      <c r="A942" t="s">
        <v>37</v>
      </c>
      <c r="B942">
        <v>1</v>
      </c>
      <c r="C942">
        <f t="shared" si="28"/>
        <v>1</v>
      </c>
      <c r="D942" t="str">
        <f t="shared" si="29"/>
        <v>Mivida-PK#1401</v>
      </c>
      <c r="E942" s="18">
        <v>15567604.300000001</v>
      </c>
    </row>
    <row r="943" spans="1:5" hidden="1" x14ac:dyDescent="0.3">
      <c r="A943" t="s">
        <v>37</v>
      </c>
      <c r="B943">
        <v>2</v>
      </c>
      <c r="C943">
        <f t="shared" si="28"/>
        <v>2</v>
      </c>
      <c r="D943" t="str">
        <f t="shared" si="29"/>
        <v>Mivida-PK#1402</v>
      </c>
      <c r="E943" s="18">
        <v>7313962.5999999996</v>
      </c>
    </row>
    <row r="944" spans="1:5" hidden="1" x14ac:dyDescent="0.3">
      <c r="A944" t="s">
        <v>94</v>
      </c>
      <c r="B944">
        <v>1</v>
      </c>
      <c r="C944">
        <f t="shared" si="28"/>
        <v>1</v>
      </c>
      <c r="D944" t="str">
        <f t="shared" si="29"/>
        <v>Mivida-PK#1891</v>
      </c>
      <c r="E944" s="18">
        <v>18095262.890000001</v>
      </c>
    </row>
    <row r="945" spans="1:5" hidden="1" x14ac:dyDescent="0.3">
      <c r="A945" t="s">
        <v>94</v>
      </c>
      <c r="B945">
        <v>2</v>
      </c>
      <c r="C945">
        <f t="shared" si="28"/>
        <v>2</v>
      </c>
      <c r="D945" t="str">
        <f t="shared" si="29"/>
        <v>Mivida-PK#1892</v>
      </c>
      <c r="E945" s="18">
        <v>22529255.879999999</v>
      </c>
    </row>
    <row r="946" spans="1:5" hidden="1" x14ac:dyDescent="0.3">
      <c r="A946" t="s">
        <v>94</v>
      </c>
      <c r="B946">
        <v>3</v>
      </c>
      <c r="C946">
        <f t="shared" si="28"/>
        <v>3</v>
      </c>
      <c r="D946" t="str">
        <f t="shared" si="29"/>
        <v>Mivida-PK#1893</v>
      </c>
      <c r="E946" s="18">
        <v>19800407.879999999</v>
      </c>
    </row>
    <row r="947" spans="1:5" hidden="1" x14ac:dyDescent="0.3">
      <c r="A947" t="s">
        <v>94</v>
      </c>
      <c r="B947">
        <v>4</v>
      </c>
      <c r="C947">
        <f t="shared" si="28"/>
        <v>4</v>
      </c>
      <c r="D947" t="str">
        <f t="shared" si="29"/>
        <v>Mivida-PK#1894</v>
      </c>
      <c r="E947" s="18">
        <v>27644756.829999998</v>
      </c>
    </row>
    <row r="948" spans="1:5" hidden="1" x14ac:dyDescent="0.3">
      <c r="A948" t="s">
        <v>94</v>
      </c>
      <c r="B948">
        <v>5</v>
      </c>
      <c r="C948">
        <f t="shared" si="28"/>
        <v>5</v>
      </c>
      <c r="D948" t="str">
        <f t="shared" si="29"/>
        <v>Mivida-PK#1895</v>
      </c>
      <c r="E948" s="18">
        <v>46638711.450000003</v>
      </c>
    </row>
    <row r="949" spans="1:5" hidden="1" x14ac:dyDescent="0.3">
      <c r="A949" t="s">
        <v>94</v>
      </c>
      <c r="B949">
        <v>6</v>
      </c>
      <c r="C949">
        <f t="shared" si="28"/>
        <v>6</v>
      </c>
      <c r="D949" t="str">
        <f t="shared" si="29"/>
        <v>Mivida-PK#1896</v>
      </c>
      <c r="E949" s="18">
        <v>70000000</v>
      </c>
    </row>
    <row r="950" spans="1:5" hidden="1" x14ac:dyDescent="0.3">
      <c r="A950" t="s">
        <v>94</v>
      </c>
      <c r="B950">
        <v>7</v>
      </c>
      <c r="C950">
        <f t="shared" si="28"/>
        <v>7</v>
      </c>
      <c r="D950" t="str">
        <f t="shared" si="29"/>
        <v>Mivida-PK#1897</v>
      </c>
      <c r="E950" s="18">
        <v>38664242.890000001</v>
      </c>
    </row>
    <row r="951" spans="1:5" hidden="1" x14ac:dyDescent="0.3">
      <c r="A951" t="s">
        <v>94</v>
      </c>
      <c r="B951">
        <v>8</v>
      </c>
      <c r="C951">
        <f t="shared" si="28"/>
        <v>8</v>
      </c>
      <c r="D951" t="str">
        <f t="shared" si="29"/>
        <v>Mivida-PK#1898</v>
      </c>
      <c r="E951" s="18">
        <v>62566272.799999997</v>
      </c>
    </row>
    <row r="952" spans="1:5" hidden="1" x14ac:dyDescent="0.3">
      <c r="A952" t="s">
        <v>94</v>
      </c>
      <c r="B952">
        <v>9</v>
      </c>
      <c r="C952">
        <f t="shared" si="28"/>
        <v>9</v>
      </c>
      <c r="D952" t="str">
        <f t="shared" si="29"/>
        <v>Mivida-PK#1899</v>
      </c>
      <c r="E952" s="18">
        <v>37089198</v>
      </c>
    </row>
    <row r="953" spans="1:5" hidden="1" x14ac:dyDescent="0.3">
      <c r="A953" t="s">
        <v>94</v>
      </c>
      <c r="B953">
        <v>10</v>
      </c>
      <c r="C953">
        <f t="shared" si="28"/>
        <v>10</v>
      </c>
      <c r="D953" t="str">
        <f t="shared" si="29"/>
        <v>Mivida-PK#18910</v>
      </c>
      <c r="E953" s="18">
        <v>22123110.41</v>
      </c>
    </row>
    <row r="954" spans="1:5" hidden="1" x14ac:dyDescent="0.3">
      <c r="A954" t="s">
        <v>94</v>
      </c>
      <c r="B954">
        <v>11</v>
      </c>
      <c r="C954">
        <f t="shared" si="28"/>
        <v>11</v>
      </c>
      <c r="D954" t="str">
        <f t="shared" si="29"/>
        <v>Mivida-PK#18911</v>
      </c>
      <c r="E954" s="18">
        <v>18794302.390000001</v>
      </c>
    </row>
    <row r="955" spans="1:5" hidden="1" x14ac:dyDescent="0.3">
      <c r="A955" t="s">
        <v>94</v>
      </c>
      <c r="B955">
        <v>12</v>
      </c>
      <c r="C955">
        <f t="shared" si="28"/>
        <v>12</v>
      </c>
      <c r="D955" t="str">
        <f t="shared" si="29"/>
        <v>Mivida-PK#18912</v>
      </c>
      <c r="E955" s="18">
        <v>16890748.059999999</v>
      </c>
    </row>
    <row r="956" spans="1:5" hidden="1" x14ac:dyDescent="0.3">
      <c r="A956" t="s">
        <v>94</v>
      </c>
      <c r="B956">
        <v>13</v>
      </c>
      <c r="C956">
        <f t="shared" si="28"/>
        <v>13</v>
      </c>
      <c r="D956" t="str">
        <f t="shared" si="29"/>
        <v>Mivida-PK#18913</v>
      </c>
      <c r="E956" s="18">
        <v>50032149.109999999</v>
      </c>
    </row>
    <row r="957" spans="1:5" hidden="1" x14ac:dyDescent="0.3">
      <c r="A957" t="s">
        <v>94</v>
      </c>
      <c r="B957">
        <v>14</v>
      </c>
      <c r="C957">
        <f t="shared" si="28"/>
        <v>14</v>
      </c>
      <c r="D957" t="str">
        <f t="shared" si="29"/>
        <v>Mivida-PK#18914</v>
      </c>
      <c r="E957" s="18">
        <v>22045664.399999999</v>
      </c>
    </row>
    <row r="958" spans="1:5" hidden="1" x14ac:dyDescent="0.3">
      <c r="A958" t="s">
        <v>94</v>
      </c>
      <c r="B958">
        <v>15</v>
      </c>
      <c r="C958">
        <f t="shared" si="28"/>
        <v>15</v>
      </c>
      <c r="D958" t="str">
        <f t="shared" si="29"/>
        <v>Mivida-PK#18915</v>
      </c>
      <c r="E958" s="18">
        <v>20013901.02</v>
      </c>
    </row>
    <row r="959" spans="1:5" hidden="1" x14ac:dyDescent="0.3">
      <c r="A959" t="s">
        <v>94</v>
      </c>
      <c r="B959">
        <v>16</v>
      </c>
      <c r="C959">
        <f t="shared" si="28"/>
        <v>16</v>
      </c>
      <c r="D959" t="str">
        <f t="shared" si="29"/>
        <v>Mivida-PK#18916</v>
      </c>
      <c r="E959" s="18">
        <v>22512171.879999999</v>
      </c>
    </row>
    <row r="960" spans="1:5" hidden="1" x14ac:dyDescent="0.3">
      <c r="A960" t="s">
        <v>94</v>
      </c>
      <c r="B960">
        <v>17</v>
      </c>
      <c r="C960">
        <f t="shared" si="28"/>
        <v>17</v>
      </c>
      <c r="D960" t="str">
        <f t="shared" si="29"/>
        <v>Mivida-PK#18917</v>
      </c>
      <c r="E960" s="18">
        <v>47104890.056280002</v>
      </c>
    </row>
    <row r="961" spans="1:5" hidden="1" x14ac:dyDescent="0.3">
      <c r="A961" t="s">
        <v>94</v>
      </c>
      <c r="B961">
        <v>18</v>
      </c>
      <c r="C961">
        <f t="shared" ref="C961:C1024" si="30">ROUNDDOWN(B961,0)</f>
        <v>18</v>
      </c>
      <c r="D961" t="str">
        <f t="shared" ref="D961:D1024" si="31">A961&amp;C961</f>
        <v>Mivida-PK#18918</v>
      </c>
      <c r="E961" s="18">
        <v>20024965.620000001</v>
      </c>
    </row>
    <row r="962" spans="1:5" hidden="1" x14ac:dyDescent="0.3">
      <c r="A962" t="s">
        <v>94</v>
      </c>
      <c r="B962">
        <v>19</v>
      </c>
      <c r="C962">
        <f t="shared" si="30"/>
        <v>19</v>
      </c>
      <c r="D962" t="str">
        <f t="shared" si="31"/>
        <v>Mivida-PK#18919</v>
      </c>
      <c r="E962" s="18">
        <v>23323710.109999999</v>
      </c>
    </row>
    <row r="963" spans="1:5" hidden="1" x14ac:dyDescent="0.3">
      <c r="A963" t="s">
        <v>94</v>
      </c>
      <c r="B963">
        <v>21</v>
      </c>
      <c r="C963">
        <f t="shared" si="30"/>
        <v>21</v>
      </c>
      <c r="D963" t="str">
        <f t="shared" si="31"/>
        <v>Mivida-PK#18921</v>
      </c>
      <c r="E963" s="18">
        <v>14476604.629999999</v>
      </c>
    </row>
    <row r="964" spans="1:5" hidden="1" x14ac:dyDescent="0.3">
      <c r="A964" t="s">
        <v>94</v>
      </c>
      <c r="B964">
        <v>22</v>
      </c>
      <c r="C964">
        <f t="shared" si="30"/>
        <v>22</v>
      </c>
      <c r="D964" t="str">
        <f t="shared" si="31"/>
        <v>Mivida-PK#18922</v>
      </c>
      <c r="E964" s="18">
        <v>17552608.990000002</v>
      </c>
    </row>
    <row r="965" spans="1:5" hidden="1" x14ac:dyDescent="0.3">
      <c r="A965" t="s">
        <v>94</v>
      </c>
      <c r="B965">
        <v>23</v>
      </c>
      <c r="C965">
        <f t="shared" si="30"/>
        <v>23</v>
      </c>
      <c r="D965" t="str">
        <f t="shared" si="31"/>
        <v>Mivida-PK#18923</v>
      </c>
      <c r="E965" s="18">
        <v>14242173.09</v>
      </c>
    </row>
    <row r="966" spans="1:5" hidden="1" x14ac:dyDescent="0.3">
      <c r="A966" t="s">
        <v>94</v>
      </c>
      <c r="B966">
        <v>24</v>
      </c>
      <c r="C966">
        <f t="shared" si="30"/>
        <v>24</v>
      </c>
      <c r="D966" t="str">
        <f t="shared" si="31"/>
        <v>Mivida-PK#18924</v>
      </c>
      <c r="E966" s="18">
        <v>13803484.92</v>
      </c>
    </row>
    <row r="967" spans="1:5" hidden="1" x14ac:dyDescent="0.3">
      <c r="A967" t="s">
        <v>94</v>
      </c>
      <c r="B967">
        <v>25</v>
      </c>
      <c r="C967">
        <f t="shared" si="30"/>
        <v>25</v>
      </c>
      <c r="D967" t="str">
        <f t="shared" si="31"/>
        <v>Mivida-PK#18925</v>
      </c>
      <c r="E967" s="18">
        <v>28360739.449999999</v>
      </c>
    </row>
    <row r="968" spans="1:5" hidden="1" x14ac:dyDescent="0.3">
      <c r="A968" t="s">
        <v>94</v>
      </c>
      <c r="B968">
        <v>26</v>
      </c>
      <c r="C968">
        <f t="shared" si="30"/>
        <v>26</v>
      </c>
      <c r="D968" t="str">
        <f t="shared" si="31"/>
        <v>Mivida-PK#18926</v>
      </c>
      <c r="E968" s="18">
        <v>14177811.26</v>
      </c>
    </row>
    <row r="969" spans="1:5" hidden="1" x14ac:dyDescent="0.3">
      <c r="A969" t="s">
        <v>94</v>
      </c>
      <c r="B969">
        <v>27</v>
      </c>
      <c r="C969">
        <f t="shared" si="30"/>
        <v>27</v>
      </c>
      <c r="D969" t="str">
        <f t="shared" si="31"/>
        <v>Mivida-PK#18927</v>
      </c>
      <c r="E969" s="18">
        <v>4389859.04</v>
      </c>
    </row>
    <row r="970" spans="1:5" hidden="1" x14ac:dyDescent="0.3">
      <c r="A970" t="s">
        <v>94</v>
      </c>
      <c r="B970">
        <v>28</v>
      </c>
      <c r="C970">
        <f t="shared" si="30"/>
        <v>28</v>
      </c>
      <c r="D970" t="str">
        <f t="shared" si="31"/>
        <v>Mivida-PK#18928</v>
      </c>
      <c r="E970" s="18">
        <v>2409288.21</v>
      </c>
    </row>
    <row r="971" spans="1:5" hidden="1" x14ac:dyDescent="0.3">
      <c r="A971" t="s">
        <v>94</v>
      </c>
      <c r="B971">
        <v>29</v>
      </c>
      <c r="C971">
        <f t="shared" si="30"/>
        <v>29</v>
      </c>
      <c r="D971" t="str">
        <f t="shared" si="31"/>
        <v>Mivida-PK#18929</v>
      </c>
      <c r="E971" s="18">
        <v>2690517.47</v>
      </c>
    </row>
    <row r="972" spans="1:5" hidden="1" x14ac:dyDescent="0.3">
      <c r="A972" t="s">
        <v>94</v>
      </c>
      <c r="B972">
        <v>30</v>
      </c>
      <c r="C972">
        <f t="shared" si="30"/>
        <v>30</v>
      </c>
      <c r="D972" t="str">
        <f t="shared" si="31"/>
        <v>Mivida-PK#18930</v>
      </c>
      <c r="E972" s="18">
        <v>14412191.120000001</v>
      </c>
    </row>
    <row r="973" spans="1:5" hidden="1" x14ac:dyDescent="0.3">
      <c r="A973" t="s">
        <v>94</v>
      </c>
      <c r="B973">
        <v>20</v>
      </c>
      <c r="C973">
        <f t="shared" si="30"/>
        <v>20</v>
      </c>
      <c r="D973" t="str">
        <f t="shared" si="31"/>
        <v>Mivida-PK#18920</v>
      </c>
      <c r="E973" s="18">
        <v>135145955</v>
      </c>
    </row>
    <row r="974" spans="1:5" hidden="1" x14ac:dyDescent="0.3">
      <c r="A974" t="s">
        <v>229</v>
      </c>
      <c r="B974">
        <v>1</v>
      </c>
      <c r="C974">
        <f t="shared" si="30"/>
        <v>1</v>
      </c>
      <c r="D974" t="str">
        <f t="shared" si="31"/>
        <v>Mivida-PK#189 - Social insurance1</v>
      </c>
      <c r="E974" s="18">
        <v>5182786.8999999994</v>
      </c>
    </row>
    <row r="975" spans="1:5" hidden="1" x14ac:dyDescent="0.3">
      <c r="A975" t="s">
        <v>94</v>
      </c>
      <c r="B975">
        <v>1</v>
      </c>
      <c r="C975">
        <f t="shared" si="30"/>
        <v>1</v>
      </c>
      <c r="D975" t="str">
        <f t="shared" si="31"/>
        <v>Mivida-PK#1891</v>
      </c>
      <c r="E975" s="18">
        <v>99600000</v>
      </c>
    </row>
    <row r="976" spans="1:5" hidden="1" x14ac:dyDescent="0.3">
      <c r="A976" t="s">
        <v>148</v>
      </c>
      <c r="B976">
        <v>1</v>
      </c>
      <c r="C976">
        <f t="shared" si="30"/>
        <v>1</v>
      </c>
      <c r="D976" t="str">
        <f t="shared" si="31"/>
        <v>MOC1</v>
      </c>
      <c r="E976" s="18">
        <v>33350000</v>
      </c>
    </row>
    <row r="977" spans="1:5" hidden="1" x14ac:dyDescent="0.3">
      <c r="A977" t="s">
        <v>112</v>
      </c>
      <c r="B977">
        <v>1</v>
      </c>
      <c r="C977">
        <f t="shared" si="30"/>
        <v>1</v>
      </c>
      <c r="D977" t="str">
        <f t="shared" si="31"/>
        <v>New Gas Station1</v>
      </c>
      <c r="E977" s="18">
        <v>2201210.4</v>
      </c>
    </row>
    <row r="978" spans="1:5" hidden="1" x14ac:dyDescent="0.3">
      <c r="A978" t="s">
        <v>112</v>
      </c>
      <c r="B978">
        <v>2</v>
      </c>
      <c r="C978">
        <f t="shared" si="30"/>
        <v>2</v>
      </c>
      <c r="D978" t="str">
        <f t="shared" si="31"/>
        <v>New Gas Station2</v>
      </c>
      <c r="E978" s="18">
        <v>1419355.25</v>
      </c>
    </row>
    <row r="979" spans="1:5" hidden="1" x14ac:dyDescent="0.3">
      <c r="A979" t="s">
        <v>84</v>
      </c>
      <c r="B979">
        <v>1</v>
      </c>
      <c r="C979">
        <f t="shared" si="30"/>
        <v>1</v>
      </c>
      <c r="D979" t="str">
        <f t="shared" si="31"/>
        <v>New Giza Hospital1</v>
      </c>
      <c r="E979" s="18">
        <v>23161171</v>
      </c>
    </row>
    <row r="980" spans="1:5" hidden="1" x14ac:dyDescent="0.3">
      <c r="A980" t="s">
        <v>84</v>
      </c>
      <c r="B980">
        <v>2</v>
      </c>
      <c r="C980">
        <f t="shared" si="30"/>
        <v>2</v>
      </c>
      <c r="D980" t="str">
        <f t="shared" si="31"/>
        <v>New Giza Hospital2</v>
      </c>
      <c r="E980" s="18">
        <v>13964209</v>
      </c>
    </row>
    <row r="981" spans="1:5" hidden="1" x14ac:dyDescent="0.3">
      <c r="A981" t="s">
        <v>84</v>
      </c>
      <c r="B981">
        <v>3</v>
      </c>
      <c r="C981">
        <f t="shared" si="30"/>
        <v>3</v>
      </c>
      <c r="D981" t="str">
        <f t="shared" si="31"/>
        <v>New Giza Hospital3</v>
      </c>
      <c r="E981" s="18">
        <v>7088017</v>
      </c>
    </row>
    <row r="982" spans="1:5" hidden="1" x14ac:dyDescent="0.3">
      <c r="A982" t="s">
        <v>84</v>
      </c>
      <c r="B982">
        <v>4</v>
      </c>
      <c r="C982">
        <f t="shared" si="30"/>
        <v>4</v>
      </c>
      <c r="D982" t="str">
        <f t="shared" si="31"/>
        <v>New Giza Hospital4</v>
      </c>
      <c r="E982" s="18">
        <v>25531752</v>
      </c>
    </row>
    <row r="983" spans="1:5" hidden="1" x14ac:dyDescent="0.3">
      <c r="A983" t="s">
        <v>84</v>
      </c>
      <c r="B983">
        <v>5</v>
      </c>
      <c r="C983">
        <f t="shared" si="30"/>
        <v>5</v>
      </c>
      <c r="D983" t="str">
        <f t="shared" si="31"/>
        <v>New Giza Hospital5</v>
      </c>
      <c r="E983" s="18">
        <v>9692684</v>
      </c>
    </row>
    <row r="984" spans="1:5" hidden="1" x14ac:dyDescent="0.3">
      <c r="A984" t="s">
        <v>84</v>
      </c>
      <c r="B984">
        <v>6</v>
      </c>
      <c r="C984">
        <f t="shared" si="30"/>
        <v>6</v>
      </c>
      <c r="D984" t="str">
        <f t="shared" si="31"/>
        <v>New Giza Hospital6</v>
      </c>
      <c r="E984" s="18">
        <v>12645886</v>
      </c>
    </row>
    <row r="985" spans="1:5" hidden="1" x14ac:dyDescent="0.3">
      <c r="A985" t="s">
        <v>84</v>
      </c>
      <c r="B985">
        <v>7</v>
      </c>
      <c r="C985">
        <f t="shared" si="30"/>
        <v>7</v>
      </c>
      <c r="D985" t="str">
        <f t="shared" si="31"/>
        <v>New Giza Hospital7</v>
      </c>
      <c r="E985" s="18">
        <v>12694720</v>
      </c>
    </row>
    <row r="986" spans="1:5" hidden="1" x14ac:dyDescent="0.3">
      <c r="A986" t="s">
        <v>84</v>
      </c>
      <c r="B986">
        <v>8</v>
      </c>
      <c r="C986">
        <f t="shared" si="30"/>
        <v>8</v>
      </c>
      <c r="D986" t="str">
        <f t="shared" si="31"/>
        <v>New Giza Hospital8</v>
      </c>
      <c r="E986" s="18">
        <v>11865059</v>
      </c>
    </row>
    <row r="987" spans="1:5" hidden="1" x14ac:dyDescent="0.3">
      <c r="A987" t="s">
        <v>84</v>
      </c>
      <c r="B987">
        <v>9</v>
      </c>
      <c r="C987">
        <f t="shared" si="30"/>
        <v>9</v>
      </c>
      <c r="D987" t="str">
        <f t="shared" si="31"/>
        <v>New Giza Hospital9</v>
      </c>
      <c r="E987" s="18">
        <v>15594713</v>
      </c>
    </row>
    <row r="988" spans="1:5" hidden="1" x14ac:dyDescent="0.3">
      <c r="A988" t="s">
        <v>84</v>
      </c>
      <c r="B988">
        <v>10</v>
      </c>
      <c r="C988">
        <f t="shared" si="30"/>
        <v>10</v>
      </c>
      <c r="D988" t="str">
        <f t="shared" si="31"/>
        <v>New Giza Hospital10</v>
      </c>
      <c r="E988" s="18">
        <v>14931468</v>
      </c>
    </row>
    <row r="989" spans="1:5" hidden="1" x14ac:dyDescent="0.3">
      <c r="A989" t="s">
        <v>84</v>
      </c>
      <c r="B989">
        <v>11</v>
      </c>
      <c r="C989">
        <f t="shared" si="30"/>
        <v>11</v>
      </c>
      <c r="D989" t="str">
        <f t="shared" si="31"/>
        <v>New Giza Hospital11</v>
      </c>
      <c r="E989" s="18">
        <v>19979218</v>
      </c>
    </row>
    <row r="990" spans="1:5" hidden="1" x14ac:dyDescent="0.3">
      <c r="A990" t="s">
        <v>84</v>
      </c>
      <c r="B990">
        <v>12</v>
      </c>
      <c r="C990">
        <f t="shared" si="30"/>
        <v>12</v>
      </c>
      <c r="D990" t="str">
        <f t="shared" si="31"/>
        <v>New Giza Hospital12</v>
      </c>
      <c r="E990" s="18">
        <v>21023839</v>
      </c>
    </row>
    <row r="991" spans="1:5" hidden="1" x14ac:dyDescent="0.3">
      <c r="A991" t="s">
        <v>84</v>
      </c>
      <c r="B991">
        <v>13</v>
      </c>
      <c r="C991">
        <f t="shared" si="30"/>
        <v>13</v>
      </c>
      <c r="D991" t="str">
        <f t="shared" si="31"/>
        <v>New Giza Hospital13</v>
      </c>
      <c r="E991" s="18">
        <v>17903308</v>
      </c>
    </row>
    <row r="992" spans="1:5" hidden="1" x14ac:dyDescent="0.3">
      <c r="A992" t="s">
        <v>84</v>
      </c>
      <c r="B992">
        <v>14</v>
      </c>
      <c r="C992">
        <f t="shared" si="30"/>
        <v>14</v>
      </c>
      <c r="D992" t="str">
        <f t="shared" si="31"/>
        <v>New Giza Hospital14</v>
      </c>
      <c r="E992" s="18">
        <v>15197022</v>
      </c>
    </row>
    <row r="993" spans="1:5" hidden="1" x14ac:dyDescent="0.3">
      <c r="A993" t="s">
        <v>84</v>
      </c>
      <c r="B993">
        <v>15</v>
      </c>
      <c r="C993">
        <f t="shared" si="30"/>
        <v>15</v>
      </c>
      <c r="D993" t="str">
        <f t="shared" si="31"/>
        <v>New Giza Hospital15</v>
      </c>
      <c r="E993" s="18">
        <v>7535461</v>
      </c>
    </row>
    <row r="994" spans="1:5" hidden="1" x14ac:dyDescent="0.3">
      <c r="A994" t="s">
        <v>84</v>
      </c>
      <c r="B994">
        <v>16</v>
      </c>
      <c r="C994">
        <f t="shared" si="30"/>
        <v>16</v>
      </c>
      <c r="D994" t="str">
        <f t="shared" si="31"/>
        <v>New Giza Hospital16</v>
      </c>
      <c r="E994" s="18">
        <v>7643976</v>
      </c>
    </row>
    <row r="995" spans="1:5" hidden="1" x14ac:dyDescent="0.3">
      <c r="A995" t="s">
        <v>84</v>
      </c>
      <c r="B995">
        <v>18</v>
      </c>
      <c r="C995">
        <f t="shared" si="30"/>
        <v>18</v>
      </c>
      <c r="D995" t="str">
        <f t="shared" si="31"/>
        <v>New Giza Hospital18</v>
      </c>
      <c r="E995" s="18">
        <v>14511461</v>
      </c>
    </row>
    <row r="996" spans="1:5" hidden="1" x14ac:dyDescent="0.3">
      <c r="A996" t="s">
        <v>84</v>
      </c>
      <c r="B996">
        <v>19</v>
      </c>
      <c r="C996">
        <f t="shared" si="30"/>
        <v>19</v>
      </c>
      <c r="D996" t="str">
        <f t="shared" si="31"/>
        <v>New Giza Hospital19</v>
      </c>
      <c r="E996" s="18">
        <v>3705542</v>
      </c>
    </row>
    <row r="997" spans="1:5" hidden="1" x14ac:dyDescent="0.3">
      <c r="A997" t="s">
        <v>84</v>
      </c>
      <c r="B997">
        <v>20</v>
      </c>
      <c r="C997">
        <f t="shared" si="30"/>
        <v>20</v>
      </c>
      <c r="D997" t="str">
        <f t="shared" si="31"/>
        <v>New Giza Hospital20</v>
      </c>
      <c r="E997" s="18">
        <v>18995740</v>
      </c>
    </row>
    <row r="998" spans="1:5" hidden="1" x14ac:dyDescent="0.3">
      <c r="A998" t="s">
        <v>84</v>
      </c>
      <c r="B998">
        <v>21</v>
      </c>
      <c r="C998">
        <f t="shared" si="30"/>
        <v>21</v>
      </c>
      <c r="D998" t="str">
        <f t="shared" si="31"/>
        <v>New Giza Hospital21</v>
      </c>
      <c r="E998" s="18">
        <v>4008305</v>
      </c>
    </row>
    <row r="999" spans="1:5" hidden="1" x14ac:dyDescent="0.3">
      <c r="A999" t="s">
        <v>84</v>
      </c>
      <c r="B999">
        <v>22</v>
      </c>
      <c r="C999">
        <f t="shared" si="30"/>
        <v>22</v>
      </c>
      <c r="D999" t="str">
        <f t="shared" si="31"/>
        <v>New Giza Hospital22</v>
      </c>
      <c r="E999" s="18">
        <v>6681249</v>
      </c>
    </row>
    <row r="1000" spans="1:5" hidden="1" x14ac:dyDescent="0.3">
      <c r="A1000" t="s">
        <v>84</v>
      </c>
      <c r="B1000">
        <v>23</v>
      </c>
      <c r="C1000">
        <f t="shared" si="30"/>
        <v>23</v>
      </c>
      <c r="D1000" t="str">
        <f t="shared" si="31"/>
        <v>New Giza Hospital23</v>
      </c>
      <c r="E1000" s="18">
        <v>3104562</v>
      </c>
    </row>
    <row r="1001" spans="1:5" hidden="1" x14ac:dyDescent="0.3">
      <c r="A1001" t="s">
        <v>84</v>
      </c>
      <c r="B1001">
        <v>24</v>
      </c>
      <c r="C1001">
        <f t="shared" si="30"/>
        <v>24</v>
      </c>
      <c r="D1001" t="str">
        <f t="shared" si="31"/>
        <v>New Giza Hospital24</v>
      </c>
      <c r="E1001" s="18">
        <v>4494905.88</v>
      </c>
    </row>
    <row r="1002" spans="1:5" hidden="1" x14ac:dyDescent="0.3">
      <c r="A1002" t="s">
        <v>84</v>
      </c>
      <c r="B1002">
        <v>25</v>
      </c>
      <c r="C1002">
        <f t="shared" si="30"/>
        <v>25</v>
      </c>
      <c r="D1002" t="str">
        <f t="shared" si="31"/>
        <v>New Giza Hospital25</v>
      </c>
      <c r="E1002" s="18">
        <v>10195246</v>
      </c>
    </row>
    <row r="1003" spans="1:5" hidden="1" x14ac:dyDescent="0.3">
      <c r="A1003" t="s">
        <v>84</v>
      </c>
      <c r="B1003">
        <v>26</v>
      </c>
      <c r="C1003">
        <f t="shared" si="30"/>
        <v>26</v>
      </c>
      <c r="D1003" t="str">
        <f t="shared" si="31"/>
        <v>New Giza Hospital26</v>
      </c>
      <c r="E1003" s="18">
        <v>2983818.172380954</v>
      </c>
    </row>
    <row r="1004" spans="1:5" hidden="1" x14ac:dyDescent="0.3">
      <c r="A1004" t="s">
        <v>84</v>
      </c>
      <c r="B1004">
        <v>26.1</v>
      </c>
      <c r="C1004">
        <f t="shared" si="30"/>
        <v>26</v>
      </c>
      <c r="D1004" t="str">
        <f t="shared" si="31"/>
        <v>New Giza Hospital26</v>
      </c>
      <c r="E1004" s="18">
        <v>15145301</v>
      </c>
    </row>
    <row r="1005" spans="1:5" hidden="1" x14ac:dyDescent="0.3">
      <c r="A1005" t="s">
        <v>84</v>
      </c>
      <c r="B1005">
        <v>27</v>
      </c>
      <c r="C1005">
        <f t="shared" si="30"/>
        <v>27</v>
      </c>
      <c r="D1005" t="str">
        <f t="shared" si="31"/>
        <v>New Giza Hospital27</v>
      </c>
      <c r="E1005" s="18">
        <v>2051894</v>
      </c>
    </row>
    <row r="1006" spans="1:5" hidden="1" x14ac:dyDescent="0.3">
      <c r="A1006" t="s">
        <v>84</v>
      </c>
      <c r="B1006">
        <v>28</v>
      </c>
      <c r="C1006">
        <f t="shared" si="30"/>
        <v>28</v>
      </c>
      <c r="D1006" t="str">
        <f t="shared" si="31"/>
        <v>New Giza Hospital28</v>
      </c>
      <c r="E1006" s="18">
        <v>5534314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73512565</v>
      </c>
    </row>
    <row r="1008" spans="1:5" hidden="1" x14ac:dyDescent="0.3">
      <c r="A1008" t="s">
        <v>84</v>
      </c>
      <c r="B1008">
        <v>1</v>
      </c>
      <c r="C1008">
        <f t="shared" si="30"/>
        <v>1</v>
      </c>
      <c r="D1008" t="str">
        <f t="shared" si="31"/>
        <v>New Giza Hospital1</v>
      </c>
      <c r="E1008" s="18">
        <v>15000000</v>
      </c>
    </row>
    <row r="1009" spans="1:5" hidden="1" x14ac:dyDescent="0.3">
      <c r="A1009" t="s">
        <v>84</v>
      </c>
      <c r="B1009">
        <v>2</v>
      </c>
      <c r="C1009">
        <f t="shared" si="30"/>
        <v>2</v>
      </c>
      <c r="D1009" t="str">
        <f t="shared" si="31"/>
        <v>New Giza Hospital2</v>
      </c>
      <c r="E1009" s="18">
        <v>2983818.172380954</v>
      </c>
    </row>
    <row r="1010" spans="1:5" hidden="1" x14ac:dyDescent="0.3">
      <c r="A1010" t="s">
        <v>206</v>
      </c>
      <c r="B1010">
        <v>1</v>
      </c>
      <c r="C1010">
        <f t="shared" si="30"/>
        <v>1</v>
      </c>
      <c r="D1010" t="str">
        <f t="shared" si="31"/>
        <v>New Giza Hospital-Social Insurance1</v>
      </c>
      <c r="E1010" s="18">
        <v>3128055</v>
      </c>
    </row>
    <row r="1011" spans="1:5" hidden="1" x14ac:dyDescent="0.3">
      <c r="A1011" t="s">
        <v>206</v>
      </c>
      <c r="B1011">
        <v>2</v>
      </c>
      <c r="C1011">
        <f t="shared" si="30"/>
        <v>2</v>
      </c>
      <c r="D1011" t="str">
        <f t="shared" si="31"/>
        <v>New Giza Hospital-Social Insurance2</v>
      </c>
      <c r="E1011" s="18">
        <v>4605279</v>
      </c>
    </row>
    <row r="1012" spans="1:5" hidden="1" x14ac:dyDescent="0.3">
      <c r="A1012" t="s">
        <v>206</v>
      </c>
      <c r="B1012">
        <v>3</v>
      </c>
      <c r="C1012">
        <f t="shared" si="30"/>
        <v>3</v>
      </c>
      <c r="D1012" t="str">
        <f t="shared" si="31"/>
        <v>New Giza Hospital-Social Insurance3</v>
      </c>
      <c r="E1012" s="18">
        <v>2326029.9476190479</v>
      </c>
    </row>
    <row r="1013" spans="1:5" hidden="1" x14ac:dyDescent="0.3">
      <c r="A1013" t="s">
        <v>206</v>
      </c>
      <c r="B1013">
        <v>4</v>
      </c>
      <c r="C1013">
        <f t="shared" si="30"/>
        <v>4</v>
      </c>
      <c r="D1013" t="str">
        <f t="shared" si="31"/>
        <v>New Giza Hospital-Social Insurance4</v>
      </c>
      <c r="E1013" s="18">
        <v>1019222</v>
      </c>
    </row>
    <row r="1014" spans="1:5" hidden="1" x14ac:dyDescent="0.3">
      <c r="A1014" t="s">
        <v>13</v>
      </c>
      <c r="B1014">
        <v>25</v>
      </c>
      <c r="C1014">
        <f t="shared" si="30"/>
        <v>25</v>
      </c>
      <c r="D1014" t="str">
        <f t="shared" si="31"/>
        <v>NGU 225</v>
      </c>
      <c r="E1014" s="18">
        <v>2468493.7000000002</v>
      </c>
    </row>
    <row r="1015" spans="1:5" hidden="1" x14ac:dyDescent="0.3">
      <c r="A1015" t="s">
        <v>13</v>
      </c>
      <c r="B1015">
        <v>26</v>
      </c>
      <c r="C1015">
        <f t="shared" si="30"/>
        <v>26</v>
      </c>
      <c r="D1015" t="str">
        <f t="shared" si="31"/>
        <v>NGU 226</v>
      </c>
      <c r="E1015" s="18">
        <v>4990186</v>
      </c>
    </row>
    <row r="1016" spans="1:5" hidden="1" x14ac:dyDescent="0.3">
      <c r="A1016" t="s">
        <v>13</v>
      </c>
      <c r="B1016">
        <v>27</v>
      </c>
      <c r="C1016">
        <f t="shared" si="30"/>
        <v>27</v>
      </c>
      <c r="D1016" t="str">
        <f t="shared" si="31"/>
        <v>NGU 227</v>
      </c>
      <c r="E1016" s="18">
        <v>2104161</v>
      </c>
    </row>
    <row r="1017" spans="1:5" hidden="1" x14ac:dyDescent="0.3">
      <c r="A1017" t="s">
        <v>183</v>
      </c>
      <c r="B1017">
        <v>1</v>
      </c>
      <c r="C1017">
        <f t="shared" si="30"/>
        <v>1</v>
      </c>
      <c r="D1017" t="str">
        <f t="shared" si="31"/>
        <v>NGU 2 - Retension release1</v>
      </c>
      <c r="E1017" s="18">
        <v>313708</v>
      </c>
    </row>
    <row r="1018" spans="1:5" hidden="1" x14ac:dyDescent="0.3">
      <c r="A1018" t="s">
        <v>173</v>
      </c>
      <c r="B1018">
        <v>1</v>
      </c>
      <c r="C1018">
        <f t="shared" si="30"/>
        <v>1</v>
      </c>
      <c r="D1018" t="str">
        <f t="shared" si="31"/>
        <v>Old H1 remaining IPC1</v>
      </c>
      <c r="E1018" s="18">
        <v>250000</v>
      </c>
    </row>
    <row r="1019" spans="1:5" hidden="1" x14ac:dyDescent="0.3">
      <c r="A1019" t="s">
        <v>59</v>
      </c>
      <c r="B1019">
        <v>1</v>
      </c>
      <c r="C1019">
        <f t="shared" si="30"/>
        <v>1</v>
      </c>
      <c r="D1019" t="str">
        <f t="shared" si="31"/>
        <v>ORA - ZED1</v>
      </c>
      <c r="E1019" s="18">
        <v>9787286.7899999991</v>
      </c>
    </row>
    <row r="1020" spans="1:5" hidden="1" x14ac:dyDescent="0.3">
      <c r="A1020" t="s">
        <v>59</v>
      </c>
      <c r="B1020">
        <v>2</v>
      </c>
      <c r="C1020">
        <f t="shared" si="30"/>
        <v>2</v>
      </c>
      <c r="D1020" t="str">
        <f t="shared" si="31"/>
        <v>ORA - ZED2</v>
      </c>
      <c r="E1020" s="18">
        <v>37532508</v>
      </c>
    </row>
    <row r="1021" spans="1:5" hidden="1" x14ac:dyDescent="0.3">
      <c r="A1021" t="s">
        <v>59</v>
      </c>
      <c r="B1021">
        <v>3</v>
      </c>
      <c r="C1021">
        <f t="shared" si="30"/>
        <v>3</v>
      </c>
      <c r="D1021" t="str">
        <f t="shared" si="31"/>
        <v>ORA - ZED3</v>
      </c>
      <c r="E1021" s="18">
        <v>27896354</v>
      </c>
    </row>
    <row r="1022" spans="1:5" hidden="1" x14ac:dyDescent="0.3">
      <c r="A1022" t="s">
        <v>59</v>
      </c>
      <c r="B1022">
        <v>4</v>
      </c>
      <c r="C1022">
        <f t="shared" si="30"/>
        <v>4</v>
      </c>
      <c r="D1022" t="str">
        <f t="shared" si="31"/>
        <v>ORA - ZED4</v>
      </c>
      <c r="E1022" s="18">
        <v>20888247.392999999</v>
      </c>
    </row>
    <row r="1023" spans="1:5" hidden="1" x14ac:dyDescent="0.3">
      <c r="A1023" t="s">
        <v>59</v>
      </c>
      <c r="B1023">
        <v>5</v>
      </c>
      <c r="C1023">
        <f t="shared" si="30"/>
        <v>5</v>
      </c>
      <c r="D1023" t="str">
        <f t="shared" si="31"/>
        <v>ORA - ZED5</v>
      </c>
      <c r="E1023" s="18">
        <v>33744386.153999999</v>
      </c>
    </row>
    <row r="1024" spans="1:5" hidden="1" x14ac:dyDescent="0.3">
      <c r="A1024" t="s">
        <v>59</v>
      </c>
      <c r="B1024">
        <v>6</v>
      </c>
      <c r="C1024">
        <f t="shared" si="30"/>
        <v>6</v>
      </c>
      <c r="D1024" t="str">
        <f t="shared" si="31"/>
        <v>ORA - ZED6</v>
      </c>
      <c r="E1024" s="18">
        <v>4374377.1900000004</v>
      </c>
    </row>
    <row r="1025" spans="1:5" hidden="1" x14ac:dyDescent="0.3">
      <c r="A1025" t="s">
        <v>59</v>
      </c>
      <c r="B1025">
        <v>7</v>
      </c>
      <c r="C1025">
        <f t="shared" ref="C1025:C1088" si="32">ROUNDDOWN(B1025,0)</f>
        <v>7</v>
      </c>
      <c r="D1025" t="str">
        <f t="shared" ref="D1025:D1088" si="33">A1025&amp;C1025</f>
        <v>ORA - ZED7</v>
      </c>
      <c r="E1025" s="18">
        <v>5782895.7800000003</v>
      </c>
    </row>
    <row r="1026" spans="1:5" hidden="1" x14ac:dyDescent="0.3">
      <c r="A1026" t="s">
        <v>59</v>
      </c>
      <c r="B1026">
        <v>8</v>
      </c>
      <c r="C1026">
        <f t="shared" si="32"/>
        <v>8</v>
      </c>
      <c r="D1026" t="str">
        <f t="shared" si="33"/>
        <v>ORA - ZED8</v>
      </c>
      <c r="E1026" s="18">
        <v>24387331.100000001</v>
      </c>
    </row>
    <row r="1027" spans="1:5" hidden="1" x14ac:dyDescent="0.3">
      <c r="A1027" t="s">
        <v>59</v>
      </c>
      <c r="B1027">
        <v>9</v>
      </c>
      <c r="C1027">
        <f t="shared" si="32"/>
        <v>9</v>
      </c>
      <c r="D1027" t="str">
        <f t="shared" si="33"/>
        <v>ORA - ZED9</v>
      </c>
      <c r="E1027" s="18">
        <v>22624923.969999999</v>
      </c>
    </row>
    <row r="1028" spans="1:5" hidden="1" x14ac:dyDescent="0.3">
      <c r="A1028" t="s">
        <v>59</v>
      </c>
      <c r="B1028">
        <v>10</v>
      </c>
      <c r="C1028">
        <f t="shared" si="32"/>
        <v>10</v>
      </c>
      <c r="D1028" t="str">
        <f t="shared" si="33"/>
        <v>ORA - ZED10</v>
      </c>
      <c r="E1028" s="18">
        <v>29047725.550000001</v>
      </c>
    </row>
    <row r="1029" spans="1:5" hidden="1" x14ac:dyDescent="0.3">
      <c r="A1029" t="s">
        <v>59</v>
      </c>
      <c r="B1029">
        <v>20.100000000000001</v>
      </c>
      <c r="C1029">
        <f t="shared" si="32"/>
        <v>20</v>
      </c>
      <c r="D1029" t="str">
        <f t="shared" si="33"/>
        <v>ORA - ZED20</v>
      </c>
      <c r="E1029" s="18">
        <v>16483569.189999999</v>
      </c>
    </row>
    <row r="1030" spans="1:5" hidden="1" x14ac:dyDescent="0.3">
      <c r="A1030" t="s">
        <v>59</v>
      </c>
      <c r="B1030">
        <v>21</v>
      </c>
      <c r="C1030">
        <f t="shared" si="32"/>
        <v>21</v>
      </c>
      <c r="D1030" t="str">
        <f t="shared" si="33"/>
        <v>ORA - ZED21</v>
      </c>
      <c r="E1030" s="18">
        <v>7443623.5300000003</v>
      </c>
    </row>
    <row r="1031" spans="1:5" hidden="1" x14ac:dyDescent="0.3">
      <c r="A1031" t="s">
        <v>59</v>
      </c>
      <c r="B1031">
        <v>22</v>
      </c>
      <c r="C1031">
        <f t="shared" si="32"/>
        <v>22</v>
      </c>
      <c r="D1031" t="str">
        <f t="shared" si="33"/>
        <v>ORA - ZED22</v>
      </c>
      <c r="E1031" s="18">
        <v>8098825.75</v>
      </c>
    </row>
    <row r="1032" spans="1:5" hidden="1" x14ac:dyDescent="0.3">
      <c r="A1032" t="s">
        <v>59</v>
      </c>
      <c r="B1032">
        <v>23</v>
      </c>
      <c r="C1032">
        <f t="shared" si="32"/>
        <v>23</v>
      </c>
      <c r="D1032" t="str">
        <f t="shared" si="33"/>
        <v>ORA - ZED23</v>
      </c>
      <c r="E1032" s="18">
        <v>20215840.09</v>
      </c>
    </row>
    <row r="1033" spans="1:5" hidden="1" x14ac:dyDescent="0.3">
      <c r="A1033" t="s">
        <v>59</v>
      </c>
      <c r="B1033">
        <v>24</v>
      </c>
      <c r="C1033">
        <f t="shared" si="32"/>
        <v>24</v>
      </c>
      <c r="D1033" t="str">
        <f t="shared" si="33"/>
        <v>ORA - ZED24</v>
      </c>
      <c r="E1033" s="18">
        <v>6648903.3899999997</v>
      </c>
    </row>
    <row r="1034" spans="1:5" hidden="1" x14ac:dyDescent="0.3">
      <c r="A1034" t="s">
        <v>59</v>
      </c>
      <c r="B1034">
        <v>25</v>
      </c>
      <c r="C1034">
        <f t="shared" si="32"/>
        <v>25</v>
      </c>
      <c r="D1034" t="str">
        <f t="shared" si="33"/>
        <v>ORA - ZED25</v>
      </c>
      <c r="E1034" s="18">
        <v>2.0000000000000002E-5</v>
      </c>
    </row>
    <row r="1035" spans="1:5" hidden="1" x14ac:dyDescent="0.3">
      <c r="A1035" t="s">
        <v>59</v>
      </c>
      <c r="B1035">
        <v>26</v>
      </c>
      <c r="C1035">
        <f t="shared" si="32"/>
        <v>26</v>
      </c>
      <c r="D1035" t="str">
        <f t="shared" si="33"/>
        <v>ORA - ZED26</v>
      </c>
      <c r="E1035" s="18">
        <v>6863669.1900000004</v>
      </c>
    </row>
    <row r="1036" spans="1:5" hidden="1" x14ac:dyDescent="0.3">
      <c r="A1036" t="s">
        <v>59</v>
      </c>
      <c r="B1036">
        <v>26.1</v>
      </c>
      <c r="C1036">
        <f t="shared" si="32"/>
        <v>26</v>
      </c>
      <c r="D1036" t="str">
        <f t="shared" si="33"/>
        <v>ORA - ZED26</v>
      </c>
      <c r="E1036" s="18">
        <v>1824548.9</v>
      </c>
    </row>
    <row r="1037" spans="1:5" hidden="1" x14ac:dyDescent="0.3">
      <c r="A1037" t="s">
        <v>59</v>
      </c>
      <c r="B1037">
        <v>26.2</v>
      </c>
      <c r="C1037">
        <f t="shared" si="32"/>
        <v>26</v>
      </c>
      <c r="D1037" t="str">
        <f t="shared" si="33"/>
        <v>ORA - ZED26</v>
      </c>
      <c r="E1037" s="18">
        <v>1119976.03</v>
      </c>
    </row>
    <row r="1038" spans="1:5" hidden="1" x14ac:dyDescent="0.3">
      <c r="A1038" t="s">
        <v>59</v>
      </c>
      <c r="B1038">
        <v>27</v>
      </c>
      <c r="C1038">
        <f t="shared" si="32"/>
        <v>27</v>
      </c>
      <c r="D1038" t="str">
        <f t="shared" si="33"/>
        <v>ORA - ZED27</v>
      </c>
      <c r="E1038" s="18">
        <v>8872947.1400000006</v>
      </c>
    </row>
    <row r="1039" spans="1:5" hidden="1" x14ac:dyDescent="0.3">
      <c r="A1039" t="s">
        <v>59</v>
      </c>
      <c r="B1039">
        <v>28</v>
      </c>
      <c r="C1039">
        <f t="shared" si="32"/>
        <v>28</v>
      </c>
      <c r="D1039" t="str">
        <f t="shared" si="33"/>
        <v>ORA - ZED28</v>
      </c>
      <c r="E1039" s="18">
        <v>9105384.6999999993</v>
      </c>
    </row>
    <row r="1040" spans="1:5" hidden="1" x14ac:dyDescent="0.3">
      <c r="A1040" t="s">
        <v>59</v>
      </c>
      <c r="B1040">
        <v>29</v>
      </c>
      <c r="C1040">
        <f t="shared" si="32"/>
        <v>29</v>
      </c>
      <c r="D1040" t="str">
        <f t="shared" si="33"/>
        <v>ORA - ZED29</v>
      </c>
      <c r="E1040" s="18">
        <v>10687601.99</v>
      </c>
    </row>
    <row r="1041" spans="1:5" hidden="1" x14ac:dyDescent="0.3">
      <c r="A1041" t="s">
        <v>59</v>
      </c>
      <c r="B1041">
        <v>30</v>
      </c>
      <c r="C1041">
        <f t="shared" si="32"/>
        <v>30</v>
      </c>
      <c r="D1041" t="str">
        <f t="shared" si="33"/>
        <v>ORA - ZED30</v>
      </c>
      <c r="E1041" s="18">
        <v>11585957.67</v>
      </c>
    </row>
    <row r="1042" spans="1:5" hidden="1" x14ac:dyDescent="0.3">
      <c r="A1042" t="s">
        <v>59</v>
      </c>
      <c r="B1042">
        <v>31</v>
      </c>
      <c r="C1042">
        <f t="shared" si="32"/>
        <v>31</v>
      </c>
      <c r="D1042" t="str">
        <f t="shared" si="33"/>
        <v>ORA - ZED31</v>
      </c>
      <c r="E1042" s="18">
        <v>5000000</v>
      </c>
    </row>
    <row r="1043" spans="1:5" hidden="1" x14ac:dyDescent="0.3">
      <c r="A1043" t="s">
        <v>59</v>
      </c>
      <c r="B1043">
        <v>31.1</v>
      </c>
      <c r="C1043">
        <f t="shared" si="32"/>
        <v>31</v>
      </c>
      <c r="D1043" t="str">
        <f t="shared" si="33"/>
        <v>ORA - ZED31</v>
      </c>
      <c r="E1043" s="18">
        <v>5253641.2</v>
      </c>
    </row>
    <row r="1044" spans="1:5" hidden="1" x14ac:dyDescent="0.3">
      <c r="A1044" t="s">
        <v>59</v>
      </c>
      <c r="B1044">
        <v>32</v>
      </c>
      <c r="C1044">
        <f t="shared" si="32"/>
        <v>32</v>
      </c>
      <c r="D1044" t="str">
        <f t="shared" si="33"/>
        <v>ORA - ZED32</v>
      </c>
      <c r="E1044" s="18">
        <v>8010573.1699999999</v>
      </c>
    </row>
    <row r="1045" spans="1:5" hidden="1" x14ac:dyDescent="0.3">
      <c r="A1045" t="s">
        <v>59</v>
      </c>
      <c r="B1045">
        <v>33</v>
      </c>
      <c r="C1045">
        <f t="shared" si="32"/>
        <v>33</v>
      </c>
      <c r="D1045" t="str">
        <f t="shared" si="33"/>
        <v>ORA - ZED33</v>
      </c>
      <c r="E1045" s="18">
        <v>12164893.390000001</v>
      </c>
    </row>
    <row r="1046" spans="1:5" hidden="1" x14ac:dyDescent="0.3">
      <c r="A1046" t="s">
        <v>59</v>
      </c>
      <c r="B1046">
        <v>34</v>
      </c>
      <c r="C1046">
        <f t="shared" si="32"/>
        <v>34</v>
      </c>
      <c r="D1046" t="str">
        <f t="shared" si="33"/>
        <v>ORA - ZED34</v>
      </c>
      <c r="E1046" s="18">
        <v>9568963.5</v>
      </c>
    </row>
    <row r="1047" spans="1:5" hidden="1" x14ac:dyDescent="0.3">
      <c r="A1047" t="s">
        <v>59</v>
      </c>
      <c r="B1047">
        <v>35</v>
      </c>
      <c r="C1047">
        <f t="shared" si="32"/>
        <v>35</v>
      </c>
      <c r="D1047" t="str">
        <f t="shared" si="33"/>
        <v>ORA - ZED35</v>
      </c>
      <c r="E1047" s="18">
        <v>7391485.2599999998</v>
      </c>
    </row>
    <row r="1048" spans="1:5" hidden="1" x14ac:dyDescent="0.3">
      <c r="A1048" t="s">
        <v>59</v>
      </c>
      <c r="B1048">
        <v>36</v>
      </c>
      <c r="C1048">
        <f t="shared" si="32"/>
        <v>36</v>
      </c>
      <c r="D1048" t="str">
        <f t="shared" si="33"/>
        <v>ORA - ZED36</v>
      </c>
      <c r="E1048" s="18">
        <v>7054023.71</v>
      </c>
    </row>
    <row r="1049" spans="1:5" hidden="1" x14ac:dyDescent="0.3">
      <c r="A1049" t="s">
        <v>59</v>
      </c>
      <c r="B1049">
        <v>37</v>
      </c>
      <c r="C1049">
        <f t="shared" si="32"/>
        <v>37</v>
      </c>
      <c r="D1049" t="str">
        <f t="shared" si="33"/>
        <v>ORA - ZED37</v>
      </c>
      <c r="E1049" s="18">
        <v>23554316.100000001</v>
      </c>
    </row>
    <row r="1050" spans="1:5" hidden="1" x14ac:dyDescent="0.3">
      <c r="A1050" t="s">
        <v>59</v>
      </c>
      <c r="B1050">
        <v>38</v>
      </c>
      <c r="C1050">
        <f t="shared" si="32"/>
        <v>38</v>
      </c>
      <c r="D1050" t="str">
        <f t="shared" si="33"/>
        <v>ORA - ZED38</v>
      </c>
      <c r="E1050" s="18">
        <v>17627053.170000002</v>
      </c>
    </row>
    <row r="1051" spans="1:5" hidden="1" x14ac:dyDescent="0.3">
      <c r="A1051" t="s">
        <v>59</v>
      </c>
      <c r="B1051">
        <v>39</v>
      </c>
      <c r="C1051">
        <f t="shared" si="32"/>
        <v>39</v>
      </c>
      <c r="D1051" t="str">
        <f t="shared" si="33"/>
        <v>ORA - ZED39</v>
      </c>
      <c r="E1051" s="18">
        <v>7606231.6299999999</v>
      </c>
    </row>
    <row r="1052" spans="1:5" hidden="1" x14ac:dyDescent="0.3">
      <c r="A1052" t="s">
        <v>59</v>
      </c>
      <c r="B1052">
        <v>40</v>
      </c>
      <c r="C1052">
        <f t="shared" si="32"/>
        <v>40</v>
      </c>
      <c r="D1052" t="str">
        <f t="shared" si="33"/>
        <v>ORA - ZED40</v>
      </c>
      <c r="E1052" s="18">
        <v>3717952.37</v>
      </c>
    </row>
    <row r="1053" spans="1:5" hidden="1" x14ac:dyDescent="0.3">
      <c r="A1053" t="s">
        <v>59</v>
      </c>
      <c r="B1053">
        <v>41</v>
      </c>
      <c r="C1053">
        <f t="shared" si="32"/>
        <v>41</v>
      </c>
      <c r="D1053" t="str">
        <f t="shared" si="33"/>
        <v>ORA - ZED41</v>
      </c>
      <c r="E1053" s="18">
        <v>4428778.21</v>
      </c>
    </row>
    <row r="1054" spans="1:5" hidden="1" x14ac:dyDescent="0.3">
      <c r="A1054" t="s">
        <v>59</v>
      </c>
      <c r="B1054">
        <v>42</v>
      </c>
      <c r="C1054">
        <f t="shared" si="32"/>
        <v>42</v>
      </c>
      <c r="D1054" t="str">
        <f t="shared" si="33"/>
        <v>ORA - ZED42</v>
      </c>
      <c r="E1054" s="18">
        <v>70851.77</v>
      </c>
    </row>
    <row r="1055" spans="1:5" hidden="1" x14ac:dyDescent="0.3">
      <c r="A1055" t="s">
        <v>59</v>
      </c>
      <c r="B1055">
        <v>43</v>
      </c>
      <c r="C1055">
        <f t="shared" si="32"/>
        <v>43</v>
      </c>
      <c r="D1055" t="str">
        <f t="shared" si="33"/>
        <v>ORA - ZED43</v>
      </c>
      <c r="E1055" s="18">
        <v>6004454.5300000003</v>
      </c>
    </row>
    <row r="1056" spans="1:5" hidden="1" x14ac:dyDescent="0.3">
      <c r="A1056" t="s">
        <v>199</v>
      </c>
      <c r="B1056">
        <v>1</v>
      </c>
      <c r="C1056">
        <f t="shared" si="32"/>
        <v>1</v>
      </c>
      <c r="D1056" t="str">
        <f t="shared" si="33"/>
        <v>ORA - ZED - Compansation1</v>
      </c>
      <c r="E1056" s="18">
        <v>12000000</v>
      </c>
    </row>
    <row r="1057" spans="1:5" hidden="1" x14ac:dyDescent="0.3">
      <c r="A1057" t="s">
        <v>59</v>
      </c>
      <c r="B1057">
        <v>1</v>
      </c>
      <c r="C1057">
        <f t="shared" si="32"/>
        <v>1</v>
      </c>
      <c r="D1057" t="str">
        <f t="shared" si="33"/>
        <v>ORA - ZED1</v>
      </c>
      <c r="E1057" s="18">
        <v>91380773</v>
      </c>
    </row>
    <row r="1058" spans="1:5" hidden="1" x14ac:dyDescent="0.3">
      <c r="A1058" t="s">
        <v>104</v>
      </c>
      <c r="B1058">
        <v>1</v>
      </c>
      <c r="C1058">
        <f t="shared" si="32"/>
        <v>1</v>
      </c>
      <c r="D1058" t="str">
        <f t="shared" si="33"/>
        <v>ORA - ZED - Landscape1</v>
      </c>
      <c r="E1058" s="18">
        <v>2167633.67</v>
      </c>
    </row>
    <row r="1059" spans="1:5" hidden="1" x14ac:dyDescent="0.3">
      <c r="A1059" t="s">
        <v>104</v>
      </c>
      <c r="B1059">
        <v>2</v>
      </c>
      <c r="C1059">
        <f t="shared" si="32"/>
        <v>2</v>
      </c>
      <c r="D1059" t="str">
        <f t="shared" si="33"/>
        <v>ORA - ZED - Landscape2</v>
      </c>
      <c r="E1059" s="18">
        <v>1719649.2</v>
      </c>
    </row>
    <row r="1060" spans="1:5" hidden="1" x14ac:dyDescent="0.3">
      <c r="A1060" t="s">
        <v>104</v>
      </c>
      <c r="B1060">
        <v>3</v>
      </c>
      <c r="C1060">
        <f t="shared" si="32"/>
        <v>3</v>
      </c>
      <c r="D1060" t="str">
        <f t="shared" si="33"/>
        <v>ORA - ZED - Landscape3</v>
      </c>
      <c r="E1060" s="18">
        <v>1775205.58</v>
      </c>
    </row>
    <row r="1061" spans="1:5" hidden="1" x14ac:dyDescent="0.3">
      <c r="A1061" t="s">
        <v>104</v>
      </c>
      <c r="B1061">
        <v>4</v>
      </c>
      <c r="C1061">
        <f t="shared" si="32"/>
        <v>4</v>
      </c>
      <c r="D1061" t="str">
        <f t="shared" si="33"/>
        <v>ORA - ZED - Landscape4</v>
      </c>
      <c r="E1061" s="18">
        <v>4074938.81</v>
      </c>
    </row>
    <row r="1062" spans="1:5" hidden="1" x14ac:dyDescent="0.3">
      <c r="A1062" t="s">
        <v>104</v>
      </c>
      <c r="B1062">
        <v>5</v>
      </c>
      <c r="C1062">
        <f t="shared" si="32"/>
        <v>5</v>
      </c>
      <c r="D1062" t="str">
        <f t="shared" si="33"/>
        <v>ORA - ZED - Landscape5</v>
      </c>
      <c r="E1062" s="18">
        <v>2726488.3</v>
      </c>
    </row>
    <row r="1063" spans="1:5" hidden="1" x14ac:dyDescent="0.3">
      <c r="A1063" t="s">
        <v>104</v>
      </c>
      <c r="B1063">
        <v>6</v>
      </c>
      <c r="C1063">
        <f t="shared" si="32"/>
        <v>6</v>
      </c>
      <c r="D1063" t="str">
        <f t="shared" si="33"/>
        <v>ORA - ZED - Landscape6</v>
      </c>
      <c r="E1063" s="18">
        <v>3120690.89</v>
      </c>
    </row>
    <row r="1064" spans="1:5" hidden="1" x14ac:dyDescent="0.3">
      <c r="A1064" t="s">
        <v>104</v>
      </c>
      <c r="B1064">
        <v>7</v>
      </c>
      <c r="C1064">
        <f t="shared" si="32"/>
        <v>7</v>
      </c>
      <c r="D1064" t="str">
        <f t="shared" si="33"/>
        <v>ORA - ZED - Landscape7</v>
      </c>
      <c r="E1064" s="18">
        <v>964764.3</v>
      </c>
    </row>
    <row r="1065" spans="1:5" hidden="1" x14ac:dyDescent="0.3">
      <c r="A1065" t="s">
        <v>104</v>
      </c>
      <c r="B1065">
        <v>8</v>
      </c>
      <c r="C1065">
        <f t="shared" si="32"/>
        <v>8</v>
      </c>
      <c r="D1065" t="str">
        <f t="shared" si="33"/>
        <v>ORA - ZED - Landscape8</v>
      </c>
      <c r="E1065" s="18">
        <v>5158038.9400000004</v>
      </c>
    </row>
    <row r="1066" spans="1:5" hidden="1" x14ac:dyDescent="0.3">
      <c r="A1066" t="s">
        <v>104</v>
      </c>
      <c r="B1066">
        <v>9</v>
      </c>
      <c r="C1066">
        <f t="shared" si="32"/>
        <v>9</v>
      </c>
      <c r="D1066" t="str">
        <f t="shared" si="33"/>
        <v>ORA - ZED - Landscape9</v>
      </c>
      <c r="E1066" s="18">
        <v>3636861</v>
      </c>
    </row>
    <row r="1067" spans="1:5" hidden="1" x14ac:dyDescent="0.3">
      <c r="A1067" t="s">
        <v>104</v>
      </c>
      <c r="B1067">
        <v>9.1</v>
      </c>
      <c r="C1067">
        <f t="shared" si="32"/>
        <v>9</v>
      </c>
      <c r="D1067" t="str">
        <f t="shared" si="33"/>
        <v>ORA - ZED - Landscape9</v>
      </c>
      <c r="E1067" s="18">
        <v>226226.97</v>
      </c>
    </row>
    <row r="1068" spans="1:5" hidden="1" x14ac:dyDescent="0.3">
      <c r="A1068" t="s">
        <v>104</v>
      </c>
      <c r="B1068">
        <v>10</v>
      </c>
      <c r="C1068">
        <f t="shared" si="32"/>
        <v>10</v>
      </c>
      <c r="D1068" t="str">
        <f t="shared" si="33"/>
        <v>ORA - ZED - Landscape10</v>
      </c>
      <c r="E1068" s="18">
        <v>6562980.7200000007</v>
      </c>
    </row>
    <row r="1069" spans="1:5" hidden="1" x14ac:dyDescent="0.3">
      <c r="A1069" t="s">
        <v>104</v>
      </c>
      <c r="B1069">
        <v>11</v>
      </c>
      <c r="C1069">
        <f t="shared" si="32"/>
        <v>11</v>
      </c>
      <c r="D1069" t="str">
        <f t="shared" si="33"/>
        <v>ORA - ZED - Landscape11</v>
      </c>
      <c r="E1069" s="18">
        <v>5312426.17</v>
      </c>
    </row>
    <row r="1070" spans="1:5" hidden="1" x14ac:dyDescent="0.3">
      <c r="A1070" t="s">
        <v>104</v>
      </c>
      <c r="B1070">
        <v>12</v>
      </c>
      <c r="C1070">
        <f t="shared" si="32"/>
        <v>12</v>
      </c>
      <c r="D1070" t="str">
        <f t="shared" si="33"/>
        <v>ORA - ZED - Landscape12</v>
      </c>
      <c r="E1070" s="18">
        <v>6030251.4699999997</v>
      </c>
    </row>
    <row r="1071" spans="1:5" hidden="1" x14ac:dyDescent="0.3">
      <c r="A1071" t="s">
        <v>104</v>
      </c>
      <c r="B1071">
        <v>14</v>
      </c>
      <c r="C1071">
        <f t="shared" si="32"/>
        <v>14</v>
      </c>
      <c r="D1071" t="str">
        <f t="shared" si="33"/>
        <v>ORA - ZED - Landscape14</v>
      </c>
      <c r="E1071" s="18">
        <v>868255.79</v>
      </c>
    </row>
    <row r="1072" spans="1:5" hidden="1" x14ac:dyDescent="0.3">
      <c r="A1072" t="s">
        <v>104</v>
      </c>
      <c r="B1072">
        <v>15</v>
      </c>
      <c r="C1072">
        <f t="shared" si="32"/>
        <v>15</v>
      </c>
      <c r="D1072" t="str">
        <f t="shared" si="33"/>
        <v>ORA - ZED - Landscape15</v>
      </c>
      <c r="E1072" s="18">
        <v>3165189.2</v>
      </c>
    </row>
    <row r="1073" spans="1:5" hidden="1" x14ac:dyDescent="0.3">
      <c r="A1073" t="s">
        <v>104</v>
      </c>
      <c r="B1073">
        <v>16</v>
      </c>
      <c r="C1073">
        <f t="shared" si="32"/>
        <v>16</v>
      </c>
      <c r="D1073" t="str">
        <f t="shared" si="33"/>
        <v>ORA - ZED - Landscape16</v>
      </c>
      <c r="E1073" s="18">
        <v>1521916.47</v>
      </c>
    </row>
    <row r="1074" spans="1:5" hidden="1" x14ac:dyDescent="0.3">
      <c r="A1074" t="s">
        <v>104</v>
      </c>
      <c r="B1074">
        <v>17</v>
      </c>
      <c r="C1074">
        <f t="shared" si="32"/>
        <v>17</v>
      </c>
      <c r="D1074" t="str">
        <f t="shared" si="33"/>
        <v>ORA - ZED - Landscape17</v>
      </c>
      <c r="E1074" s="18">
        <v>1313619.6599999999</v>
      </c>
    </row>
    <row r="1075" spans="1:5" hidden="1" x14ac:dyDescent="0.3">
      <c r="A1075" t="s">
        <v>104</v>
      </c>
      <c r="B1075">
        <v>18</v>
      </c>
      <c r="C1075">
        <f t="shared" si="32"/>
        <v>18</v>
      </c>
      <c r="D1075" t="str">
        <f t="shared" si="33"/>
        <v>ORA - ZED - Landscape18</v>
      </c>
      <c r="E1075" s="18">
        <v>975356.43</v>
      </c>
    </row>
    <row r="1076" spans="1:5" hidden="1" x14ac:dyDescent="0.3">
      <c r="A1076" t="s">
        <v>104</v>
      </c>
      <c r="B1076">
        <v>19</v>
      </c>
      <c r="C1076">
        <f t="shared" si="32"/>
        <v>19</v>
      </c>
      <c r="D1076" t="str">
        <f t="shared" si="33"/>
        <v>ORA - ZED - Landscape19</v>
      </c>
      <c r="E1076" s="18">
        <v>618692.48</v>
      </c>
    </row>
    <row r="1077" spans="1:5" hidden="1" x14ac:dyDescent="0.3">
      <c r="A1077" t="s">
        <v>104</v>
      </c>
      <c r="B1077">
        <v>20</v>
      </c>
      <c r="C1077">
        <f t="shared" si="32"/>
        <v>20</v>
      </c>
      <c r="D1077" t="str">
        <f t="shared" si="33"/>
        <v>ORA - ZED - Landscape20</v>
      </c>
      <c r="E1077" s="18">
        <v>1177303.8500000001</v>
      </c>
    </row>
    <row r="1078" spans="1:5" hidden="1" x14ac:dyDescent="0.3">
      <c r="A1078" t="s">
        <v>104</v>
      </c>
      <c r="B1078">
        <v>21</v>
      </c>
      <c r="C1078">
        <f t="shared" si="32"/>
        <v>21</v>
      </c>
      <c r="D1078" t="str">
        <f t="shared" si="33"/>
        <v>ORA - ZED - Landscape21</v>
      </c>
      <c r="E1078" s="18">
        <v>108767.39</v>
      </c>
    </row>
    <row r="1079" spans="1:5" hidden="1" x14ac:dyDescent="0.3">
      <c r="A1079" t="s">
        <v>104</v>
      </c>
      <c r="B1079">
        <v>1</v>
      </c>
      <c r="C1079">
        <f t="shared" si="32"/>
        <v>1</v>
      </c>
      <c r="D1079" t="str">
        <f t="shared" si="33"/>
        <v>ORA - ZED - Landscape1</v>
      </c>
      <c r="E1079" s="18">
        <v>9635108.4000000004</v>
      </c>
    </row>
    <row r="1080" spans="1:5" hidden="1" x14ac:dyDescent="0.3">
      <c r="A1080" t="s">
        <v>59</v>
      </c>
      <c r="B1080">
        <v>2</v>
      </c>
      <c r="C1080">
        <f t="shared" si="32"/>
        <v>2</v>
      </c>
      <c r="D1080" t="str">
        <f t="shared" si="33"/>
        <v>ORA - ZED2</v>
      </c>
      <c r="E1080" s="18">
        <v>256451321</v>
      </c>
    </row>
    <row r="1081" spans="1:5" hidden="1" x14ac:dyDescent="0.3">
      <c r="A1081" t="s">
        <v>59</v>
      </c>
      <c r="B1081">
        <v>3</v>
      </c>
      <c r="C1081">
        <f t="shared" si="32"/>
        <v>3</v>
      </c>
      <c r="D1081" t="str">
        <f t="shared" si="33"/>
        <v>ORA - ZED3</v>
      </c>
      <c r="E1081" s="18">
        <v>50172571.86300002</v>
      </c>
    </row>
    <row r="1082" spans="1:5" hidden="1" x14ac:dyDescent="0.3">
      <c r="A1082" t="s">
        <v>59</v>
      </c>
      <c r="B1082">
        <v>4</v>
      </c>
      <c r="C1082">
        <f t="shared" si="32"/>
        <v>4</v>
      </c>
      <c r="D1082" t="str">
        <f t="shared" si="33"/>
        <v>ORA - ZED4</v>
      </c>
      <c r="E1082" s="18">
        <v>25000000</v>
      </c>
    </row>
    <row r="1083" spans="1:5" hidden="1" x14ac:dyDescent="0.3">
      <c r="A1083" t="s">
        <v>59</v>
      </c>
      <c r="B1083">
        <v>5</v>
      </c>
      <c r="C1083">
        <f t="shared" si="32"/>
        <v>5</v>
      </c>
      <c r="D1083" t="str">
        <f t="shared" si="33"/>
        <v>ORA - ZED5</v>
      </c>
      <c r="E1083" s="18">
        <v>50000000</v>
      </c>
    </row>
    <row r="1084" spans="1:5" hidden="1" x14ac:dyDescent="0.3">
      <c r="A1084" t="s">
        <v>59</v>
      </c>
      <c r="B1084">
        <v>6</v>
      </c>
      <c r="C1084">
        <f t="shared" si="32"/>
        <v>6</v>
      </c>
      <c r="D1084" t="str">
        <f t="shared" si="33"/>
        <v>ORA - ZED6</v>
      </c>
      <c r="E1084" s="18">
        <v>10000000</v>
      </c>
    </row>
    <row r="1085" spans="1:5" hidden="1" x14ac:dyDescent="0.3">
      <c r="A1085" t="s">
        <v>59</v>
      </c>
      <c r="B1085">
        <v>7</v>
      </c>
      <c r="C1085">
        <f t="shared" si="32"/>
        <v>7</v>
      </c>
      <c r="D1085" t="str">
        <f t="shared" si="33"/>
        <v>ORA - ZED7</v>
      </c>
      <c r="E1085" s="18">
        <v>5000000</v>
      </c>
    </row>
    <row r="1086" spans="1:5" hidden="1" x14ac:dyDescent="0.3">
      <c r="A1086" t="s">
        <v>75</v>
      </c>
      <c r="B1086">
        <v>1</v>
      </c>
      <c r="C1086">
        <f t="shared" si="32"/>
        <v>1</v>
      </c>
      <c r="D1086" t="str">
        <f t="shared" si="33"/>
        <v>ORA - ZED - ph.021</v>
      </c>
      <c r="E1086" s="18">
        <v>14536704.190000001</v>
      </c>
    </row>
    <row r="1087" spans="1:5" hidden="1" x14ac:dyDescent="0.3">
      <c r="A1087" t="s">
        <v>75</v>
      </c>
      <c r="B1087">
        <v>2</v>
      </c>
      <c r="C1087">
        <f t="shared" si="32"/>
        <v>2</v>
      </c>
      <c r="D1087" t="str">
        <f t="shared" si="33"/>
        <v>ORA - ZED - ph.022</v>
      </c>
      <c r="E1087" s="18">
        <v>20471935.629999999</v>
      </c>
    </row>
    <row r="1088" spans="1:5" hidden="1" x14ac:dyDescent="0.3">
      <c r="A1088" t="s">
        <v>75</v>
      </c>
      <c r="B1088">
        <v>3</v>
      </c>
      <c r="C1088">
        <f t="shared" si="32"/>
        <v>3</v>
      </c>
      <c r="D1088" t="str">
        <f t="shared" si="33"/>
        <v>ORA - ZED - ph.023</v>
      </c>
      <c r="E1088" s="18">
        <v>9325142.709999999</v>
      </c>
    </row>
    <row r="1089" spans="1:5" hidden="1" x14ac:dyDescent="0.3">
      <c r="A1089" t="s">
        <v>75</v>
      </c>
      <c r="B1089">
        <v>4</v>
      </c>
      <c r="C1089">
        <f t="shared" ref="C1089:C1152" si="34">ROUNDDOWN(B1089,0)</f>
        <v>4</v>
      </c>
      <c r="D1089" t="str">
        <f t="shared" ref="D1089:D1152" si="35">A1089&amp;C1089</f>
        <v>ORA - ZED - ph.024</v>
      </c>
      <c r="E1089" s="18">
        <v>28728856.890000001</v>
      </c>
    </row>
    <row r="1090" spans="1:5" hidden="1" x14ac:dyDescent="0.3">
      <c r="A1090" t="s">
        <v>75</v>
      </c>
      <c r="B1090">
        <v>5</v>
      </c>
      <c r="C1090">
        <f t="shared" si="34"/>
        <v>5</v>
      </c>
      <c r="D1090" t="str">
        <f t="shared" si="35"/>
        <v>ORA - ZED - ph.025</v>
      </c>
      <c r="E1090" s="18">
        <v>12407121.98</v>
      </c>
    </row>
    <row r="1091" spans="1:5" hidden="1" x14ac:dyDescent="0.3">
      <c r="A1091" t="s">
        <v>75</v>
      </c>
      <c r="B1091">
        <v>6</v>
      </c>
      <c r="C1091">
        <f t="shared" si="34"/>
        <v>6</v>
      </c>
      <c r="D1091" t="str">
        <f t="shared" si="35"/>
        <v>ORA - ZED - ph.026</v>
      </c>
      <c r="E1091" s="18">
        <v>16610991.379999999</v>
      </c>
    </row>
    <row r="1092" spans="1:5" hidden="1" x14ac:dyDescent="0.3">
      <c r="A1092" t="s">
        <v>75</v>
      </c>
      <c r="B1092">
        <v>7</v>
      </c>
      <c r="C1092">
        <f t="shared" si="34"/>
        <v>7</v>
      </c>
      <c r="D1092" t="str">
        <f t="shared" si="35"/>
        <v>ORA - ZED - ph.027</v>
      </c>
      <c r="E1092" s="18">
        <v>8000000</v>
      </c>
    </row>
    <row r="1093" spans="1:5" hidden="1" x14ac:dyDescent="0.3">
      <c r="A1093" t="s">
        <v>75</v>
      </c>
      <c r="B1093">
        <v>7.1</v>
      </c>
      <c r="C1093">
        <f t="shared" si="34"/>
        <v>7</v>
      </c>
      <c r="D1093" t="str">
        <f t="shared" si="35"/>
        <v>ORA - ZED - ph.027</v>
      </c>
      <c r="E1093" s="18">
        <v>16000000</v>
      </c>
    </row>
    <row r="1094" spans="1:5" hidden="1" x14ac:dyDescent="0.3">
      <c r="A1094" t="s">
        <v>75</v>
      </c>
      <c r="B1094">
        <v>7.2</v>
      </c>
      <c r="C1094">
        <f t="shared" si="34"/>
        <v>7</v>
      </c>
      <c r="D1094" t="str">
        <f t="shared" si="35"/>
        <v>ORA - ZED - ph.027</v>
      </c>
      <c r="E1094" s="18">
        <v>8100387.2800000003</v>
      </c>
    </row>
    <row r="1095" spans="1:5" hidden="1" x14ac:dyDescent="0.3">
      <c r="A1095" t="s">
        <v>75</v>
      </c>
      <c r="B1095">
        <v>8</v>
      </c>
      <c r="C1095">
        <f t="shared" si="34"/>
        <v>8</v>
      </c>
      <c r="D1095" t="str">
        <f t="shared" si="35"/>
        <v>ORA - ZED - ph.028</v>
      </c>
      <c r="E1095" s="18">
        <v>8595540.370000001</v>
      </c>
    </row>
    <row r="1096" spans="1:5" hidden="1" x14ac:dyDescent="0.3">
      <c r="A1096" t="s">
        <v>75</v>
      </c>
      <c r="B1096">
        <v>9</v>
      </c>
      <c r="C1096">
        <f t="shared" si="34"/>
        <v>9</v>
      </c>
      <c r="D1096" t="str">
        <f t="shared" si="35"/>
        <v>ORA - ZED - ph.029</v>
      </c>
      <c r="E1096" s="18">
        <v>7163536.5899999999</v>
      </c>
    </row>
    <row r="1097" spans="1:5" hidden="1" x14ac:dyDescent="0.3">
      <c r="A1097" t="s">
        <v>75</v>
      </c>
      <c r="B1097">
        <v>10</v>
      </c>
      <c r="C1097">
        <f t="shared" si="34"/>
        <v>10</v>
      </c>
      <c r="D1097" t="str">
        <f t="shared" si="35"/>
        <v>ORA - ZED - ph.0210</v>
      </c>
      <c r="E1097" s="18">
        <v>20828447.259999998</v>
      </c>
    </row>
    <row r="1098" spans="1:5" hidden="1" x14ac:dyDescent="0.3">
      <c r="A1098" t="s">
        <v>75</v>
      </c>
      <c r="B1098">
        <v>11</v>
      </c>
      <c r="C1098">
        <f t="shared" si="34"/>
        <v>11</v>
      </c>
      <c r="D1098" t="str">
        <f t="shared" si="35"/>
        <v>ORA - ZED - ph.0211</v>
      </c>
      <c r="E1098" s="18">
        <v>12170282.5</v>
      </c>
    </row>
    <row r="1099" spans="1:5" hidden="1" x14ac:dyDescent="0.3">
      <c r="A1099" t="s">
        <v>75</v>
      </c>
      <c r="B1099">
        <v>12</v>
      </c>
      <c r="C1099">
        <f t="shared" si="34"/>
        <v>12</v>
      </c>
      <c r="D1099" t="str">
        <f t="shared" si="35"/>
        <v>ORA - ZED - ph.0212</v>
      </c>
      <c r="E1099" s="18">
        <v>14759397.949999999</v>
      </c>
    </row>
    <row r="1100" spans="1:5" hidden="1" x14ac:dyDescent="0.3">
      <c r="A1100" t="s">
        <v>75</v>
      </c>
      <c r="B1100">
        <v>13</v>
      </c>
      <c r="C1100">
        <f t="shared" si="34"/>
        <v>13</v>
      </c>
      <c r="D1100" t="str">
        <f t="shared" si="35"/>
        <v>ORA - ZED - ph.0213</v>
      </c>
      <c r="E1100" s="18">
        <v>13268244.560000001</v>
      </c>
    </row>
    <row r="1101" spans="1:5" hidden="1" x14ac:dyDescent="0.3">
      <c r="A1101" t="s">
        <v>75</v>
      </c>
      <c r="B1101">
        <v>14</v>
      </c>
      <c r="C1101">
        <f t="shared" si="34"/>
        <v>14</v>
      </c>
      <c r="D1101" t="str">
        <f t="shared" si="35"/>
        <v>ORA - ZED - ph.0214</v>
      </c>
      <c r="E1101" s="18">
        <v>15256729.379999999</v>
      </c>
    </row>
    <row r="1102" spans="1:5" hidden="1" x14ac:dyDescent="0.3">
      <c r="A1102" t="s">
        <v>75</v>
      </c>
      <c r="B1102">
        <v>15</v>
      </c>
      <c r="C1102">
        <f t="shared" si="34"/>
        <v>15</v>
      </c>
      <c r="D1102" t="str">
        <f t="shared" si="35"/>
        <v>ORA - ZED - ph.0215</v>
      </c>
      <c r="E1102" s="18">
        <v>11384143.67</v>
      </c>
    </row>
    <row r="1103" spans="1:5" hidden="1" x14ac:dyDescent="0.3">
      <c r="A1103" t="s">
        <v>75</v>
      </c>
      <c r="B1103">
        <v>16</v>
      </c>
      <c r="C1103">
        <f t="shared" si="34"/>
        <v>16</v>
      </c>
      <c r="D1103" t="str">
        <f t="shared" si="35"/>
        <v>ORA - ZED - ph.0216</v>
      </c>
      <c r="E1103" s="18">
        <v>9858410.9399999995</v>
      </c>
    </row>
    <row r="1104" spans="1:5" hidden="1" x14ac:dyDescent="0.3">
      <c r="A1104" t="s">
        <v>75</v>
      </c>
      <c r="B1104">
        <v>17</v>
      </c>
      <c r="C1104">
        <f t="shared" si="34"/>
        <v>17</v>
      </c>
      <c r="D1104" t="str">
        <f t="shared" si="35"/>
        <v>ORA - ZED - ph.0217</v>
      </c>
      <c r="E1104" s="18">
        <v>8988166.120000001</v>
      </c>
    </row>
    <row r="1105" spans="1:5" hidden="1" x14ac:dyDescent="0.3">
      <c r="A1105" t="s">
        <v>75</v>
      </c>
      <c r="B1105">
        <v>18</v>
      </c>
      <c r="C1105">
        <f t="shared" si="34"/>
        <v>18</v>
      </c>
      <c r="D1105" t="str">
        <f t="shared" si="35"/>
        <v>ORA - ZED - ph.0218</v>
      </c>
      <c r="E1105" s="18">
        <v>13223027.75</v>
      </c>
    </row>
    <row r="1106" spans="1:5" hidden="1" x14ac:dyDescent="0.3">
      <c r="A1106" t="s">
        <v>75</v>
      </c>
      <c r="B1106">
        <v>19</v>
      </c>
      <c r="C1106">
        <f t="shared" si="34"/>
        <v>19</v>
      </c>
      <c r="D1106" t="str">
        <f t="shared" si="35"/>
        <v>ORA - ZED - ph.0219</v>
      </c>
      <c r="E1106" s="18">
        <v>6921352.1099999994</v>
      </c>
    </row>
    <row r="1107" spans="1:5" hidden="1" x14ac:dyDescent="0.3">
      <c r="A1107" t="s">
        <v>75</v>
      </c>
      <c r="B1107">
        <v>20</v>
      </c>
      <c r="C1107">
        <f t="shared" si="34"/>
        <v>20</v>
      </c>
      <c r="D1107" t="str">
        <f t="shared" si="35"/>
        <v>ORA - ZED - ph.0220</v>
      </c>
      <c r="E1107" s="18">
        <v>3038540.29</v>
      </c>
    </row>
    <row r="1108" spans="1:5" hidden="1" x14ac:dyDescent="0.3">
      <c r="A1108" t="s">
        <v>75</v>
      </c>
      <c r="B1108">
        <v>21</v>
      </c>
      <c r="C1108">
        <f t="shared" si="34"/>
        <v>21</v>
      </c>
      <c r="D1108" t="str">
        <f t="shared" si="35"/>
        <v>ORA - ZED - ph.0221</v>
      </c>
      <c r="E1108" s="18">
        <v>4532160.0600000005</v>
      </c>
    </row>
    <row r="1109" spans="1:5" hidden="1" x14ac:dyDescent="0.3">
      <c r="A1109" t="s">
        <v>75</v>
      </c>
      <c r="B1109">
        <v>22</v>
      </c>
      <c r="C1109">
        <f t="shared" si="34"/>
        <v>22</v>
      </c>
      <c r="D1109" t="str">
        <f t="shared" si="35"/>
        <v>ORA - ZED - ph.0222</v>
      </c>
      <c r="E1109" s="18">
        <v>8297638.8200000003</v>
      </c>
    </row>
    <row r="1110" spans="1:5" hidden="1" x14ac:dyDescent="0.3">
      <c r="A1110" t="s">
        <v>75</v>
      </c>
      <c r="B1110">
        <v>23</v>
      </c>
      <c r="C1110">
        <f t="shared" si="34"/>
        <v>23</v>
      </c>
      <c r="D1110" t="str">
        <f t="shared" si="35"/>
        <v>ORA - ZED - ph.0223</v>
      </c>
      <c r="E1110" s="18">
        <v>564270</v>
      </c>
    </row>
    <row r="1111" spans="1:5" hidden="1" x14ac:dyDescent="0.3">
      <c r="A1111" t="s">
        <v>75</v>
      </c>
      <c r="B1111">
        <v>24</v>
      </c>
      <c r="C1111">
        <f t="shared" si="34"/>
        <v>24</v>
      </c>
      <c r="D1111" t="str">
        <f t="shared" si="35"/>
        <v>ORA - ZED - ph.0224</v>
      </c>
      <c r="E1111" s="18">
        <v>1374587.38</v>
      </c>
    </row>
    <row r="1112" spans="1:5" hidden="1" x14ac:dyDescent="0.3">
      <c r="A1112" t="s">
        <v>75</v>
      </c>
      <c r="B1112">
        <v>25</v>
      </c>
      <c r="C1112">
        <f t="shared" si="34"/>
        <v>25</v>
      </c>
      <c r="D1112" t="str">
        <f t="shared" si="35"/>
        <v>ORA - ZED - ph.0225</v>
      </c>
      <c r="E1112" s="18">
        <v>996461.29</v>
      </c>
    </row>
    <row r="1113" spans="1:5" hidden="1" x14ac:dyDescent="0.3">
      <c r="A1113" t="s">
        <v>75</v>
      </c>
      <c r="B1113">
        <v>26</v>
      </c>
      <c r="C1113">
        <f t="shared" si="34"/>
        <v>26</v>
      </c>
      <c r="D1113" t="str">
        <f t="shared" si="35"/>
        <v>ORA - ZED - ph.0226</v>
      </c>
      <c r="E1113" s="18">
        <v>2944524.93</v>
      </c>
    </row>
    <row r="1114" spans="1:5" hidden="1" x14ac:dyDescent="0.3">
      <c r="A1114" t="s">
        <v>75</v>
      </c>
      <c r="B1114">
        <v>27</v>
      </c>
      <c r="C1114">
        <f t="shared" si="34"/>
        <v>27</v>
      </c>
      <c r="D1114" t="str">
        <f t="shared" si="35"/>
        <v>ORA - ZED - ph.0227</v>
      </c>
      <c r="E1114" s="18">
        <v>5268993.93</v>
      </c>
    </row>
    <row r="1115" spans="1:5" hidden="1" x14ac:dyDescent="0.3">
      <c r="A1115" t="s">
        <v>75</v>
      </c>
      <c r="B1115">
        <v>28</v>
      </c>
      <c r="C1115">
        <f t="shared" si="34"/>
        <v>28</v>
      </c>
      <c r="D1115" t="str">
        <f t="shared" si="35"/>
        <v>ORA - ZED - ph.0228</v>
      </c>
      <c r="E1115" s="18">
        <v>1922751.71</v>
      </c>
    </row>
    <row r="1116" spans="1:5" hidden="1" x14ac:dyDescent="0.3">
      <c r="A1116" t="s">
        <v>75</v>
      </c>
      <c r="B1116">
        <v>29</v>
      </c>
      <c r="C1116">
        <f t="shared" si="34"/>
        <v>29</v>
      </c>
      <c r="D1116" t="str">
        <f t="shared" si="35"/>
        <v>ORA - ZED - ph.0229</v>
      </c>
      <c r="E1116" s="18">
        <v>5009481.7200000007</v>
      </c>
    </row>
    <row r="1117" spans="1:5" hidden="1" x14ac:dyDescent="0.3">
      <c r="A1117" t="s">
        <v>75</v>
      </c>
      <c r="B1117">
        <v>30</v>
      </c>
      <c r="C1117">
        <f t="shared" si="34"/>
        <v>30</v>
      </c>
      <c r="D1117" t="str">
        <f t="shared" si="35"/>
        <v>ORA - ZED - ph.0230</v>
      </c>
      <c r="E1117" s="18">
        <v>73017</v>
      </c>
    </row>
    <row r="1118" spans="1:5" hidden="1" x14ac:dyDescent="0.3">
      <c r="A1118" t="s">
        <v>75</v>
      </c>
      <c r="B1118">
        <v>31</v>
      </c>
      <c r="C1118">
        <f t="shared" si="34"/>
        <v>31</v>
      </c>
      <c r="D1118" t="str">
        <f t="shared" si="35"/>
        <v>ORA - ZED - ph.0231</v>
      </c>
      <c r="E1118" s="18">
        <v>3717995</v>
      </c>
    </row>
    <row r="1119" spans="1:5" hidden="1" x14ac:dyDescent="0.3">
      <c r="A1119" t="s">
        <v>75</v>
      </c>
      <c r="B1119">
        <v>32</v>
      </c>
      <c r="C1119">
        <f t="shared" si="34"/>
        <v>32</v>
      </c>
      <c r="D1119" t="str">
        <f t="shared" si="35"/>
        <v>ORA - ZED - ph.0232</v>
      </c>
      <c r="E1119" s="18">
        <v>2836390.67</v>
      </c>
    </row>
    <row r="1120" spans="1:5" hidden="1" x14ac:dyDescent="0.3">
      <c r="A1120" t="s">
        <v>75</v>
      </c>
      <c r="B1120">
        <v>33</v>
      </c>
      <c r="C1120">
        <f t="shared" si="34"/>
        <v>33</v>
      </c>
      <c r="D1120" t="str">
        <f t="shared" si="35"/>
        <v>ORA - ZED - ph.0233</v>
      </c>
      <c r="E1120" s="18">
        <v>1.0000000000000001E-5</v>
      </c>
    </row>
    <row r="1121" spans="1:5" hidden="1" x14ac:dyDescent="0.3">
      <c r="A1121" t="s">
        <v>75</v>
      </c>
      <c r="B1121">
        <v>34</v>
      </c>
      <c r="C1121">
        <f t="shared" si="34"/>
        <v>34</v>
      </c>
      <c r="D1121" t="str">
        <f t="shared" si="35"/>
        <v>ORA - ZED - ph.0234</v>
      </c>
      <c r="E1121" s="18">
        <v>1.0000000000000001E-5</v>
      </c>
    </row>
    <row r="1122" spans="1:5" hidden="1" x14ac:dyDescent="0.3">
      <c r="A1122" t="s">
        <v>75</v>
      </c>
      <c r="B1122">
        <v>35</v>
      </c>
      <c r="C1122">
        <f t="shared" si="34"/>
        <v>35</v>
      </c>
      <c r="D1122" t="str">
        <f t="shared" si="35"/>
        <v>ORA - ZED - ph.0235</v>
      </c>
      <c r="E1122" s="18">
        <v>1.0000000000000001E-5</v>
      </c>
    </row>
    <row r="1123" spans="1:5" hidden="1" x14ac:dyDescent="0.3">
      <c r="A1123" t="s">
        <v>75</v>
      </c>
      <c r="B1123">
        <v>36</v>
      </c>
      <c r="C1123">
        <f t="shared" si="34"/>
        <v>36</v>
      </c>
      <c r="D1123" t="str">
        <f t="shared" si="35"/>
        <v>ORA - ZED - ph.0236</v>
      </c>
      <c r="E1123" s="18">
        <v>4160916.8</v>
      </c>
    </row>
    <row r="1124" spans="1:5" hidden="1" x14ac:dyDescent="0.3">
      <c r="A1124" t="s">
        <v>75</v>
      </c>
      <c r="B1124">
        <v>37</v>
      </c>
      <c r="C1124">
        <f t="shared" si="34"/>
        <v>37</v>
      </c>
      <c r="D1124" t="str">
        <f t="shared" si="35"/>
        <v>ORA - ZED - ph.0237</v>
      </c>
      <c r="E1124" s="18">
        <v>8601492.5600000005</v>
      </c>
    </row>
    <row r="1125" spans="1:5" hidden="1" x14ac:dyDescent="0.3">
      <c r="A1125" t="s">
        <v>75</v>
      </c>
      <c r="B1125">
        <v>38</v>
      </c>
      <c r="C1125">
        <f t="shared" si="34"/>
        <v>38</v>
      </c>
      <c r="D1125" t="str">
        <f t="shared" si="35"/>
        <v>ORA - ZED - ph.0238</v>
      </c>
      <c r="E1125" s="18">
        <v>3811960.86</v>
      </c>
    </row>
    <row r="1126" spans="1:5" hidden="1" x14ac:dyDescent="0.3">
      <c r="A1126" t="s">
        <v>217</v>
      </c>
      <c r="B1126">
        <v>1</v>
      </c>
      <c r="C1126">
        <f t="shared" si="34"/>
        <v>1</v>
      </c>
      <c r="D1126" t="str">
        <f t="shared" si="35"/>
        <v>ORA - ZED - ph.02 - Claims1</v>
      </c>
      <c r="E1126" s="18">
        <v>25000000</v>
      </c>
    </row>
    <row r="1127" spans="1:5" hidden="1" x14ac:dyDescent="0.3">
      <c r="A1127" t="s">
        <v>217</v>
      </c>
      <c r="B1127">
        <v>2</v>
      </c>
      <c r="C1127">
        <f t="shared" si="34"/>
        <v>2</v>
      </c>
      <c r="D1127" t="str">
        <f t="shared" si="35"/>
        <v>ORA - ZED - ph.02 - Claims2</v>
      </c>
      <c r="E1127" s="18">
        <v>12500000</v>
      </c>
    </row>
    <row r="1128" spans="1:5" hidden="1" x14ac:dyDescent="0.3">
      <c r="A1128" t="s">
        <v>75</v>
      </c>
      <c r="B1128">
        <v>1</v>
      </c>
      <c r="C1128">
        <f t="shared" si="34"/>
        <v>1</v>
      </c>
      <c r="D1128" t="str">
        <f t="shared" si="35"/>
        <v>ORA - ZED - ph.021</v>
      </c>
      <c r="E1128" s="18">
        <v>25000000</v>
      </c>
    </row>
    <row r="1129" spans="1:5" hidden="1" x14ac:dyDescent="0.3">
      <c r="A1129" t="s">
        <v>75</v>
      </c>
      <c r="B1129">
        <v>2</v>
      </c>
      <c r="C1129">
        <f t="shared" si="34"/>
        <v>2</v>
      </c>
      <c r="D1129" t="str">
        <f t="shared" si="35"/>
        <v>ORA - ZED - ph.022</v>
      </c>
      <c r="E1129" s="18">
        <v>15000000</v>
      </c>
    </row>
    <row r="1130" spans="1:5" hidden="1" x14ac:dyDescent="0.3">
      <c r="A1130" t="s">
        <v>75</v>
      </c>
      <c r="B1130">
        <v>3</v>
      </c>
      <c r="C1130">
        <f t="shared" si="34"/>
        <v>3</v>
      </c>
      <c r="D1130" t="str">
        <f t="shared" si="35"/>
        <v>ORA - ZED - ph.023</v>
      </c>
      <c r="E1130" s="18">
        <v>3000000</v>
      </c>
    </row>
    <row r="1131" spans="1:5" hidden="1" x14ac:dyDescent="0.3">
      <c r="A1131" t="s">
        <v>75</v>
      </c>
      <c r="B1131">
        <v>4</v>
      </c>
      <c r="C1131">
        <f t="shared" si="34"/>
        <v>4</v>
      </c>
      <c r="D1131" t="str">
        <f t="shared" si="35"/>
        <v>ORA - ZED - ph.024</v>
      </c>
      <c r="E1131" s="18">
        <v>26000000</v>
      </c>
    </row>
    <row r="1132" spans="1:5" hidden="1" x14ac:dyDescent="0.3">
      <c r="A1132" t="s">
        <v>219</v>
      </c>
      <c r="B1132">
        <v>1</v>
      </c>
      <c r="C1132">
        <f t="shared" si="34"/>
        <v>1</v>
      </c>
      <c r="D1132" t="str">
        <f t="shared" si="35"/>
        <v>ORA - ZED - Social Insurrance1</v>
      </c>
      <c r="E1132" s="18">
        <v>4101935.6</v>
      </c>
    </row>
    <row r="1133" spans="1:5" hidden="1" x14ac:dyDescent="0.3">
      <c r="A1133" t="s">
        <v>49</v>
      </c>
      <c r="B1133">
        <v>1</v>
      </c>
      <c r="C1133">
        <f t="shared" si="34"/>
        <v>1</v>
      </c>
      <c r="D1133" t="str">
        <f t="shared" si="35"/>
        <v>PH.2-El Sewedy Uni. - Enabling1</v>
      </c>
      <c r="E1133" s="18">
        <v>2832501.18</v>
      </c>
    </row>
    <row r="1134" spans="1:5" hidden="1" x14ac:dyDescent="0.3">
      <c r="A1134" t="s">
        <v>49</v>
      </c>
      <c r="B1134">
        <v>2</v>
      </c>
      <c r="C1134">
        <f t="shared" si="34"/>
        <v>2</v>
      </c>
      <c r="D1134" t="str">
        <f t="shared" si="35"/>
        <v>PH.2-El Sewedy Uni. - Enabling2</v>
      </c>
      <c r="E1134" s="18">
        <v>13318143.890000001</v>
      </c>
    </row>
    <row r="1135" spans="1:5" hidden="1" x14ac:dyDescent="0.3">
      <c r="A1135" t="s">
        <v>49</v>
      </c>
      <c r="B1135">
        <v>3</v>
      </c>
      <c r="C1135">
        <f t="shared" si="34"/>
        <v>3</v>
      </c>
      <c r="D1135" t="str">
        <f t="shared" si="35"/>
        <v>PH.2-El Sewedy Uni. - Enabling3</v>
      </c>
      <c r="E1135" s="18">
        <v>17089175.5</v>
      </c>
    </row>
    <row r="1136" spans="1:5" hidden="1" x14ac:dyDescent="0.3">
      <c r="A1136" t="s">
        <v>49</v>
      </c>
      <c r="B1136">
        <v>4</v>
      </c>
      <c r="C1136">
        <f t="shared" si="34"/>
        <v>4</v>
      </c>
      <c r="D1136" t="str">
        <f t="shared" si="35"/>
        <v>PH.2-El Sewedy Uni. - Enabling4</v>
      </c>
      <c r="E1136" s="18">
        <v>14773850.810000001</v>
      </c>
    </row>
    <row r="1137" spans="1:5" hidden="1" x14ac:dyDescent="0.3">
      <c r="A1137" t="s">
        <v>49</v>
      </c>
      <c r="B1137">
        <v>5</v>
      </c>
      <c r="C1137">
        <f t="shared" si="34"/>
        <v>5</v>
      </c>
      <c r="D1137" t="str">
        <f t="shared" si="35"/>
        <v>PH.2-El Sewedy Uni. - Enabling5</v>
      </c>
      <c r="E1137" s="18">
        <v>2392694.9</v>
      </c>
    </row>
    <row r="1138" spans="1:5" hidden="1" x14ac:dyDescent="0.3">
      <c r="A1138" t="s">
        <v>49</v>
      </c>
      <c r="B1138">
        <v>6</v>
      </c>
      <c r="C1138">
        <f t="shared" si="34"/>
        <v>6</v>
      </c>
      <c r="D1138" t="str">
        <f t="shared" si="35"/>
        <v>PH.2-El Sewedy Uni. - Enabling6</v>
      </c>
      <c r="E1138" s="18">
        <v>7788095.2199999997</v>
      </c>
    </row>
    <row r="1139" spans="1:5" hidden="1" x14ac:dyDescent="0.3">
      <c r="A1139" t="s">
        <v>49</v>
      </c>
      <c r="B1139">
        <v>7</v>
      </c>
      <c r="C1139">
        <f t="shared" si="34"/>
        <v>7</v>
      </c>
      <c r="D1139" t="str">
        <f t="shared" si="35"/>
        <v>PH.2-El Sewedy Uni. - Enabling7</v>
      </c>
      <c r="E1139" s="18">
        <v>3548357.43</v>
      </c>
    </row>
    <row r="1140" spans="1:5" hidden="1" x14ac:dyDescent="0.3">
      <c r="A1140" t="s">
        <v>49</v>
      </c>
      <c r="B1140">
        <v>8</v>
      </c>
      <c r="C1140">
        <f t="shared" si="34"/>
        <v>8</v>
      </c>
      <c r="D1140" t="str">
        <f t="shared" si="35"/>
        <v>PH.2-El Sewedy Uni. - Enabling8</v>
      </c>
      <c r="E1140" s="18">
        <v>1607563.1</v>
      </c>
    </row>
    <row r="1141" spans="1:5" hidden="1" x14ac:dyDescent="0.3">
      <c r="A1141" t="s">
        <v>49</v>
      </c>
      <c r="B1141">
        <v>9</v>
      </c>
      <c r="C1141">
        <f t="shared" si="34"/>
        <v>9</v>
      </c>
      <c r="D1141" t="str">
        <f t="shared" si="35"/>
        <v>PH.2-El Sewedy Uni. - Enabling9</v>
      </c>
      <c r="E1141" s="18">
        <v>8739144.8800000008</v>
      </c>
    </row>
    <row r="1142" spans="1:5" hidden="1" x14ac:dyDescent="0.3">
      <c r="A1142" t="s">
        <v>49</v>
      </c>
      <c r="B1142">
        <v>10</v>
      </c>
      <c r="C1142">
        <f t="shared" si="34"/>
        <v>10</v>
      </c>
      <c r="D1142" t="str">
        <f t="shared" si="35"/>
        <v>PH.2-El Sewedy Uni. - Enabling10</v>
      </c>
      <c r="E1142" s="18">
        <v>7703511.4100000001</v>
      </c>
    </row>
    <row r="1143" spans="1:5" hidden="1" x14ac:dyDescent="0.3">
      <c r="A1143" t="s">
        <v>198</v>
      </c>
      <c r="B1143">
        <v>1</v>
      </c>
      <c r="C1143">
        <f t="shared" si="34"/>
        <v>1</v>
      </c>
      <c r="D1143" t="str">
        <f t="shared" si="35"/>
        <v>PH.2-El Sewedy Uni. - Enabling - Retention release1</v>
      </c>
      <c r="E1143" s="18">
        <v>2972186.2</v>
      </c>
    </row>
    <row r="1144" spans="1:5" hidden="1" x14ac:dyDescent="0.3">
      <c r="A1144" t="s">
        <v>55</v>
      </c>
      <c r="B1144">
        <v>1</v>
      </c>
      <c r="C1144">
        <f t="shared" si="34"/>
        <v>1</v>
      </c>
      <c r="D1144" t="str">
        <f t="shared" si="35"/>
        <v>PH.2-El Sewedy Uni. - Finishes1</v>
      </c>
      <c r="E1144" s="18">
        <v>15636298.899999999</v>
      </c>
    </row>
    <row r="1145" spans="1:5" hidden="1" x14ac:dyDescent="0.3">
      <c r="A1145" t="s">
        <v>55</v>
      </c>
      <c r="B1145">
        <v>1.1000000000000001</v>
      </c>
      <c r="C1145">
        <f t="shared" si="34"/>
        <v>1</v>
      </c>
      <c r="D1145" t="str">
        <f t="shared" si="35"/>
        <v>PH.2-El Sewedy Uni. - Finishes1</v>
      </c>
      <c r="E1145" s="18">
        <v>20000000</v>
      </c>
    </row>
    <row r="1146" spans="1:5" hidden="1" x14ac:dyDescent="0.3">
      <c r="A1146" t="s">
        <v>55</v>
      </c>
      <c r="B1146">
        <v>2</v>
      </c>
      <c r="C1146">
        <f t="shared" si="34"/>
        <v>2</v>
      </c>
      <c r="D1146" t="str">
        <f t="shared" si="35"/>
        <v>PH.2-El Sewedy Uni. - Finishes2</v>
      </c>
      <c r="E1146" s="18">
        <v>5698476.1500000004</v>
      </c>
    </row>
    <row r="1147" spans="1:5" hidden="1" x14ac:dyDescent="0.3">
      <c r="A1147" t="s">
        <v>55</v>
      </c>
      <c r="B1147">
        <v>2.1</v>
      </c>
      <c r="C1147">
        <f t="shared" si="34"/>
        <v>2</v>
      </c>
      <c r="D1147" t="str">
        <f t="shared" si="35"/>
        <v>PH.2-El Sewedy Uni. - Finishes2</v>
      </c>
      <c r="E1147" s="18">
        <v>21059913.649999999</v>
      </c>
    </row>
    <row r="1148" spans="1:5" hidden="1" x14ac:dyDescent="0.3">
      <c r="A1148" t="s">
        <v>55</v>
      </c>
      <c r="B1148">
        <v>3</v>
      </c>
      <c r="C1148">
        <f t="shared" si="34"/>
        <v>3</v>
      </c>
      <c r="D1148" t="str">
        <f t="shared" si="35"/>
        <v>PH.2-El Sewedy Uni. - Finishes3</v>
      </c>
      <c r="E1148" s="18">
        <v>23262698.800000001</v>
      </c>
    </row>
    <row r="1149" spans="1:5" hidden="1" x14ac:dyDescent="0.3">
      <c r="A1149" t="s">
        <v>55</v>
      </c>
      <c r="B1149">
        <v>4</v>
      </c>
      <c r="C1149">
        <f t="shared" si="34"/>
        <v>4</v>
      </c>
      <c r="D1149" t="str">
        <f t="shared" si="35"/>
        <v>PH.2-El Sewedy Uni. - Finishes4</v>
      </c>
      <c r="E1149" s="18">
        <v>18322600.949999999</v>
      </c>
    </row>
    <row r="1150" spans="1:5" hidden="1" x14ac:dyDescent="0.3">
      <c r="A1150" t="s">
        <v>55</v>
      </c>
      <c r="B1150">
        <v>5</v>
      </c>
      <c r="C1150">
        <f t="shared" si="34"/>
        <v>5</v>
      </c>
      <c r="D1150" t="str">
        <f t="shared" si="35"/>
        <v>PH.2-El Sewedy Uni. - Finishes5</v>
      </c>
      <c r="E1150" s="18">
        <v>10000000</v>
      </c>
    </row>
    <row r="1151" spans="1:5" hidden="1" x14ac:dyDescent="0.3">
      <c r="A1151" t="s">
        <v>55</v>
      </c>
      <c r="B1151">
        <v>5.0999999999999996</v>
      </c>
      <c r="C1151">
        <f t="shared" si="34"/>
        <v>5</v>
      </c>
      <c r="D1151" t="str">
        <f t="shared" si="35"/>
        <v>PH.2-El Sewedy Uni. - Finishes5</v>
      </c>
      <c r="E1151" s="18">
        <v>54006362.979999997</v>
      </c>
    </row>
    <row r="1152" spans="1:5" hidden="1" x14ac:dyDescent="0.3">
      <c r="A1152" t="s">
        <v>55</v>
      </c>
      <c r="B1152">
        <v>6</v>
      </c>
      <c r="C1152">
        <f t="shared" si="34"/>
        <v>6</v>
      </c>
      <c r="D1152" t="str">
        <f t="shared" si="35"/>
        <v>PH.2-El Sewedy Uni. - Finishes6</v>
      </c>
      <c r="E1152" s="18">
        <v>8883254.0700000003</v>
      </c>
    </row>
    <row r="1153" spans="1:5" hidden="1" x14ac:dyDescent="0.3">
      <c r="A1153" t="s">
        <v>55</v>
      </c>
      <c r="B1153">
        <v>7</v>
      </c>
      <c r="C1153">
        <f t="shared" ref="C1153:C1216" si="36">ROUNDDOWN(B1153,0)</f>
        <v>7</v>
      </c>
      <c r="D1153" t="str">
        <f t="shared" ref="D1153:D1216" si="37">A1153&amp;C1153</f>
        <v>PH.2-El Sewedy Uni. - Finishes7</v>
      </c>
      <c r="E1153" s="18">
        <v>25755604.75</v>
      </c>
    </row>
    <row r="1154" spans="1:5" hidden="1" x14ac:dyDescent="0.3">
      <c r="A1154" t="s">
        <v>55</v>
      </c>
      <c r="B1154">
        <v>8</v>
      </c>
      <c r="C1154">
        <f t="shared" si="36"/>
        <v>8</v>
      </c>
      <c r="D1154" t="str">
        <f t="shared" si="37"/>
        <v>PH.2-El Sewedy Uni. - Finishes8</v>
      </c>
      <c r="E1154" s="18">
        <v>25127325.530000001</v>
      </c>
    </row>
    <row r="1155" spans="1:5" hidden="1" x14ac:dyDescent="0.3">
      <c r="A1155" t="s">
        <v>55</v>
      </c>
      <c r="B1155">
        <v>9</v>
      </c>
      <c r="C1155">
        <f t="shared" si="36"/>
        <v>9</v>
      </c>
      <c r="D1155" t="str">
        <f t="shared" si="37"/>
        <v>PH.2-El Sewedy Uni. - Finishes9</v>
      </c>
      <c r="E1155" s="18">
        <v>20493846.09</v>
      </c>
    </row>
    <row r="1156" spans="1:5" hidden="1" x14ac:dyDescent="0.3">
      <c r="A1156" t="s">
        <v>55</v>
      </c>
      <c r="B1156">
        <v>10</v>
      </c>
      <c r="C1156">
        <f t="shared" si="36"/>
        <v>10</v>
      </c>
      <c r="D1156" t="str">
        <f t="shared" si="37"/>
        <v>PH.2-El Sewedy Uni. - Finishes10</v>
      </c>
      <c r="E1156" s="18">
        <v>9765894.8000000007</v>
      </c>
    </row>
    <row r="1157" spans="1:5" hidden="1" x14ac:dyDescent="0.3">
      <c r="A1157" t="s">
        <v>55</v>
      </c>
      <c r="B1157">
        <v>11</v>
      </c>
      <c r="C1157">
        <f t="shared" si="36"/>
        <v>11</v>
      </c>
      <c r="D1157" t="str">
        <f t="shared" si="37"/>
        <v>PH.2-El Sewedy Uni. - Finishes11</v>
      </c>
      <c r="E1157" s="18">
        <v>13851401.630000001</v>
      </c>
    </row>
    <row r="1158" spans="1:5" hidden="1" x14ac:dyDescent="0.3">
      <c r="A1158" t="s">
        <v>55</v>
      </c>
      <c r="B1158">
        <v>12</v>
      </c>
      <c r="C1158">
        <f t="shared" si="36"/>
        <v>12</v>
      </c>
      <c r="D1158" t="str">
        <f t="shared" si="37"/>
        <v>PH.2-El Sewedy Uni. - Finishes12</v>
      </c>
      <c r="E1158" s="18">
        <v>23340124.899999999</v>
      </c>
    </row>
    <row r="1159" spans="1:5" hidden="1" x14ac:dyDescent="0.3">
      <c r="A1159" t="s">
        <v>55</v>
      </c>
      <c r="B1159">
        <v>13</v>
      </c>
      <c r="C1159">
        <f t="shared" si="36"/>
        <v>13</v>
      </c>
      <c r="D1159" t="str">
        <f t="shared" si="37"/>
        <v>PH.2-El Sewedy Uni. - Finishes13</v>
      </c>
      <c r="E1159" s="18">
        <v>10000000</v>
      </c>
    </row>
    <row r="1160" spans="1:5" hidden="1" x14ac:dyDescent="0.3">
      <c r="A1160" t="s">
        <v>55</v>
      </c>
      <c r="B1160">
        <v>13.1</v>
      </c>
      <c r="C1160">
        <f t="shared" si="36"/>
        <v>13</v>
      </c>
      <c r="D1160" t="str">
        <f t="shared" si="37"/>
        <v>PH.2-El Sewedy Uni. - Finishes13</v>
      </c>
      <c r="E1160" s="18">
        <v>5069000</v>
      </c>
    </row>
    <row r="1161" spans="1:5" hidden="1" x14ac:dyDescent="0.3">
      <c r="A1161" t="s">
        <v>55</v>
      </c>
      <c r="B1161">
        <v>13.2</v>
      </c>
      <c r="C1161">
        <f t="shared" si="36"/>
        <v>13</v>
      </c>
      <c r="D1161" t="str">
        <f t="shared" si="37"/>
        <v>PH.2-El Sewedy Uni. - Finishes13</v>
      </c>
      <c r="E1161" s="18">
        <v>9.9999999999999995E-7</v>
      </c>
    </row>
    <row r="1162" spans="1:5" hidden="1" x14ac:dyDescent="0.3">
      <c r="A1162" t="s">
        <v>55</v>
      </c>
      <c r="B1162">
        <v>1</v>
      </c>
      <c r="C1162">
        <f t="shared" si="36"/>
        <v>1</v>
      </c>
      <c r="D1162" t="str">
        <f t="shared" si="37"/>
        <v>PH.2-El Sewedy Uni. - Finishes1</v>
      </c>
      <c r="E1162" s="18">
        <v>15000000</v>
      </c>
    </row>
    <row r="1163" spans="1:5" hidden="1" x14ac:dyDescent="0.3">
      <c r="A1163" t="s">
        <v>188</v>
      </c>
      <c r="B1163">
        <v>1</v>
      </c>
      <c r="C1163">
        <f t="shared" si="36"/>
        <v>1</v>
      </c>
      <c r="D1163" t="str">
        <f t="shared" si="37"/>
        <v>PH.2-El Sewedy Uni. - Finishes-Social Insurrance1</v>
      </c>
      <c r="E1163" s="18">
        <v>1023770.56</v>
      </c>
    </row>
    <row r="1164" spans="1:5" hidden="1" x14ac:dyDescent="0.3">
      <c r="A1164" t="s">
        <v>188</v>
      </c>
      <c r="B1164">
        <v>2</v>
      </c>
      <c r="C1164">
        <f t="shared" si="36"/>
        <v>2</v>
      </c>
      <c r="D1164" t="str">
        <f t="shared" si="37"/>
        <v>PH.2-El Sewedy Uni. - Finishes-Social Insurrance2</v>
      </c>
      <c r="E1164" s="18">
        <v>9146959.1999999993</v>
      </c>
    </row>
    <row r="1165" spans="1:5" hidden="1" x14ac:dyDescent="0.3">
      <c r="A1165" t="s">
        <v>188</v>
      </c>
      <c r="B1165">
        <v>3</v>
      </c>
      <c r="C1165">
        <f t="shared" si="36"/>
        <v>3</v>
      </c>
      <c r="D1165" t="str">
        <f t="shared" si="37"/>
        <v>PH.2-El Sewedy Uni. - Finishes-Social Insurrance3</v>
      </c>
      <c r="E1165" s="18">
        <v>11400000</v>
      </c>
    </row>
    <row r="1166" spans="1:5" hidden="1" x14ac:dyDescent="0.3">
      <c r="A1166" t="s">
        <v>253</v>
      </c>
      <c r="B1166">
        <v>1</v>
      </c>
      <c r="C1166">
        <f t="shared" si="36"/>
        <v>1</v>
      </c>
      <c r="D1166" t="str">
        <f t="shared" si="37"/>
        <v>PH.2-El Sewedy Uni.1</v>
      </c>
      <c r="E1166" s="18">
        <v>31397824</v>
      </c>
    </row>
    <row r="1167" spans="1:5" hidden="1" x14ac:dyDescent="0.3">
      <c r="A1167" t="s">
        <v>253</v>
      </c>
      <c r="B1167">
        <v>2</v>
      </c>
      <c r="C1167">
        <f t="shared" si="36"/>
        <v>2</v>
      </c>
      <c r="D1167" t="str">
        <f t="shared" si="37"/>
        <v>PH.2-El Sewedy Uni.2</v>
      </c>
      <c r="E1167" s="18">
        <v>71347886</v>
      </c>
    </row>
    <row r="1168" spans="1:5" hidden="1" x14ac:dyDescent="0.3">
      <c r="A1168" t="s">
        <v>7</v>
      </c>
      <c r="B1168">
        <v>1</v>
      </c>
      <c r="C1168">
        <f t="shared" si="36"/>
        <v>1</v>
      </c>
      <c r="D1168" t="str">
        <f t="shared" si="37"/>
        <v>PI Parks - ELSEWEDY1</v>
      </c>
      <c r="E1168" s="18">
        <v>3779007.23</v>
      </c>
    </row>
    <row r="1169" spans="1:5" hidden="1" x14ac:dyDescent="0.3">
      <c r="A1169" t="s">
        <v>7</v>
      </c>
      <c r="B1169">
        <v>2</v>
      </c>
      <c r="C1169">
        <f t="shared" si="36"/>
        <v>2</v>
      </c>
      <c r="D1169" t="str">
        <f t="shared" si="37"/>
        <v>PI Parks - ELSEWEDY2</v>
      </c>
      <c r="E1169" s="18">
        <v>3366014.15</v>
      </c>
    </row>
    <row r="1170" spans="1:5" hidden="1" x14ac:dyDescent="0.3">
      <c r="A1170" t="s">
        <v>7</v>
      </c>
      <c r="B1170">
        <v>3</v>
      </c>
      <c r="C1170">
        <f t="shared" si="36"/>
        <v>3</v>
      </c>
      <c r="D1170" t="str">
        <f t="shared" si="37"/>
        <v>PI Parks - ELSEWEDY3</v>
      </c>
      <c r="E1170" s="18">
        <v>823701.85</v>
      </c>
    </row>
    <row r="1171" spans="1:5" hidden="1" x14ac:dyDescent="0.3">
      <c r="A1171" t="s">
        <v>7</v>
      </c>
      <c r="B1171">
        <v>4</v>
      </c>
      <c r="C1171">
        <f t="shared" si="36"/>
        <v>4</v>
      </c>
      <c r="D1171" t="str">
        <f t="shared" si="37"/>
        <v>PI Parks - ELSEWEDY4</v>
      </c>
      <c r="E1171" s="18">
        <v>2572231.81</v>
      </c>
    </row>
    <row r="1172" spans="1:5" hidden="1" x14ac:dyDescent="0.3">
      <c r="A1172" t="s">
        <v>7</v>
      </c>
      <c r="B1172">
        <v>5</v>
      </c>
      <c r="C1172">
        <f t="shared" si="36"/>
        <v>5</v>
      </c>
      <c r="D1172" t="str">
        <f t="shared" si="37"/>
        <v>PI Parks - ELSEWEDY5</v>
      </c>
      <c r="E1172" s="18">
        <v>1175600.49</v>
      </c>
    </row>
    <row r="1173" spans="1:5" hidden="1" x14ac:dyDescent="0.3">
      <c r="A1173" t="s">
        <v>7</v>
      </c>
      <c r="B1173">
        <v>6</v>
      </c>
      <c r="C1173">
        <f t="shared" si="36"/>
        <v>6</v>
      </c>
      <c r="D1173" t="str">
        <f t="shared" si="37"/>
        <v>PI Parks - ELSEWEDY6</v>
      </c>
      <c r="E1173" s="18">
        <v>689110.93</v>
      </c>
    </row>
    <row r="1174" spans="1:5" hidden="1" x14ac:dyDescent="0.3">
      <c r="A1174" t="s">
        <v>7</v>
      </c>
      <c r="B1174">
        <v>7</v>
      </c>
      <c r="C1174">
        <f t="shared" si="36"/>
        <v>7</v>
      </c>
      <c r="D1174" t="str">
        <f t="shared" si="37"/>
        <v>PI Parks - ELSEWEDY7</v>
      </c>
      <c r="E1174" s="18">
        <v>1209313.47</v>
      </c>
    </row>
    <row r="1175" spans="1:5" hidden="1" x14ac:dyDescent="0.3">
      <c r="A1175" t="s">
        <v>7</v>
      </c>
      <c r="B1175">
        <v>8</v>
      </c>
      <c r="C1175">
        <f t="shared" si="36"/>
        <v>8</v>
      </c>
      <c r="D1175" t="str">
        <f t="shared" si="37"/>
        <v>PI Parks - ELSEWEDY8</v>
      </c>
      <c r="E1175" s="18">
        <v>1492654.2</v>
      </c>
    </row>
    <row r="1176" spans="1:5" hidden="1" x14ac:dyDescent="0.3">
      <c r="A1176" t="s">
        <v>7</v>
      </c>
      <c r="B1176">
        <v>9</v>
      </c>
      <c r="C1176">
        <f t="shared" si="36"/>
        <v>9</v>
      </c>
      <c r="D1176" t="str">
        <f t="shared" si="37"/>
        <v>PI Parks - ELSEWEDY9</v>
      </c>
      <c r="E1176" s="18">
        <v>1471457.2</v>
      </c>
    </row>
    <row r="1177" spans="1:5" hidden="1" x14ac:dyDescent="0.3">
      <c r="A1177" t="s">
        <v>7</v>
      </c>
      <c r="B1177">
        <v>10</v>
      </c>
      <c r="C1177">
        <f t="shared" si="36"/>
        <v>10</v>
      </c>
      <c r="D1177" t="str">
        <f t="shared" si="37"/>
        <v>PI Parks - ELSEWEDY10</v>
      </c>
      <c r="E1177" s="18">
        <v>2470019.34</v>
      </c>
    </row>
    <row r="1178" spans="1:5" hidden="1" x14ac:dyDescent="0.3">
      <c r="A1178" t="s">
        <v>7</v>
      </c>
      <c r="B1178">
        <v>11</v>
      </c>
      <c r="C1178">
        <f t="shared" si="36"/>
        <v>11</v>
      </c>
      <c r="D1178" t="str">
        <f t="shared" si="37"/>
        <v>PI Parks - ELSEWEDY11</v>
      </c>
      <c r="E1178" s="18">
        <v>945860.23</v>
      </c>
    </row>
    <row r="1179" spans="1:5" hidden="1" x14ac:dyDescent="0.3">
      <c r="A1179" t="s">
        <v>7</v>
      </c>
      <c r="B1179">
        <v>12</v>
      </c>
      <c r="C1179">
        <f t="shared" si="36"/>
        <v>12</v>
      </c>
      <c r="D1179" t="str">
        <f t="shared" si="37"/>
        <v>PI Parks - ELSEWEDY12</v>
      </c>
      <c r="E1179" s="18">
        <v>1347803.37</v>
      </c>
    </row>
    <row r="1180" spans="1:5" hidden="1" x14ac:dyDescent="0.3">
      <c r="A1180" t="s">
        <v>7</v>
      </c>
      <c r="B1180">
        <v>13</v>
      </c>
      <c r="C1180">
        <f t="shared" si="36"/>
        <v>13</v>
      </c>
      <c r="D1180" t="str">
        <f t="shared" si="37"/>
        <v>PI Parks - ELSEWEDY13</v>
      </c>
      <c r="E1180" s="18">
        <v>719804.13</v>
      </c>
    </row>
    <row r="1181" spans="1:5" hidden="1" x14ac:dyDescent="0.3">
      <c r="A1181" t="s">
        <v>7</v>
      </c>
      <c r="B1181">
        <v>14</v>
      </c>
      <c r="C1181">
        <f t="shared" si="36"/>
        <v>14</v>
      </c>
      <c r="D1181" t="str">
        <f t="shared" si="37"/>
        <v>PI Parks - ELSEWEDY14</v>
      </c>
      <c r="E1181" s="18">
        <v>775351.46</v>
      </c>
    </row>
    <row r="1182" spans="1:5" hidden="1" x14ac:dyDescent="0.3">
      <c r="A1182" t="s">
        <v>7</v>
      </c>
      <c r="B1182">
        <v>15</v>
      </c>
      <c r="C1182">
        <f t="shared" si="36"/>
        <v>15</v>
      </c>
      <c r="D1182" t="str">
        <f t="shared" si="37"/>
        <v>PI Parks - ELSEWEDY15</v>
      </c>
      <c r="E1182" s="18">
        <v>4484634.1399999997</v>
      </c>
    </row>
    <row r="1183" spans="1:5" hidden="1" x14ac:dyDescent="0.3">
      <c r="A1183" t="s">
        <v>7</v>
      </c>
      <c r="B1183">
        <v>16</v>
      </c>
      <c r="C1183">
        <f t="shared" si="36"/>
        <v>16</v>
      </c>
      <c r="D1183" t="str">
        <f t="shared" si="37"/>
        <v>PI Parks - ELSEWEDY16</v>
      </c>
      <c r="E1183" s="18">
        <v>4125986.43</v>
      </c>
    </row>
    <row r="1184" spans="1:5" hidden="1" x14ac:dyDescent="0.3">
      <c r="A1184" t="s">
        <v>7</v>
      </c>
      <c r="B1184">
        <v>17</v>
      </c>
      <c r="C1184">
        <f t="shared" si="36"/>
        <v>17</v>
      </c>
      <c r="D1184" t="str">
        <f t="shared" si="37"/>
        <v>PI Parks - ELSEWEDY17</v>
      </c>
      <c r="E1184" s="18">
        <v>1375431.38</v>
      </c>
    </row>
    <row r="1185" spans="1:5" hidden="1" x14ac:dyDescent="0.3">
      <c r="A1185" t="s">
        <v>7</v>
      </c>
      <c r="B1185">
        <v>18</v>
      </c>
      <c r="C1185">
        <f t="shared" si="36"/>
        <v>18</v>
      </c>
      <c r="D1185" t="str">
        <f t="shared" si="37"/>
        <v>PI Parks - ELSEWEDY18</v>
      </c>
      <c r="E1185" s="18">
        <v>3699864.67</v>
      </c>
    </row>
    <row r="1186" spans="1:5" hidden="1" x14ac:dyDescent="0.3">
      <c r="A1186" t="s">
        <v>7</v>
      </c>
      <c r="B1186">
        <v>19</v>
      </c>
      <c r="C1186">
        <f t="shared" si="36"/>
        <v>19</v>
      </c>
      <c r="D1186" t="str">
        <f t="shared" si="37"/>
        <v>PI Parks - ELSEWEDY19</v>
      </c>
      <c r="E1186" s="18">
        <v>2311261.81</v>
      </c>
    </row>
    <row r="1187" spans="1:5" hidden="1" x14ac:dyDescent="0.3">
      <c r="A1187" t="s">
        <v>7</v>
      </c>
      <c r="B1187">
        <v>20</v>
      </c>
      <c r="C1187">
        <f t="shared" si="36"/>
        <v>20</v>
      </c>
      <c r="D1187" t="str">
        <f t="shared" si="37"/>
        <v>PI Parks - ELSEWEDY20</v>
      </c>
      <c r="E1187" s="18">
        <v>1466574.4</v>
      </c>
    </row>
    <row r="1188" spans="1:5" hidden="1" x14ac:dyDescent="0.3">
      <c r="A1188" t="s">
        <v>7</v>
      </c>
      <c r="B1188">
        <v>21</v>
      </c>
      <c r="C1188">
        <f t="shared" si="36"/>
        <v>21</v>
      </c>
      <c r="D1188" t="str">
        <f t="shared" si="37"/>
        <v>PI Parks - ELSEWEDY21</v>
      </c>
      <c r="E1188" s="18">
        <v>4361327.46</v>
      </c>
    </row>
    <row r="1189" spans="1:5" hidden="1" x14ac:dyDescent="0.3">
      <c r="A1189" t="s">
        <v>7</v>
      </c>
      <c r="B1189">
        <v>21.1</v>
      </c>
      <c r="C1189">
        <f t="shared" si="36"/>
        <v>21</v>
      </c>
      <c r="D1189" t="str">
        <f t="shared" si="37"/>
        <v>PI Parks - ELSEWEDY21</v>
      </c>
      <c r="E1189" s="18">
        <v>972238.28</v>
      </c>
    </row>
    <row r="1190" spans="1:5" hidden="1" x14ac:dyDescent="0.3">
      <c r="A1190" t="s">
        <v>24</v>
      </c>
      <c r="B1190">
        <v>1</v>
      </c>
      <c r="C1190">
        <f t="shared" si="36"/>
        <v>1</v>
      </c>
      <c r="D1190" t="str">
        <f t="shared" si="37"/>
        <v>PI Parks - MEP1</v>
      </c>
      <c r="E1190" s="18">
        <v>7818631.6399999997</v>
      </c>
    </row>
    <row r="1191" spans="1:5" hidden="1" x14ac:dyDescent="0.3">
      <c r="A1191" t="s">
        <v>24</v>
      </c>
      <c r="B1191">
        <v>2</v>
      </c>
      <c r="C1191">
        <f t="shared" si="36"/>
        <v>2</v>
      </c>
      <c r="D1191" t="str">
        <f t="shared" si="37"/>
        <v>PI Parks - MEP2</v>
      </c>
      <c r="E1191" s="18">
        <v>3907009.94</v>
      </c>
    </row>
    <row r="1192" spans="1:5" hidden="1" x14ac:dyDescent="0.3">
      <c r="A1192" t="s">
        <v>24</v>
      </c>
      <c r="B1192">
        <v>3</v>
      </c>
      <c r="C1192">
        <f t="shared" si="36"/>
        <v>3</v>
      </c>
      <c r="D1192" t="str">
        <f t="shared" si="37"/>
        <v>PI Parks - MEP3</v>
      </c>
      <c r="E1192" s="18">
        <v>3921714.73</v>
      </c>
    </row>
    <row r="1193" spans="1:5" hidden="1" x14ac:dyDescent="0.3">
      <c r="A1193" t="s">
        <v>24</v>
      </c>
      <c r="B1193">
        <v>4</v>
      </c>
      <c r="C1193">
        <f t="shared" si="36"/>
        <v>4</v>
      </c>
      <c r="D1193" t="str">
        <f t="shared" si="37"/>
        <v>PI Parks - MEP4</v>
      </c>
      <c r="E1193" s="18">
        <v>3366511.48</v>
      </c>
    </row>
    <row r="1194" spans="1:5" hidden="1" x14ac:dyDescent="0.3">
      <c r="A1194" t="s">
        <v>24</v>
      </c>
      <c r="B1194">
        <v>5</v>
      </c>
      <c r="C1194">
        <f t="shared" si="36"/>
        <v>5</v>
      </c>
      <c r="D1194" t="str">
        <f t="shared" si="37"/>
        <v>PI Parks - MEP5</v>
      </c>
      <c r="E1194" s="18">
        <v>6350059.5</v>
      </c>
    </row>
    <row r="1195" spans="1:5" hidden="1" x14ac:dyDescent="0.3">
      <c r="A1195" t="s">
        <v>24</v>
      </c>
      <c r="B1195">
        <v>6</v>
      </c>
      <c r="C1195">
        <f t="shared" si="36"/>
        <v>6</v>
      </c>
      <c r="D1195" t="str">
        <f t="shared" si="37"/>
        <v>PI Parks - MEP6</v>
      </c>
      <c r="E1195" s="18">
        <v>919139.23</v>
      </c>
    </row>
    <row r="1196" spans="1:5" hidden="1" x14ac:dyDescent="0.3">
      <c r="A1196" t="s">
        <v>24</v>
      </c>
      <c r="B1196">
        <v>7</v>
      </c>
      <c r="C1196">
        <f t="shared" si="36"/>
        <v>7</v>
      </c>
      <c r="D1196" t="str">
        <f t="shared" si="37"/>
        <v>PI Parks - MEP7</v>
      </c>
      <c r="E1196" s="18">
        <v>2661364.08</v>
      </c>
    </row>
    <row r="1197" spans="1:5" hidden="1" x14ac:dyDescent="0.3">
      <c r="A1197" t="s">
        <v>24</v>
      </c>
      <c r="B1197">
        <v>8</v>
      </c>
      <c r="C1197">
        <f t="shared" si="36"/>
        <v>8</v>
      </c>
      <c r="D1197" t="str">
        <f t="shared" si="37"/>
        <v>PI Parks - MEP8</v>
      </c>
      <c r="E1197" s="18">
        <v>1478131.5</v>
      </c>
    </row>
    <row r="1198" spans="1:5" hidden="1" x14ac:dyDescent="0.3">
      <c r="A1198" t="s">
        <v>24</v>
      </c>
      <c r="B1198">
        <v>9</v>
      </c>
      <c r="C1198">
        <f t="shared" si="36"/>
        <v>9</v>
      </c>
      <c r="D1198" t="str">
        <f t="shared" si="37"/>
        <v>PI Parks - MEP9</v>
      </c>
      <c r="E1198" s="18">
        <v>4813799.42</v>
      </c>
    </row>
    <row r="1199" spans="1:5" hidden="1" x14ac:dyDescent="0.3">
      <c r="A1199" t="s">
        <v>254</v>
      </c>
      <c r="B1199">
        <v>1</v>
      </c>
      <c r="C1199">
        <f t="shared" si="36"/>
        <v>1</v>
      </c>
      <c r="D1199" t="str">
        <f t="shared" si="37"/>
        <v>PI Parks - MEP11</v>
      </c>
      <c r="E1199" s="18">
        <v>5000000</v>
      </c>
    </row>
    <row r="1200" spans="1:5" hidden="1" x14ac:dyDescent="0.3">
      <c r="A1200" t="s">
        <v>255</v>
      </c>
      <c r="B1200">
        <v>2</v>
      </c>
      <c r="C1200">
        <f t="shared" si="36"/>
        <v>2</v>
      </c>
      <c r="D1200" t="str">
        <f t="shared" si="37"/>
        <v>PI Parks - MEP22</v>
      </c>
      <c r="E1200" s="18">
        <v>7600000</v>
      </c>
    </row>
    <row r="1201" spans="1:5" hidden="1" x14ac:dyDescent="0.3">
      <c r="A1201" t="s">
        <v>2</v>
      </c>
      <c r="B1201">
        <v>8</v>
      </c>
      <c r="C1201">
        <f t="shared" si="36"/>
        <v>8</v>
      </c>
      <c r="D1201" t="str">
        <f t="shared" si="37"/>
        <v>PK #1078</v>
      </c>
      <c r="E1201" s="18">
        <v>3005745.85</v>
      </c>
    </row>
    <row r="1202" spans="1:5" hidden="1" x14ac:dyDescent="0.3">
      <c r="A1202" t="s">
        <v>2</v>
      </c>
      <c r="B1202">
        <v>9</v>
      </c>
      <c r="C1202">
        <f t="shared" si="36"/>
        <v>9</v>
      </c>
      <c r="D1202" t="str">
        <f t="shared" si="37"/>
        <v>PK #1079</v>
      </c>
      <c r="E1202" s="18">
        <v>1418090.5</v>
      </c>
    </row>
    <row r="1203" spans="1:5" hidden="1" x14ac:dyDescent="0.3">
      <c r="A1203" t="s">
        <v>2</v>
      </c>
      <c r="B1203">
        <v>10</v>
      </c>
      <c r="C1203">
        <f t="shared" si="36"/>
        <v>10</v>
      </c>
      <c r="D1203" t="str">
        <f t="shared" si="37"/>
        <v>PK #10710</v>
      </c>
      <c r="E1203" s="18">
        <v>1453205.38</v>
      </c>
    </row>
    <row r="1204" spans="1:5" hidden="1" x14ac:dyDescent="0.3">
      <c r="A1204" t="s">
        <v>2</v>
      </c>
      <c r="B1204">
        <v>11</v>
      </c>
      <c r="C1204">
        <f t="shared" si="36"/>
        <v>11</v>
      </c>
      <c r="D1204" t="str">
        <f t="shared" si="37"/>
        <v>PK #10711</v>
      </c>
      <c r="E1204" s="18">
        <v>2354508.52</v>
      </c>
    </row>
    <row r="1205" spans="1:5" hidden="1" x14ac:dyDescent="0.3">
      <c r="A1205" t="s">
        <v>2</v>
      </c>
      <c r="B1205">
        <v>12</v>
      </c>
      <c r="C1205">
        <f t="shared" si="36"/>
        <v>12</v>
      </c>
      <c r="D1205" t="str">
        <f t="shared" si="37"/>
        <v>PK #10712</v>
      </c>
      <c r="E1205" s="18">
        <v>4193998</v>
      </c>
    </row>
    <row r="1206" spans="1:5" hidden="1" x14ac:dyDescent="0.3">
      <c r="A1206" t="s">
        <v>2</v>
      </c>
      <c r="B1206">
        <v>13</v>
      </c>
      <c r="C1206">
        <f t="shared" si="36"/>
        <v>13</v>
      </c>
      <c r="D1206" t="str">
        <f t="shared" si="37"/>
        <v>PK #10713</v>
      </c>
      <c r="E1206" s="18">
        <v>3281572.56</v>
      </c>
    </row>
    <row r="1207" spans="1:5" hidden="1" x14ac:dyDescent="0.3">
      <c r="A1207" t="s">
        <v>2</v>
      </c>
      <c r="B1207">
        <v>14</v>
      </c>
      <c r="C1207">
        <f t="shared" si="36"/>
        <v>14</v>
      </c>
      <c r="D1207" t="str">
        <f t="shared" si="37"/>
        <v>PK #10714</v>
      </c>
      <c r="E1207" s="18">
        <v>166316.41</v>
      </c>
    </row>
    <row r="1208" spans="1:5" hidden="1" x14ac:dyDescent="0.3">
      <c r="A1208" t="s">
        <v>2</v>
      </c>
      <c r="B1208">
        <v>15</v>
      </c>
      <c r="C1208">
        <f t="shared" si="36"/>
        <v>15</v>
      </c>
      <c r="D1208" t="str">
        <f t="shared" si="37"/>
        <v>PK #10715</v>
      </c>
      <c r="E1208" s="18">
        <v>1406606.27</v>
      </c>
    </row>
    <row r="1209" spans="1:5" hidden="1" x14ac:dyDescent="0.3">
      <c r="A1209" t="s">
        <v>2</v>
      </c>
      <c r="B1209">
        <v>16</v>
      </c>
      <c r="C1209">
        <f t="shared" si="36"/>
        <v>16</v>
      </c>
      <c r="D1209" t="str">
        <f t="shared" si="37"/>
        <v>PK #10716</v>
      </c>
      <c r="E1209" s="18">
        <v>131256.74</v>
      </c>
    </row>
    <row r="1210" spans="1:5" hidden="1" x14ac:dyDescent="0.3">
      <c r="A1210" t="s">
        <v>2</v>
      </c>
      <c r="B1210">
        <v>17</v>
      </c>
      <c r="C1210">
        <f t="shared" si="36"/>
        <v>17</v>
      </c>
      <c r="D1210" t="str">
        <f t="shared" si="37"/>
        <v>PK #10717</v>
      </c>
      <c r="E1210" s="18">
        <v>763627.7</v>
      </c>
    </row>
    <row r="1211" spans="1:5" hidden="1" x14ac:dyDescent="0.3">
      <c r="A1211" t="s">
        <v>2</v>
      </c>
      <c r="B1211">
        <v>18</v>
      </c>
      <c r="C1211">
        <f t="shared" si="36"/>
        <v>18</v>
      </c>
      <c r="D1211" t="str">
        <f t="shared" si="37"/>
        <v>PK #10718</v>
      </c>
      <c r="E1211" s="18">
        <v>1341459.1399999999</v>
      </c>
    </row>
    <row r="1212" spans="1:5" hidden="1" x14ac:dyDescent="0.3">
      <c r="A1212" t="s">
        <v>15</v>
      </c>
      <c r="B1212">
        <v>1</v>
      </c>
      <c r="C1212">
        <f t="shared" si="36"/>
        <v>1</v>
      </c>
      <c r="D1212" t="str">
        <f t="shared" si="37"/>
        <v>PK #1171</v>
      </c>
      <c r="E1212" s="18">
        <v>4130129.12</v>
      </c>
    </row>
    <row r="1213" spans="1:5" hidden="1" x14ac:dyDescent="0.3">
      <c r="A1213" t="s">
        <v>15</v>
      </c>
      <c r="B1213">
        <v>2</v>
      </c>
      <c r="C1213">
        <f t="shared" si="36"/>
        <v>2</v>
      </c>
      <c r="D1213" t="str">
        <f t="shared" si="37"/>
        <v>PK #1172</v>
      </c>
      <c r="E1213" s="18">
        <v>6455421.0099999998</v>
      </c>
    </row>
    <row r="1214" spans="1:5" hidden="1" x14ac:dyDescent="0.3">
      <c r="A1214" t="s">
        <v>15</v>
      </c>
      <c r="B1214">
        <v>3</v>
      </c>
      <c r="C1214">
        <f t="shared" si="36"/>
        <v>3</v>
      </c>
      <c r="D1214" t="str">
        <f t="shared" si="37"/>
        <v>PK #1173</v>
      </c>
      <c r="E1214" s="18">
        <v>4502026.51</v>
      </c>
    </row>
    <row r="1215" spans="1:5" hidden="1" x14ac:dyDescent="0.3">
      <c r="A1215" t="s">
        <v>15</v>
      </c>
      <c r="B1215">
        <v>4</v>
      </c>
      <c r="C1215">
        <f t="shared" si="36"/>
        <v>4</v>
      </c>
      <c r="D1215" t="str">
        <f t="shared" si="37"/>
        <v>PK #1174</v>
      </c>
      <c r="E1215" s="18">
        <v>3740180.08</v>
      </c>
    </row>
    <row r="1216" spans="1:5" hidden="1" x14ac:dyDescent="0.3">
      <c r="A1216" t="s">
        <v>15</v>
      </c>
      <c r="B1216">
        <v>5</v>
      </c>
      <c r="C1216">
        <f t="shared" si="36"/>
        <v>5</v>
      </c>
      <c r="D1216" t="str">
        <f t="shared" si="37"/>
        <v>PK #1175</v>
      </c>
      <c r="E1216" s="18">
        <v>4762507.5599999996</v>
      </c>
    </row>
    <row r="1217" spans="1:5" hidden="1" x14ac:dyDescent="0.3">
      <c r="A1217" t="s">
        <v>15</v>
      </c>
      <c r="B1217">
        <v>6</v>
      </c>
      <c r="C1217">
        <f t="shared" ref="C1217:C1280" si="38">ROUNDDOWN(B1217,0)</f>
        <v>6</v>
      </c>
      <c r="D1217" t="str">
        <f t="shared" ref="D1217:D1280" si="39">A1217&amp;C1217</f>
        <v>PK #1176</v>
      </c>
      <c r="E1217" s="18">
        <v>5347404.79</v>
      </c>
    </row>
    <row r="1218" spans="1:5" hidden="1" x14ac:dyDescent="0.3">
      <c r="A1218" t="s">
        <v>15</v>
      </c>
      <c r="B1218">
        <v>7</v>
      </c>
      <c r="C1218">
        <f t="shared" si="38"/>
        <v>7</v>
      </c>
      <c r="D1218" t="str">
        <f t="shared" si="39"/>
        <v>PK #1177</v>
      </c>
      <c r="E1218" s="18">
        <v>118938.86</v>
      </c>
    </row>
    <row r="1219" spans="1:5" hidden="1" x14ac:dyDescent="0.3">
      <c r="A1219" t="s">
        <v>15</v>
      </c>
      <c r="B1219">
        <v>8</v>
      </c>
      <c r="C1219">
        <f t="shared" si="38"/>
        <v>8</v>
      </c>
      <c r="D1219" t="str">
        <f t="shared" si="39"/>
        <v>PK #1178</v>
      </c>
      <c r="E1219" s="18">
        <v>3896343.98</v>
      </c>
    </row>
    <row r="1220" spans="1:5" hidden="1" x14ac:dyDescent="0.3">
      <c r="A1220" t="s">
        <v>15</v>
      </c>
      <c r="B1220">
        <v>9</v>
      </c>
      <c r="C1220">
        <f t="shared" si="38"/>
        <v>9</v>
      </c>
      <c r="D1220" t="str">
        <f t="shared" si="39"/>
        <v>PK #1179</v>
      </c>
      <c r="E1220" s="18">
        <v>2578109.73</v>
      </c>
    </row>
    <row r="1221" spans="1:5" hidden="1" x14ac:dyDescent="0.3">
      <c r="A1221" t="s">
        <v>15</v>
      </c>
      <c r="B1221">
        <v>10</v>
      </c>
      <c r="C1221">
        <f t="shared" si="38"/>
        <v>10</v>
      </c>
      <c r="D1221" t="str">
        <f t="shared" si="39"/>
        <v>PK #11710</v>
      </c>
      <c r="E1221" s="18">
        <v>882296.11</v>
      </c>
    </row>
    <row r="1222" spans="1:5" hidden="1" x14ac:dyDescent="0.3">
      <c r="A1222" t="s">
        <v>15</v>
      </c>
      <c r="B1222">
        <v>11</v>
      </c>
      <c r="C1222">
        <f t="shared" si="38"/>
        <v>11</v>
      </c>
      <c r="D1222" t="str">
        <f t="shared" si="39"/>
        <v>PK #11711</v>
      </c>
      <c r="E1222" s="18">
        <v>809762.24</v>
      </c>
    </row>
    <row r="1223" spans="1:5" hidden="1" x14ac:dyDescent="0.3">
      <c r="A1223" t="s">
        <v>15</v>
      </c>
      <c r="B1223">
        <v>12</v>
      </c>
      <c r="C1223">
        <f t="shared" si="38"/>
        <v>12</v>
      </c>
      <c r="D1223" t="str">
        <f t="shared" si="39"/>
        <v>PK #11712</v>
      </c>
      <c r="E1223" s="18">
        <v>3376927.91</v>
      </c>
    </row>
    <row r="1224" spans="1:5" hidden="1" x14ac:dyDescent="0.3">
      <c r="A1224" t="s">
        <v>15</v>
      </c>
      <c r="B1224">
        <v>13</v>
      </c>
      <c r="C1224">
        <f t="shared" si="38"/>
        <v>13</v>
      </c>
      <c r="D1224" t="str">
        <f t="shared" si="39"/>
        <v>PK #11713</v>
      </c>
      <c r="E1224" s="18">
        <v>3145907.11</v>
      </c>
    </row>
    <row r="1225" spans="1:5" hidden="1" x14ac:dyDescent="0.3">
      <c r="A1225" t="s">
        <v>15</v>
      </c>
      <c r="B1225">
        <v>14</v>
      </c>
      <c r="C1225">
        <f t="shared" si="38"/>
        <v>14</v>
      </c>
      <c r="D1225" t="str">
        <f t="shared" si="39"/>
        <v>PK #11714</v>
      </c>
      <c r="E1225" s="18">
        <v>2483342.5</v>
      </c>
    </row>
    <row r="1226" spans="1:5" hidden="1" x14ac:dyDescent="0.3">
      <c r="A1226" t="s">
        <v>163</v>
      </c>
      <c r="B1226">
        <v>1</v>
      </c>
      <c r="C1226">
        <f t="shared" si="38"/>
        <v>1</v>
      </c>
      <c r="D1226" t="str">
        <f t="shared" si="39"/>
        <v>PK #117 - Social Insurance1</v>
      </c>
      <c r="E1226" s="18">
        <v>229049.99</v>
      </c>
    </row>
    <row r="1227" spans="1:5" hidden="1" x14ac:dyDescent="0.3">
      <c r="A1227" t="s">
        <v>163</v>
      </c>
      <c r="B1227">
        <v>2</v>
      </c>
      <c r="C1227">
        <f t="shared" si="38"/>
        <v>2</v>
      </c>
      <c r="D1227" t="str">
        <f t="shared" si="39"/>
        <v>PK #117 - Social Insurance2</v>
      </c>
      <c r="E1227" s="18">
        <v>163866</v>
      </c>
    </row>
    <row r="1228" spans="1:5" hidden="1" x14ac:dyDescent="0.3">
      <c r="A1228" t="s">
        <v>163</v>
      </c>
      <c r="B1228">
        <v>3</v>
      </c>
      <c r="C1228">
        <f t="shared" si="38"/>
        <v>3</v>
      </c>
      <c r="D1228" t="str">
        <f t="shared" si="39"/>
        <v>PK #117 - Social Insurance3</v>
      </c>
      <c r="E1228" s="18">
        <v>56058.22</v>
      </c>
    </row>
    <row r="1229" spans="1:5" hidden="1" x14ac:dyDescent="0.3">
      <c r="A1229" t="s">
        <v>163</v>
      </c>
      <c r="B1229">
        <v>4</v>
      </c>
      <c r="C1229">
        <f t="shared" si="38"/>
        <v>4</v>
      </c>
      <c r="D1229" t="str">
        <f t="shared" si="39"/>
        <v>PK #117 - Social Insurance4</v>
      </c>
      <c r="E1229" s="18">
        <v>57062.55</v>
      </c>
    </row>
    <row r="1230" spans="1:5" hidden="1" x14ac:dyDescent="0.3">
      <c r="A1230" t="s">
        <v>163</v>
      </c>
      <c r="B1230">
        <v>5</v>
      </c>
      <c r="C1230">
        <f t="shared" si="38"/>
        <v>5</v>
      </c>
      <c r="D1230" t="str">
        <f t="shared" si="39"/>
        <v>PK #117 - Social Insurance5</v>
      </c>
      <c r="E1230" s="18">
        <v>285951.45</v>
      </c>
    </row>
    <row r="1231" spans="1:5" hidden="1" x14ac:dyDescent="0.3">
      <c r="A1231" t="s">
        <v>167</v>
      </c>
      <c r="B1231">
        <v>1</v>
      </c>
      <c r="C1231">
        <f t="shared" si="38"/>
        <v>1</v>
      </c>
      <c r="D1231" t="str">
        <f t="shared" si="39"/>
        <v>PK #22 - Social Insurance1</v>
      </c>
      <c r="E1231" s="18">
        <v>263550</v>
      </c>
    </row>
    <row r="1232" spans="1:5" hidden="1" x14ac:dyDescent="0.3">
      <c r="A1232" t="s">
        <v>44</v>
      </c>
      <c r="B1232">
        <v>37</v>
      </c>
      <c r="C1232">
        <f t="shared" si="38"/>
        <v>37</v>
      </c>
      <c r="D1232" t="str">
        <f t="shared" si="39"/>
        <v>PK#2237</v>
      </c>
      <c r="E1232" s="18">
        <v>780036</v>
      </c>
    </row>
    <row r="1233" spans="1:5" hidden="1" x14ac:dyDescent="0.3">
      <c r="A1233" t="s">
        <v>90</v>
      </c>
      <c r="B1233">
        <v>30</v>
      </c>
      <c r="C1233">
        <f t="shared" si="38"/>
        <v>30</v>
      </c>
      <c r="D1233" t="str">
        <f t="shared" si="39"/>
        <v>PK#3230</v>
      </c>
      <c r="E1233" s="18">
        <v>900093.35</v>
      </c>
    </row>
    <row r="1234" spans="1:5" hidden="1" x14ac:dyDescent="0.3">
      <c r="A1234" t="s">
        <v>33</v>
      </c>
      <c r="B1234">
        <v>1</v>
      </c>
      <c r="C1234">
        <f t="shared" si="38"/>
        <v>1</v>
      </c>
      <c r="D1234" t="str">
        <f t="shared" si="39"/>
        <v>PKG#1011</v>
      </c>
      <c r="E1234" s="18">
        <v>1029594.82</v>
      </c>
    </row>
    <row r="1235" spans="1:5" hidden="1" x14ac:dyDescent="0.3">
      <c r="A1235" t="s">
        <v>33</v>
      </c>
      <c r="B1235">
        <v>2</v>
      </c>
      <c r="C1235">
        <f t="shared" si="38"/>
        <v>2</v>
      </c>
      <c r="D1235" t="str">
        <f t="shared" si="39"/>
        <v>PKG#1012</v>
      </c>
      <c r="E1235" s="18">
        <v>2222206.65</v>
      </c>
    </row>
    <row r="1236" spans="1:5" hidden="1" x14ac:dyDescent="0.3">
      <c r="A1236" t="s">
        <v>33</v>
      </c>
      <c r="B1236">
        <v>3</v>
      </c>
      <c r="C1236">
        <f t="shared" si="38"/>
        <v>3</v>
      </c>
      <c r="D1236" t="str">
        <f t="shared" si="39"/>
        <v>PKG#1013</v>
      </c>
      <c r="E1236" s="18">
        <v>2246109.5099999998</v>
      </c>
    </row>
    <row r="1237" spans="1:5" hidden="1" x14ac:dyDescent="0.3">
      <c r="A1237" t="s">
        <v>33</v>
      </c>
      <c r="B1237">
        <v>4</v>
      </c>
      <c r="C1237">
        <f t="shared" si="38"/>
        <v>4</v>
      </c>
      <c r="D1237" t="str">
        <f t="shared" si="39"/>
        <v>PKG#1014</v>
      </c>
      <c r="E1237" s="18">
        <v>2512749.6800000002</v>
      </c>
    </row>
    <row r="1238" spans="1:5" hidden="1" x14ac:dyDescent="0.3">
      <c r="A1238" t="s">
        <v>33</v>
      </c>
      <c r="B1238">
        <v>5</v>
      </c>
      <c r="C1238">
        <f t="shared" si="38"/>
        <v>5</v>
      </c>
      <c r="D1238" t="str">
        <f t="shared" si="39"/>
        <v>PKG#1015</v>
      </c>
      <c r="E1238" s="18">
        <v>2051541.96</v>
      </c>
    </row>
    <row r="1239" spans="1:5" hidden="1" x14ac:dyDescent="0.3">
      <c r="A1239" t="s">
        <v>33</v>
      </c>
      <c r="B1239">
        <v>6</v>
      </c>
      <c r="C1239">
        <f t="shared" si="38"/>
        <v>6</v>
      </c>
      <c r="D1239" t="str">
        <f t="shared" si="39"/>
        <v>PKG#1016</v>
      </c>
      <c r="E1239" s="18">
        <v>1988552.05</v>
      </c>
    </row>
    <row r="1240" spans="1:5" hidden="1" x14ac:dyDescent="0.3">
      <c r="A1240" t="s">
        <v>33</v>
      </c>
      <c r="B1240">
        <v>7</v>
      </c>
      <c r="C1240">
        <f t="shared" si="38"/>
        <v>7</v>
      </c>
      <c r="D1240" t="str">
        <f t="shared" si="39"/>
        <v>PKG#1017</v>
      </c>
      <c r="E1240" s="18">
        <v>1824097.57</v>
      </c>
    </row>
    <row r="1241" spans="1:5" hidden="1" x14ac:dyDescent="0.3">
      <c r="A1241" t="s">
        <v>33</v>
      </c>
      <c r="B1241">
        <v>8</v>
      </c>
      <c r="C1241">
        <f t="shared" si="38"/>
        <v>8</v>
      </c>
      <c r="D1241" t="str">
        <f t="shared" si="39"/>
        <v>PKG#1018</v>
      </c>
      <c r="E1241" s="18">
        <v>2104893.84</v>
      </c>
    </row>
    <row r="1242" spans="1:5" hidden="1" x14ac:dyDescent="0.3">
      <c r="A1242" t="s">
        <v>33</v>
      </c>
      <c r="B1242">
        <v>9</v>
      </c>
      <c r="C1242">
        <f t="shared" si="38"/>
        <v>9</v>
      </c>
      <c r="D1242" t="str">
        <f t="shared" si="39"/>
        <v>PKG#1019</v>
      </c>
      <c r="E1242" s="18">
        <v>1424816.56</v>
      </c>
    </row>
    <row r="1243" spans="1:5" hidden="1" x14ac:dyDescent="0.3">
      <c r="A1243" t="s">
        <v>33</v>
      </c>
      <c r="B1243">
        <v>10</v>
      </c>
      <c r="C1243">
        <f t="shared" si="38"/>
        <v>10</v>
      </c>
      <c r="D1243" t="str">
        <f t="shared" si="39"/>
        <v>PKG#10110</v>
      </c>
      <c r="E1243" s="18">
        <v>1976416.89</v>
      </c>
    </row>
    <row r="1244" spans="1:5" hidden="1" x14ac:dyDescent="0.3">
      <c r="A1244" t="s">
        <v>33</v>
      </c>
      <c r="B1244">
        <v>11</v>
      </c>
      <c r="C1244">
        <f t="shared" si="38"/>
        <v>11</v>
      </c>
      <c r="D1244" t="str">
        <f t="shared" si="39"/>
        <v>PKG#10111</v>
      </c>
      <c r="E1244" s="18">
        <v>1709961.04</v>
      </c>
    </row>
    <row r="1245" spans="1:5" hidden="1" x14ac:dyDescent="0.3">
      <c r="A1245" t="s">
        <v>33</v>
      </c>
      <c r="B1245">
        <v>12</v>
      </c>
      <c r="C1245">
        <f t="shared" si="38"/>
        <v>12</v>
      </c>
      <c r="D1245" t="str">
        <f t="shared" si="39"/>
        <v>PKG#10112</v>
      </c>
      <c r="E1245" s="18">
        <v>1146998.21</v>
      </c>
    </row>
    <row r="1246" spans="1:5" hidden="1" x14ac:dyDescent="0.3">
      <c r="A1246" t="s">
        <v>33</v>
      </c>
      <c r="B1246">
        <v>13</v>
      </c>
      <c r="C1246">
        <f t="shared" si="38"/>
        <v>13</v>
      </c>
      <c r="D1246" t="str">
        <f t="shared" si="39"/>
        <v>PKG#10113</v>
      </c>
      <c r="E1246" s="18">
        <v>1343055.6</v>
      </c>
    </row>
    <row r="1247" spans="1:5" hidden="1" x14ac:dyDescent="0.3">
      <c r="A1247" t="s">
        <v>33</v>
      </c>
      <c r="B1247">
        <v>14</v>
      </c>
      <c r="C1247">
        <f t="shared" si="38"/>
        <v>14</v>
      </c>
      <c r="D1247" t="str">
        <f t="shared" si="39"/>
        <v>PKG#10114</v>
      </c>
      <c r="E1247" s="18">
        <v>191421.72</v>
      </c>
    </row>
    <row r="1248" spans="1:5" hidden="1" x14ac:dyDescent="0.3">
      <c r="A1248" t="s">
        <v>33</v>
      </c>
      <c r="B1248">
        <v>15</v>
      </c>
      <c r="C1248">
        <f t="shared" si="38"/>
        <v>15</v>
      </c>
      <c r="D1248" t="str">
        <f t="shared" si="39"/>
        <v>PKG#10115</v>
      </c>
      <c r="E1248" s="18">
        <v>303853.8</v>
      </c>
    </row>
    <row r="1249" spans="1:5" hidden="1" x14ac:dyDescent="0.3">
      <c r="A1249" t="s">
        <v>33</v>
      </c>
      <c r="B1249">
        <v>16</v>
      </c>
      <c r="C1249">
        <f t="shared" si="38"/>
        <v>16</v>
      </c>
      <c r="D1249" t="str">
        <f t="shared" si="39"/>
        <v>PKG#10116</v>
      </c>
      <c r="E1249" s="18">
        <v>866491</v>
      </c>
    </row>
    <row r="1250" spans="1:5" hidden="1" x14ac:dyDescent="0.3">
      <c r="A1250" t="s">
        <v>33</v>
      </c>
      <c r="B1250">
        <v>17</v>
      </c>
      <c r="C1250">
        <f t="shared" si="38"/>
        <v>17</v>
      </c>
      <c r="D1250" t="str">
        <f t="shared" si="39"/>
        <v>PKG#10117</v>
      </c>
      <c r="E1250" s="18">
        <v>3321316.23</v>
      </c>
    </row>
    <row r="1251" spans="1:5" hidden="1" x14ac:dyDescent="0.3">
      <c r="A1251" t="s">
        <v>33</v>
      </c>
      <c r="B1251">
        <v>18</v>
      </c>
      <c r="C1251">
        <f t="shared" si="38"/>
        <v>18</v>
      </c>
      <c r="D1251" t="str">
        <f t="shared" si="39"/>
        <v>PKG#10118</v>
      </c>
      <c r="E1251" s="18">
        <v>1192690.23</v>
      </c>
    </row>
    <row r="1252" spans="1:5" hidden="1" x14ac:dyDescent="0.3">
      <c r="A1252" t="s">
        <v>33</v>
      </c>
      <c r="B1252">
        <v>19</v>
      </c>
      <c r="C1252">
        <f t="shared" si="38"/>
        <v>19</v>
      </c>
      <c r="D1252" t="str">
        <f t="shared" si="39"/>
        <v>PKG#10119</v>
      </c>
      <c r="E1252" s="18">
        <v>596242.89</v>
      </c>
    </row>
    <row r="1253" spans="1:5" hidden="1" x14ac:dyDescent="0.3">
      <c r="A1253" t="s">
        <v>33</v>
      </c>
      <c r="B1253">
        <v>20</v>
      </c>
      <c r="C1253">
        <f t="shared" si="38"/>
        <v>20</v>
      </c>
      <c r="D1253" t="str">
        <f t="shared" si="39"/>
        <v>PKG#10120</v>
      </c>
      <c r="E1253" s="18">
        <v>759353.32</v>
      </c>
    </row>
    <row r="1254" spans="1:5" hidden="1" x14ac:dyDescent="0.3">
      <c r="A1254" t="s">
        <v>33</v>
      </c>
      <c r="B1254">
        <v>21</v>
      </c>
      <c r="C1254">
        <f t="shared" si="38"/>
        <v>21</v>
      </c>
      <c r="D1254" t="str">
        <f t="shared" si="39"/>
        <v>PKG#10121</v>
      </c>
      <c r="E1254" s="18">
        <v>1584188.58</v>
      </c>
    </row>
    <row r="1255" spans="1:5" hidden="1" x14ac:dyDescent="0.3">
      <c r="A1255" t="s">
        <v>33</v>
      </c>
      <c r="B1255">
        <v>22</v>
      </c>
      <c r="C1255">
        <f t="shared" si="38"/>
        <v>22</v>
      </c>
      <c r="D1255" t="str">
        <f t="shared" si="39"/>
        <v>PKG#10122</v>
      </c>
      <c r="E1255" s="18">
        <v>594123.31999999995</v>
      </c>
    </row>
    <row r="1256" spans="1:5" hidden="1" x14ac:dyDescent="0.3">
      <c r="A1256" t="s">
        <v>33</v>
      </c>
      <c r="B1256">
        <v>23</v>
      </c>
      <c r="C1256">
        <f t="shared" si="38"/>
        <v>23</v>
      </c>
      <c r="D1256" t="str">
        <f t="shared" si="39"/>
        <v>PKG#10123</v>
      </c>
      <c r="E1256" s="18">
        <v>189091.52</v>
      </c>
    </row>
    <row r="1257" spans="1:5" hidden="1" x14ac:dyDescent="0.3">
      <c r="A1257" t="s">
        <v>33</v>
      </c>
      <c r="B1257">
        <v>24</v>
      </c>
      <c r="C1257">
        <f t="shared" si="38"/>
        <v>24</v>
      </c>
      <c r="D1257" t="str">
        <f t="shared" si="39"/>
        <v>PKG#10124</v>
      </c>
      <c r="E1257" s="18">
        <v>546994.62</v>
      </c>
    </row>
    <row r="1258" spans="1:5" hidden="1" x14ac:dyDescent="0.3">
      <c r="A1258" t="s">
        <v>184</v>
      </c>
      <c r="B1258">
        <v>1</v>
      </c>
      <c r="C1258">
        <f t="shared" si="38"/>
        <v>1</v>
      </c>
      <c r="D1258" t="str">
        <f t="shared" si="39"/>
        <v>PKG#101- Social Insurance1</v>
      </c>
      <c r="E1258" s="18">
        <v>877190.31</v>
      </c>
    </row>
    <row r="1259" spans="1:5" hidden="1" x14ac:dyDescent="0.3">
      <c r="A1259" t="s">
        <v>184</v>
      </c>
      <c r="B1259">
        <v>2</v>
      </c>
      <c r="C1259">
        <f t="shared" si="38"/>
        <v>2</v>
      </c>
      <c r="D1259" t="str">
        <f t="shared" si="39"/>
        <v>PKG#101- Social Insurance2</v>
      </c>
      <c r="E1259" s="18">
        <v>693232.98</v>
      </c>
    </row>
    <row r="1260" spans="1:5" hidden="1" x14ac:dyDescent="0.3">
      <c r="A1260" t="s">
        <v>33</v>
      </c>
      <c r="B1260">
        <v>1</v>
      </c>
      <c r="C1260">
        <f t="shared" si="38"/>
        <v>1</v>
      </c>
      <c r="D1260" t="str">
        <f t="shared" si="39"/>
        <v>PKG#1011</v>
      </c>
      <c r="E1260" s="18">
        <v>8723141</v>
      </c>
    </row>
    <row r="1261" spans="1:5" hidden="1" x14ac:dyDescent="0.3">
      <c r="A1261" t="s">
        <v>171</v>
      </c>
      <c r="B1261">
        <v>1</v>
      </c>
      <c r="C1261">
        <f t="shared" si="38"/>
        <v>1</v>
      </c>
      <c r="D1261" t="str">
        <f t="shared" si="39"/>
        <v>PKG#101-VO1&amp;VO2 AP1</v>
      </c>
      <c r="E1261" s="18">
        <v>7091710.5199999996</v>
      </c>
    </row>
    <row r="1262" spans="1:5" hidden="1" x14ac:dyDescent="0.3">
      <c r="A1262" t="s">
        <v>29</v>
      </c>
      <c r="B1262">
        <v>2</v>
      </c>
      <c r="C1262">
        <f t="shared" si="38"/>
        <v>2</v>
      </c>
      <c r="D1262" t="str">
        <f t="shared" si="39"/>
        <v>PKG#1442</v>
      </c>
      <c r="E1262" s="18">
        <v>2532120.6</v>
      </c>
    </row>
    <row r="1263" spans="1:5" hidden="1" x14ac:dyDescent="0.3">
      <c r="A1263" t="s">
        <v>29</v>
      </c>
      <c r="B1263">
        <v>3</v>
      </c>
      <c r="C1263">
        <f t="shared" si="38"/>
        <v>3</v>
      </c>
      <c r="D1263" t="str">
        <f t="shared" si="39"/>
        <v>PKG#1443</v>
      </c>
      <c r="E1263" s="18">
        <v>6189125.0499999998</v>
      </c>
    </row>
    <row r="1264" spans="1:5" hidden="1" x14ac:dyDescent="0.3">
      <c r="A1264" t="s">
        <v>29</v>
      </c>
      <c r="B1264">
        <v>4</v>
      </c>
      <c r="C1264">
        <f t="shared" si="38"/>
        <v>4</v>
      </c>
      <c r="D1264" t="str">
        <f t="shared" si="39"/>
        <v>PKG#1444</v>
      </c>
      <c r="E1264" s="18">
        <v>6887337.0099999998</v>
      </c>
    </row>
    <row r="1265" spans="1:5" hidden="1" x14ac:dyDescent="0.3">
      <c r="A1265" t="s">
        <v>29</v>
      </c>
      <c r="B1265">
        <v>5</v>
      </c>
      <c r="C1265">
        <f t="shared" si="38"/>
        <v>5</v>
      </c>
      <c r="D1265" t="str">
        <f t="shared" si="39"/>
        <v>PKG#1445</v>
      </c>
      <c r="E1265" s="18">
        <v>7206339.7300000004</v>
      </c>
    </row>
    <row r="1266" spans="1:5" hidden="1" x14ac:dyDescent="0.3">
      <c r="A1266" t="s">
        <v>29</v>
      </c>
      <c r="B1266">
        <v>6</v>
      </c>
      <c r="C1266">
        <f t="shared" si="38"/>
        <v>6</v>
      </c>
      <c r="D1266" t="str">
        <f t="shared" si="39"/>
        <v>PKG#1446</v>
      </c>
      <c r="E1266" s="18">
        <v>14929468.439999999</v>
      </c>
    </row>
    <row r="1267" spans="1:5" hidden="1" x14ac:dyDescent="0.3">
      <c r="A1267" t="s">
        <v>29</v>
      </c>
      <c r="B1267">
        <v>7</v>
      </c>
      <c r="C1267">
        <f t="shared" si="38"/>
        <v>7</v>
      </c>
      <c r="D1267" t="str">
        <f t="shared" si="39"/>
        <v>PKG#1447</v>
      </c>
      <c r="E1267" s="18">
        <v>12477244.23</v>
      </c>
    </row>
    <row r="1268" spans="1:5" hidden="1" x14ac:dyDescent="0.3">
      <c r="A1268" t="s">
        <v>29</v>
      </c>
      <c r="B1268">
        <v>8</v>
      </c>
      <c r="C1268">
        <f t="shared" si="38"/>
        <v>8</v>
      </c>
      <c r="D1268" t="str">
        <f t="shared" si="39"/>
        <v>PKG#1448</v>
      </c>
      <c r="E1268" s="18">
        <v>8906660.6300000008</v>
      </c>
    </row>
    <row r="1269" spans="1:5" hidden="1" x14ac:dyDescent="0.3">
      <c r="A1269" t="s">
        <v>29</v>
      </c>
      <c r="B1269">
        <v>9</v>
      </c>
      <c r="C1269">
        <f t="shared" si="38"/>
        <v>9</v>
      </c>
      <c r="D1269" t="str">
        <f t="shared" si="39"/>
        <v>PKG#1449</v>
      </c>
      <c r="E1269" s="18">
        <v>9782161.3399999999</v>
      </c>
    </row>
    <row r="1270" spans="1:5" hidden="1" x14ac:dyDescent="0.3">
      <c r="A1270" t="s">
        <v>29</v>
      </c>
      <c r="B1270">
        <v>10</v>
      </c>
      <c r="C1270">
        <f t="shared" si="38"/>
        <v>10</v>
      </c>
      <c r="D1270" t="str">
        <f t="shared" si="39"/>
        <v>PKG#14410</v>
      </c>
      <c r="E1270" s="18">
        <v>11074114.43</v>
      </c>
    </row>
    <row r="1271" spans="1:5" hidden="1" x14ac:dyDescent="0.3">
      <c r="A1271" t="s">
        <v>29</v>
      </c>
      <c r="B1271">
        <v>11</v>
      </c>
      <c r="C1271">
        <f t="shared" si="38"/>
        <v>11</v>
      </c>
      <c r="D1271" t="str">
        <f t="shared" si="39"/>
        <v>PKG#14411</v>
      </c>
      <c r="E1271" s="18">
        <v>7386054.9500000002</v>
      </c>
    </row>
    <row r="1272" spans="1:5" hidden="1" x14ac:dyDescent="0.3">
      <c r="A1272" t="s">
        <v>29</v>
      </c>
      <c r="B1272">
        <v>12</v>
      </c>
      <c r="C1272">
        <f t="shared" si="38"/>
        <v>12</v>
      </c>
      <c r="D1272" t="str">
        <f t="shared" si="39"/>
        <v>PKG#14412</v>
      </c>
      <c r="E1272" s="18">
        <v>15000000</v>
      </c>
    </row>
    <row r="1273" spans="1:5" hidden="1" x14ac:dyDescent="0.3">
      <c r="A1273" t="s">
        <v>29</v>
      </c>
      <c r="B1273">
        <v>12.1</v>
      </c>
      <c r="C1273">
        <f t="shared" si="38"/>
        <v>12</v>
      </c>
      <c r="D1273" t="str">
        <f t="shared" si="39"/>
        <v>PKG#14412</v>
      </c>
      <c r="E1273" s="18">
        <v>6073691.3099999996</v>
      </c>
    </row>
    <row r="1274" spans="1:5" hidden="1" x14ac:dyDescent="0.3">
      <c r="A1274" t="s">
        <v>29</v>
      </c>
      <c r="B1274">
        <v>13</v>
      </c>
      <c r="C1274">
        <f t="shared" si="38"/>
        <v>13</v>
      </c>
      <c r="D1274" t="str">
        <f t="shared" si="39"/>
        <v>PKG#14413</v>
      </c>
      <c r="E1274" s="18">
        <v>14000000</v>
      </c>
    </row>
    <row r="1275" spans="1:5" hidden="1" x14ac:dyDescent="0.3">
      <c r="A1275" t="s">
        <v>29</v>
      </c>
      <c r="B1275">
        <v>14</v>
      </c>
      <c r="C1275">
        <f t="shared" si="38"/>
        <v>14</v>
      </c>
      <c r="D1275" t="str">
        <f t="shared" si="39"/>
        <v>PKG#14414</v>
      </c>
      <c r="E1275" s="18">
        <v>10173240.83</v>
      </c>
    </row>
    <row r="1276" spans="1:5" hidden="1" x14ac:dyDescent="0.3">
      <c r="A1276" t="s">
        <v>29</v>
      </c>
      <c r="B1276">
        <v>15</v>
      </c>
      <c r="C1276">
        <f t="shared" si="38"/>
        <v>15</v>
      </c>
      <c r="D1276" t="str">
        <f t="shared" si="39"/>
        <v>PKG#14415</v>
      </c>
      <c r="E1276" s="18">
        <v>9960243.2699999996</v>
      </c>
    </row>
    <row r="1277" spans="1:5" hidden="1" x14ac:dyDescent="0.3">
      <c r="A1277" t="s">
        <v>29</v>
      </c>
      <c r="B1277">
        <v>16</v>
      </c>
      <c r="C1277">
        <f t="shared" si="38"/>
        <v>16</v>
      </c>
      <c r="D1277" t="str">
        <f t="shared" si="39"/>
        <v>PKG#14416</v>
      </c>
      <c r="E1277" s="18">
        <v>1116473.97</v>
      </c>
    </row>
    <row r="1278" spans="1:5" hidden="1" x14ac:dyDescent="0.3">
      <c r="A1278" t="s">
        <v>165</v>
      </c>
      <c r="B1278">
        <v>1</v>
      </c>
      <c r="C1278">
        <f t="shared" si="38"/>
        <v>1</v>
      </c>
      <c r="D1278" t="str">
        <f t="shared" si="39"/>
        <v>PKG#144 - Social Insurance1</v>
      </c>
      <c r="E1278" s="18">
        <v>216614.52</v>
      </c>
    </row>
    <row r="1279" spans="1:5" hidden="1" x14ac:dyDescent="0.3">
      <c r="A1279" t="s">
        <v>165</v>
      </c>
      <c r="B1279">
        <v>2</v>
      </c>
      <c r="C1279">
        <f t="shared" si="38"/>
        <v>2</v>
      </c>
      <c r="D1279" t="str">
        <f t="shared" si="39"/>
        <v>PKG#144 - Social Insurance2</v>
      </c>
      <c r="E1279" s="18">
        <v>4748411.0599999996</v>
      </c>
    </row>
    <row r="1280" spans="1:5" hidden="1" x14ac:dyDescent="0.3">
      <c r="A1280" t="s">
        <v>165</v>
      </c>
      <c r="B1280">
        <v>3</v>
      </c>
      <c r="C1280">
        <f t="shared" si="38"/>
        <v>3</v>
      </c>
      <c r="D1280" t="str">
        <f t="shared" si="39"/>
        <v>PKG#144 - Social Insurance3</v>
      </c>
      <c r="E1280" s="18">
        <v>506192.12</v>
      </c>
    </row>
    <row r="1281" spans="1:5" hidden="1" x14ac:dyDescent="0.3">
      <c r="A1281" t="s">
        <v>165</v>
      </c>
      <c r="B1281">
        <v>4</v>
      </c>
      <c r="C1281">
        <f t="shared" ref="C1281:C1344" si="40">ROUNDDOWN(B1281,0)</f>
        <v>4</v>
      </c>
      <c r="D1281" t="str">
        <f t="shared" ref="D1281:D1344" si="41">A1281&amp;C1281</f>
        <v>PKG#144 - Social Insurance4</v>
      </c>
      <c r="E1281" s="18">
        <v>687983.17</v>
      </c>
    </row>
    <row r="1282" spans="1:5" hidden="1" x14ac:dyDescent="0.3">
      <c r="A1282" t="s">
        <v>165</v>
      </c>
      <c r="B1282">
        <v>5</v>
      </c>
      <c r="C1282">
        <f t="shared" si="40"/>
        <v>5</v>
      </c>
      <c r="D1282" t="str">
        <f t="shared" si="41"/>
        <v>PKG#144 - Social Insurance5</v>
      </c>
      <c r="E1282" s="18">
        <v>2262789.4300000002</v>
      </c>
    </row>
    <row r="1283" spans="1:5" hidden="1" x14ac:dyDescent="0.3">
      <c r="A1283" t="s">
        <v>165</v>
      </c>
      <c r="B1283">
        <v>6</v>
      </c>
      <c r="C1283">
        <f t="shared" si="40"/>
        <v>6</v>
      </c>
      <c r="D1283" t="str">
        <f t="shared" si="41"/>
        <v>PKG#144 - Social Insurance6</v>
      </c>
      <c r="E1283" s="18">
        <v>1430834.93</v>
      </c>
    </row>
    <row r="1284" spans="1:5" hidden="1" x14ac:dyDescent="0.3">
      <c r="A1284" t="s">
        <v>165</v>
      </c>
      <c r="B1284">
        <v>7</v>
      </c>
      <c r="C1284">
        <f t="shared" si="40"/>
        <v>7</v>
      </c>
      <c r="D1284" t="str">
        <f t="shared" si="41"/>
        <v>PKG#144 - Social Insurance7</v>
      </c>
      <c r="E1284" s="18">
        <v>596740.76</v>
      </c>
    </row>
    <row r="1285" spans="1:5" hidden="1" x14ac:dyDescent="0.3">
      <c r="A1285" t="s">
        <v>165</v>
      </c>
      <c r="B1285">
        <v>8</v>
      </c>
      <c r="C1285">
        <f t="shared" si="40"/>
        <v>8</v>
      </c>
      <c r="D1285" t="str">
        <f t="shared" si="41"/>
        <v>PKG#144 - Social Insurance8</v>
      </c>
      <c r="E1285" s="18">
        <v>342218.65</v>
      </c>
    </row>
    <row r="1286" spans="1:5" hidden="1" x14ac:dyDescent="0.3">
      <c r="A1286" t="s">
        <v>29</v>
      </c>
      <c r="B1286">
        <v>1</v>
      </c>
      <c r="C1286">
        <f t="shared" si="40"/>
        <v>1</v>
      </c>
      <c r="D1286" t="str">
        <f t="shared" si="41"/>
        <v>PKG#1441</v>
      </c>
      <c r="E1286" s="18">
        <v>24600000</v>
      </c>
    </row>
    <row r="1287" spans="1:5" hidden="1" x14ac:dyDescent="0.3">
      <c r="A1287" t="s">
        <v>54</v>
      </c>
      <c r="B1287">
        <v>2</v>
      </c>
      <c r="C1287">
        <f t="shared" si="40"/>
        <v>2</v>
      </c>
      <c r="D1287" t="str">
        <f t="shared" si="41"/>
        <v>PKG#1622</v>
      </c>
      <c r="E1287" s="18">
        <v>7794726.5199999996</v>
      </c>
    </row>
    <row r="1288" spans="1:5" hidden="1" x14ac:dyDescent="0.3">
      <c r="A1288" t="s">
        <v>54</v>
      </c>
      <c r="B1288">
        <v>3</v>
      </c>
      <c r="C1288">
        <f t="shared" si="40"/>
        <v>3</v>
      </c>
      <c r="D1288" t="str">
        <f t="shared" si="41"/>
        <v>PKG#1623</v>
      </c>
      <c r="E1288" s="18">
        <v>5119599.34</v>
      </c>
    </row>
    <row r="1289" spans="1:5" hidden="1" x14ac:dyDescent="0.3">
      <c r="A1289" t="s">
        <v>54</v>
      </c>
      <c r="B1289">
        <v>4</v>
      </c>
      <c r="C1289">
        <f t="shared" si="40"/>
        <v>4</v>
      </c>
      <c r="D1289" t="str">
        <f t="shared" si="41"/>
        <v>PKG#1624</v>
      </c>
      <c r="E1289" s="18">
        <v>6336538.2300000004</v>
      </c>
    </row>
    <row r="1290" spans="1:5" hidden="1" x14ac:dyDescent="0.3">
      <c r="A1290" t="s">
        <v>54</v>
      </c>
      <c r="B1290">
        <v>5</v>
      </c>
      <c r="C1290">
        <f t="shared" si="40"/>
        <v>5</v>
      </c>
      <c r="D1290" t="str">
        <f t="shared" si="41"/>
        <v>PKG#1625</v>
      </c>
      <c r="E1290" s="18">
        <v>6124877.6900000004</v>
      </c>
    </row>
    <row r="1291" spans="1:5" hidden="1" x14ac:dyDescent="0.3">
      <c r="A1291" t="s">
        <v>54</v>
      </c>
      <c r="B1291">
        <v>6</v>
      </c>
      <c r="C1291">
        <f t="shared" si="40"/>
        <v>6</v>
      </c>
      <c r="D1291" t="str">
        <f t="shared" si="41"/>
        <v>PKG#1626</v>
      </c>
      <c r="E1291" s="18">
        <v>4824045.3899999997</v>
      </c>
    </row>
    <row r="1292" spans="1:5" hidden="1" x14ac:dyDescent="0.3">
      <c r="A1292" t="s">
        <v>54</v>
      </c>
      <c r="B1292">
        <v>7</v>
      </c>
      <c r="C1292">
        <f t="shared" si="40"/>
        <v>7</v>
      </c>
      <c r="D1292" t="str">
        <f t="shared" si="41"/>
        <v>PKG#1627</v>
      </c>
      <c r="E1292" s="18">
        <v>7215874.2120845988</v>
      </c>
    </row>
    <row r="1293" spans="1:5" hidden="1" x14ac:dyDescent="0.3">
      <c r="A1293" t="s">
        <v>54</v>
      </c>
      <c r="B1293">
        <v>8</v>
      </c>
      <c r="C1293">
        <f t="shared" si="40"/>
        <v>8</v>
      </c>
      <c r="D1293" t="str">
        <f t="shared" si="41"/>
        <v>PKG#1628</v>
      </c>
      <c r="E1293" s="18">
        <v>9432027.7200000007</v>
      </c>
    </row>
    <row r="1294" spans="1:5" hidden="1" x14ac:dyDescent="0.3">
      <c r="A1294" t="s">
        <v>54</v>
      </c>
      <c r="B1294">
        <v>9</v>
      </c>
      <c r="C1294">
        <f t="shared" si="40"/>
        <v>9</v>
      </c>
      <c r="D1294" t="str">
        <f t="shared" si="41"/>
        <v>PKG#1629</v>
      </c>
      <c r="E1294" s="18">
        <v>9889305</v>
      </c>
    </row>
    <row r="1295" spans="1:5" hidden="1" x14ac:dyDescent="0.3">
      <c r="A1295" t="s">
        <v>54</v>
      </c>
      <c r="B1295">
        <v>10</v>
      </c>
      <c r="C1295">
        <f t="shared" si="40"/>
        <v>10</v>
      </c>
      <c r="D1295" t="str">
        <f t="shared" si="41"/>
        <v>PKG#16210</v>
      </c>
      <c r="E1295" s="18">
        <v>13282474.210811481</v>
      </c>
    </row>
    <row r="1296" spans="1:5" hidden="1" x14ac:dyDescent="0.3">
      <c r="A1296" t="s">
        <v>54</v>
      </c>
      <c r="B1296">
        <v>11</v>
      </c>
      <c r="C1296">
        <f t="shared" si="40"/>
        <v>11</v>
      </c>
      <c r="D1296" t="str">
        <f t="shared" si="41"/>
        <v>PKG#16211</v>
      </c>
      <c r="E1296" s="18">
        <v>7840185.4800000004</v>
      </c>
    </row>
    <row r="1297" spans="1:5" hidden="1" x14ac:dyDescent="0.3">
      <c r="A1297" t="s">
        <v>54</v>
      </c>
      <c r="B1297">
        <v>12</v>
      </c>
      <c r="C1297">
        <f t="shared" si="40"/>
        <v>12</v>
      </c>
      <c r="D1297" t="str">
        <f t="shared" si="41"/>
        <v>PKG#16212</v>
      </c>
      <c r="E1297" s="18">
        <v>4608392</v>
      </c>
    </row>
    <row r="1298" spans="1:5" hidden="1" x14ac:dyDescent="0.3">
      <c r="A1298" t="s">
        <v>54</v>
      </c>
      <c r="B1298">
        <v>13</v>
      </c>
      <c r="C1298">
        <f t="shared" si="40"/>
        <v>13</v>
      </c>
      <c r="D1298" t="str">
        <f t="shared" si="41"/>
        <v>PKG#16213</v>
      </c>
      <c r="E1298" s="18">
        <v>3429815.2460429072</v>
      </c>
    </row>
    <row r="1299" spans="1:5" hidden="1" x14ac:dyDescent="0.3">
      <c r="A1299" t="s">
        <v>54</v>
      </c>
      <c r="B1299">
        <v>14</v>
      </c>
      <c r="C1299">
        <f t="shared" si="40"/>
        <v>14</v>
      </c>
      <c r="D1299" t="str">
        <f t="shared" si="41"/>
        <v>PKG#16214</v>
      </c>
      <c r="E1299" s="18">
        <v>502581.43</v>
      </c>
    </row>
    <row r="1300" spans="1:5" hidden="1" x14ac:dyDescent="0.3">
      <c r="A1300" t="s">
        <v>54</v>
      </c>
      <c r="B1300">
        <v>15</v>
      </c>
      <c r="C1300">
        <f t="shared" si="40"/>
        <v>15</v>
      </c>
      <c r="D1300" t="str">
        <f t="shared" si="41"/>
        <v>PKG#16215</v>
      </c>
      <c r="E1300" s="18">
        <v>3999402.59</v>
      </c>
    </row>
    <row r="1301" spans="1:5" hidden="1" x14ac:dyDescent="0.3">
      <c r="A1301" t="s">
        <v>180</v>
      </c>
      <c r="B1301">
        <v>1</v>
      </c>
      <c r="C1301">
        <f t="shared" si="40"/>
        <v>1</v>
      </c>
      <c r="D1301" t="str">
        <f t="shared" si="41"/>
        <v>PKG#162- Social Insurance1</v>
      </c>
      <c r="E1301" s="18">
        <v>829293.83</v>
      </c>
    </row>
    <row r="1302" spans="1:5" hidden="1" x14ac:dyDescent="0.3">
      <c r="A1302" t="s">
        <v>180</v>
      </c>
      <c r="B1302">
        <v>2</v>
      </c>
      <c r="C1302">
        <f t="shared" si="40"/>
        <v>2</v>
      </c>
      <c r="D1302" t="str">
        <f t="shared" si="41"/>
        <v>PKG#162- Social Insurance2</v>
      </c>
      <c r="E1302" s="18">
        <v>1584302</v>
      </c>
    </row>
    <row r="1303" spans="1:5" hidden="1" x14ac:dyDescent="0.3">
      <c r="A1303" t="s">
        <v>180</v>
      </c>
      <c r="B1303">
        <v>3</v>
      </c>
      <c r="C1303">
        <f t="shared" si="40"/>
        <v>3</v>
      </c>
      <c r="D1303" t="str">
        <f t="shared" si="41"/>
        <v>PKG#162- Social Insurance3</v>
      </c>
      <c r="E1303" s="18">
        <v>1223560.05</v>
      </c>
    </row>
    <row r="1304" spans="1:5" hidden="1" x14ac:dyDescent="0.3">
      <c r="A1304" t="s">
        <v>180</v>
      </c>
      <c r="B1304">
        <v>4</v>
      </c>
      <c r="C1304">
        <f t="shared" si="40"/>
        <v>4</v>
      </c>
      <c r="D1304" t="str">
        <f t="shared" si="41"/>
        <v>PKG#162- Social Insurance4</v>
      </c>
      <c r="E1304" s="18">
        <v>760409.01</v>
      </c>
    </row>
    <row r="1305" spans="1:5" hidden="1" x14ac:dyDescent="0.3">
      <c r="A1305" t="s">
        <v>180</v>
      </c>
      <c r="B1305">
        <v>5</v>
      </c>
      <c r="C1305">
        <f t="shared" si="40"/>
        <v>5</v>
      </c>
      <c r="D1305" t="str">
        <f t="shared" si="41"/>
        <v>PKG#162- Social Insurance5</v>
      </c>
      <c r="E1305" s="18">
        <v>438178.63</v>
      </c>
    </row>
    <row r="1306" spans="1:5" hidden="1" x14ac:dyDescent="0.3">
      <c r="A1306" t="s">
        <v>180</v>
      </c>
      <c r="B1306">
        <v>6</v>
      </c>
      <c r="C1306">
        <f t="shared" si="40"/>
        <v>6</v>
      </c>
      <c r="D1306" t="str">
        <f t="shared" si="41"/>
        <v>PKG#162- Social Insurance6</v>
      </c>
      <c r="E1306" s="18">
        <v>37250.26</v>
      </c>
    </row>
    <row r="1307" spans="1:5" hidden="1" x14ac:dyDescent="0.3">
      <c r="A1307" t="s">
        <v>54</v>
      </c>
      <c r="B1307">
        <v>1</v>
      </c>
      <c r="C1307">
        <f t="shared" si="40"/>
        <v>1</v>
      </c>
      <c r="D1307" t="str">
        <f t="shared" si="41"/>
        <v>PKG#1621</v>
      </c>
      <c r="E1307" s="18">
        <v>7681619.5</v>
      </c>
    </row>
    <row r="1308" spans="1:5" hidden="1" x14ac:dyDescent="0.3">
      <c r="A1308" t="s">
        <v>57</v>
      </c>
      <c r="B1308">
        <v>2</v>
      </c>
      <c r="C1308">
        <f t="shared" si="40"/>
        <v>2</v>
      </c>
      <c r="D1308" t="str">
        <f t="shared" si="41"/>
        <v>PKG#1632</v>
      </c>
      <c r="E1308" s="18">
        <v>1068966.43</v>
      </c>
    </row>
    <row r="1309" spans="1:5" hidden="1" x14ac:dyDescent="0.3">
      <c r="A1309" t="s">
        <v>57</v>
      </c>
      <c r="B1309">
        <v>3</v>
      </c>
      <c r="C1309">
        <f t="shared" si="40"/>
        <v>3</v>
      </c>
      <c r="D1309" t="str">
        <f t="shared" si="41"/>
        <v>PKG#1633</v>
      </c>
      <c r="E1309" s="18">
        <v>2977091.11</v>
      </c>
    </row>
    <row r="1310" spans="1:5" hidden="1" x14ac:dyDescent="0.3">
      <c r="A1310" t="s">
        <v>57</v>
      </c>
      <c r="B1310">
        <v>4</v>
      </c>
      <c r="C1310">
        <f t="shared" si="40"/>
        <v>4</v>
      </c>
      <c r="D1310" t="str">
        <f t="shared" si="41"/>
        <v>PKG#1634</v>
      </c>
      <c r="E1310" s="18">
        <v>6845695.7699999996</v>
      </c>
    </row>
    <row r="1311" spans="1:5" hidden="1" x14ac:dyDescent="0.3">
      <c r="A1311" t="s">
        <v>57</v>
      </c>
      <c r="B1311">
        <v>5</v>
      </c>
      <c r="C1311">
        <f t="shared" si="40"/>
        <v>5</v>
      </c>
      <c r="D1311" t="str">
        <f t="shared" si="41"/>
        <v>PKG#1635</v>
      </c>
      <c r="E1311" s="18">
        <v>3782501.29</v>
      </c>
    </row>
    <row r="1312" spans="1:5" hidden="1" x14ac:dyDescent="0.3">
      <c r="A1312" t="s">
        <v>57</v>
      </c>
      <c r="B1312">
        <v>6</v>
      </c>
      <c r="C1312">
        <f t="shared" si="40"/>
        <v>6</v>
      </c>
      <c r="D1312" t="str">
        <f t="shared" si="41"/>
        <v>PKG#1636</v>
      </c>
      <c r="E1312" s="18">
        <v>6255172.1699999999</v>
      </c>
    </row>
    <row r="1313" spans="1:5" hidden="1" x14ac:dyDescent="0.3">
      <c r="A1313" t="s">
        <v>57</v>
      </c>
      <c r="B1313">
        <v>7</v>
      </c>
      <c r="C1313">
        <f t="shared" si="40"/>
        <v>7</v>
      </c>
      <c r="D1313" t="str">
        <f t="shared" si="41"/>
        <v>PKG#1637</v>
      </c>
      <c r="E1313" s="18">
        <v>4922193.5</v>
      </c>
    </row>
    <row r="1314" spans="1:5" hidden="1" x14ac:dyDescent="0.3">
      <c r="A1314" t="s">
        <v>57</v>
      </c>
      <c r="B1314">
        <v>8</v>
      </c>
      <c r="C1314">
        <f t="shared" si="40"/>
        <v>8</v>
      </c>
      <c r="D1314" t="str">
        <f t="shared" si="41"/>
        <v>PKG#1638</v>
      </c>
      <c r="E1314" s="18">
        <v>6050639.7699999996</v>
      </c>
    </row>
    <row r="1315" spans="1:5" hidden="1" x14ac:dyDescent="0.3">
      <c r="A1315" t="s">
        <v>57</v>
      </c>
      <c r="B1315">
        <v>9</v>
      </c>
      <c r="C1315">
        <f t="shared" si="40"/>
        <v>9</v>
      </c>
      <c r="D1315" t="str">
        <f t="shared" si="41"/>
        <v>PKG#1639</v>
      </c>
      <c r="E1315" s="18">
        <v>4602212.16</v>
      </c>
    </row>
    <row r="1316" spans="1:5" hidden="1" x14ac:dyDescent="0.3">
      <c r="A1316" t="s">
        <v>57</v>
      </c>
      <c r="B1316">
        <v>10</v>
      </c>
      <c r="C1316">
        <f t="shared" si="40"/>
        <v>10</v>
      </c>
      <c r="D1316" t="str">
        <f t="shared" si="41"/>
        <v>PKG#16310</v>
      </c>
      <c r="E1316" s="18">
        <v>2532838.5699999998</v>
      </c>
    </row>
    <row r="1317" spans="1:5" hidden="1" x14ac:dyDescent="0.3">
      <c r="A1317" t="s">
        <v>57</v>
      </c>
      <c r="B1317">
        <v>11</v>
      </c>
      <c r="C1317">
        <f t="shared" si="40"/>
        <v>11</v>
      </c>
      <c r="D1317" t="str">
        <f t="shared" si="41"/>
        <v>PKG#16311</v>
      </c>
      <c r="E1317" s="18">
        <v>3799097.57</v>
      </c>
    </row>
    <row r="1318" spans="1:5" hidden="1" x14ac:dyDescent="0.3">
      <c r="A1318" t="s">
        <v>57</v>
      </c>
      <c r="B1318">
        <v>12</v>
      </c>
      <c r="C1318">
        <f t="shared" si="40"/>
        <v>12</v>
      </c>
      <c r="D1318" t="str">
        <f t="shared" si="41"/>
        <v>PKG#16312</v>
      </c>
      <c r="E1318" s="18">
        <v>2215480.09</v>
      </c>
    </row>
    <row r="1319" spans="1:5" hidden="1" x14ac:dyDescent="0.3">
      <c r="A1319" t="s">
        <v>57</v>
      </c>
      <c r="B1319">
        <v>13</v>
      </c>
      <c r="C1319">
        <f t="shared" si="40"/>
        <v>13</v>
      </c>
      <c r="D1319" t="str">
        <f t="shared" si="41"/>
        <v>PKG#16313</v>
      </c>
      <c r="E1319" s="18">
        <v>3821253.39</v>
      </c>
    </row>
    <row r="1320" spans="1:5" hidden="1" x14ac:dyDescent="0.3">
      <c r="A1320" t="s">
        <v>57</v>
      </c>
      <c r="B1320">
        <v>14</v>
      </c>
      <c r="C1320">
        <f t="shared" si="40"/>
        <v>14</v>
      </c>
      <c r="D1320" t="str">
        <f t="shared" si="41"/>
        <v>PKG#16314</v>
      </c>
      <c r="E1320" s="18">
        <v>10697999.42</v>
      </c>
    </row>
    <row r="1321" spans="1:5" hidden="1" x14ac:dyDescent="0.3">
      <c r="A1321" t="s">
        <v>57</v>
      </c>
      <c r="B1321">
        <v>15</v>
      </c>
      <c r="C1321">
        <f t="shared" si="40"/>
        <v>15</v>
      </c>
      <c r="D1321" t="str">
        <f t="shared" si="41"/>
        <v>PKG#16315</v>
      </c>
      <c r="E1321" s="18">
        <v>4024676.65</v>
      </c>
    </row>
    <row r="1322" spans="1:5" hidden="1" x14ac:dyDescent="0.3">
      <c r="A1322" t="s">
        <v>57</v>
      </c>
      <c r="B1322">
        <v>16</v>
      </c>
      <c r="C1322">
        <f t="shared" si="40"/>
        <v>16</v>
      </c>
      <c r="D1322" t="str">
        <f t="shared" si="41"/>
        <v>PKG#16316</v>
      </c>
      <c r="E1322" s="18">
        <v>3611195.74</v>
      </c>
    </row>
    <row r="1323" spans="1:5" hidden="1" x14ac:dyDescent="0.3">
      <c r="A1323" t="s">
        <v>57</v>
      </c>
      <c r="B1323">
        <v>17</v>
      </c>
      <c r="C1323">
        <f t="shared" si="40"/>
        <v>17</v>
      </c>
      <c r="D1323" t="str">
        <f t="shared" si="41"/>
        <v>PKG#16317</v>
      </c>
      <c r="E1323" s="18">
        <v>2445757.34</v>
      </c>
    </row>
    <row r="1324" spans="1:5" hidden="1" x14ac:dyDescent="0.3">
      <c r="A1324" t="s">
        <v>57</v>
      </c>
      <c r="B1324">
        <v>18</v>
      </c>
      <c r="C1324">
        <f t="shared" si="40"/>
        <v>18</v>
      </c>
      <c r="D1324" t="str">
        <f t="shared" si="41"/>
        <v>PKG#16318</v>
      </c>
      <c r="E1324" s="18">
        <v>2445757.34</v>
      </c>
    </row>
    <row r="1325" spans="1:5" hidden="1" x14ac:dyDescent="0.3">
      <c r="A1325" t="s">
        <v>57</v>
      </c>
      <c r="B1325">
        <v>19</v>
      </c>
      <c r="C1325">
        <f t="shared" si="40"/>
        <v>19</v>
      </c>
      <c r="D1325" t="str">
        <f t="shared" si="41"/>
        <v>PKG#16319</v>
      </c>
      <c r="E1325" s="18">
        <v>6520369.1399999997</v>
      </c>
    </row>
    <row r="1326" spans="1:5" hidden="1" x14ac:dyDescent="0.3">
      <c r="A1326" t="s">
        <v>57</v>
      </c>
      <c r="B1326">
        <v>20</v>
      </c>
      <c r="C1326">
        <f t="shared" si="40"/>
        <v>20</v>
      </c>
      <c r="D1326" t="str">
        <f t="shared" si="41"/>
        <v>PKG#16320</v>
      </c>
      <c r="E1326" s="18">
        <v>3715617.2</v>
      </c>
    </row>
    <row r="1327" spans="1:5" hidden="1" x14ac:dyDescent="0.3">
      <c r="A1327" t="s">
        <v>57</v>
      </c>
      <c r="B1327">
        <v>21</v>
      </c>
      <c r="C1327">
        <f t="shared" si="40"/>
        <v>21</v>
      </c>
      <c r="D1327" t="str">
        <f t="shared" si="41"/>
        <v>PKG#16321</v>
      </c>
      <c r="E1327" s="18">
        <v>5322260.63</v>
      </c>
    </row>
    <row r="1328" spans="1:5" hidden="1" x14ac:dyDescent="0.3">
      <c r="A1328" t="s">
        <v>57</v>
      </c>
      <c r="B1328">
        <v>22</v>
      </c>
      <c r="C1328">
        <f t="shared" si="40"/>
        <v>22</v>
      </c>
      <c r="D1328" t="str">
        <f t="shared" si="41"/>
        <v>PKG#16322</v>
      </c>
      <c r="E1328" s="18">
        <v>2261775.79</v>
      </c>
    </row>
    <row r="1329" spans="1:5" hidden="1" x14ac:dyDescent="0.3">
      <c r="A1329" t="s">
        <v>57</v>
      </c>
      <c r="B1329">
        <v>23</v>
      </c>
      <c r="C1329">
        <f t="shared" si="40"/>
        <v>23</v>
      </c>
      <c r="D1329" t="str">
        <f t="shared" si="41"/>
        <v>PKG#16323</v>
      </c>
      <c r="E1329" s="18">
        <v>3449740.505272463</v>
      </c>
    </row>
    <row r="1330" spans="1:5" hidden="1" x14ac:dyDescent="0.3">
      <c r="A1330" t="s">
        <v>57</v>
      </c>
      <c r="B1330">
        <v>24</v>
      </c>
      <c r="C1330">
        <f t="shared" si="40"/>
        <v>24</v>
      </c>
      <c r="D1330" t="str">
        <f t="shared" si="41"/>
        <v>PKG#16324</v>
      </c>
      <c r="E1330" s="18">
        <v>5681606.5237414241</v>
      </c>
    </row>
    <row r="1331" spans="1:5" hidden="1" x14ac:dyDescent="0.3">
      <c r="A1331" t="s">
        <v>57</v>
      </c>
      <c r="B1331">
        <v>25</v>
      </c>
      <c r="C1331">
        <f t="shared" si="40"/>
        <v>25</v>
      </c>
      <c r="D1331" t="str">
        <f t="shared" si="41"/>
        <v>PKG#16325</v>
      </c>
      <c r="E1331" s="18">
        <v>11730565.830982804</v>
      </c>
    </row>
    <row r="1332" spans="1:5" hidden="1" x14ac:dyDescent="0.3">
      <c r="A1332" t="s">
        <v>57</v>
      </c>
      <c r="B1332">
        <v>26</v>
      </c>
      <c r="C1332">
        <f t="shared" si="40"/>
        <v>26</v>
      </c>
      <c r="D1332" t="str">
        <f t="shared" si="41"/>
        <v>PKG#16326</v>
      </c>
      <c r="E1332" s="18">
        <v>6014332.3700000001</v>
      </c>
    </row>
    <row r="1333" spans="1:5" hidden="1" x14ac:dyDescent="0.3">
      <c r="A1333" t="s">
        <v>57</v>
      </c>
      <c r="B1333">
        <v>27</v>
      </c>
      <c r="C1333">
        <f t="shared" si="40"/>
        <v>27</v>
      </c>
      <c r="D1333" t="str">
        <f t="shared" si="41"/>
        <v>PKG#16327</v>
      </c>
      <c r="E1333" s="18">
        <v>3457484.33</v>
      </c>
    </row>
    <row r="1334" spans="1:5" hidden="1" x14ac:dyDescent="0.3">
      <c r="A1334" t="s">
        <v>57</v>
      </c>
      <c r="B1334">
        <v>28</v>
      </c>
      <c r="C1334">
        <f t="shared" si="40"/>
        <v>28</v>
      </c>
      <c r="D1334" t="str">
        <f t="shared" si="41"/>
        <v>PKG#16328</v>
      </c>
      <c r="E1334" s="18">
        <v>18331730.100000001</v>
      </c>
    </row>
    <row r="1335" spans="1:5" hidden="1" x14ac:dyDescent="0.3">
      <c r="A1335" t="s">
        <v>57</v>
      </c>
      <c r="B1335">
        <v>29</v>
      </c>
      <c r="C1335">
        <f t="shared" si="40"/>
        <v>29</v>
      </c>
      <c r="D1335" t="str">
        <f t="shared" si="41"/>
        <v>PKG#16329</v>
      </c>
      <c r="E1335" s="18">
        <v>18785649.759999998</v>
      </c>
    </row>
    <row r="1336" spans="1:5" hidden="1" x14ac:dyDescent="0.3">
      <c r="A1336" t="s">
        <v>57</v>
      </c>
      <c r="B1336">
        <v>30</v>
      </c>
      <c r="C1336">
        <f t="shared" si="40"/>
        <v>30</v>
      </c>
      <c r="D1336" t="str">
        <f t="shared" si="41"/>
        <v>PKG#16330</v>
      </c>
      <c r="E1336" s="18">
        <v>3193802.31</v>
      </c>
    </row>
    <row r="1337" spans="1:5" hidden="1" x14ac:dyDescent="0.3">
      <c r="A1337" t="s">
        <v>57</v>
      </c>
      <c r="B1337">
        <v>31</v>
      </c>
      <c r="C1337">
        <f t="shared" si="40"/>
        <v>31</v>
      </c>
      <c r="D1337" t="str">
        <f t="shared" si="41"/>
        <v>PKG#16331</v>
      </c>
      <c r="E1337" s="18">
        <v>1079324.0900000001</v>
      </c>
    </row>
    <row r="1338" spans="1:5" hidden="1" x14ac:dyDescent="0.3">
      <c r="A1338" t="s">
        <v>57</v>
      </c>
      <c r="B1338">
        <v>32</v>
      </c>
      <c r="C1338">
        <f t="shared" si="40"/>
        <v>32</v>
      </c>
      <c r="D1338" t="str">
        <f t="shared" si="41"/>
        <v>PKG#16332</v>
      </c>
      <c r="E1338" s="18">
        <v>4562478.0199999996</v>
      </c>
    </row>
    <row r="1339" spans="1:5" hidden="1" x14ac:dyDescent="0.3">
      <c r="A1339" t="s">
        <v>57</v>
      </c>
      <c r="B1339">
        <v>33</v>
      </c>
      <c r="C1339">
        <f t="shared" si="40"/>
        <v>33</v>
      </c>
      <c r="D1339" t="str">
        <f t="shared" si="41"/>
        <v>PKG#16333</v>
      </c>
      <c r="E1339" s="18">
        <v>1E-4</v>
      </c>
    </row>
    <row r="1340" spans="1:5" hidden="1" x14ac:dyDescent="0.3">
      <c r="A1340" t="s">
        <v>57</v>
      </c>
      <c r="B1340">
        <v>34</v>
      </c>
      <c r="C1340">
        <f t="shared" si="40"/>
        <v>34</v>
      </c>
      <c r="D1340" t="str">
        <f t="shared" si="41"/>
        <v>PKG#16334</v>
      </c>
      <c r="E1340" s="18">
        <v>1E-4</v>
      </c>
    </row>
    <row r="1341" spans="1:5" hidden="1" x14ac:dyDescent="0.3">
      <c r="A1341" t="s">
        <v>57</v>
      </c>
      <c r="B1341">
        <v>35</v>
      </c>
      <c r="C1341">
        <f t="shared" si="40"/>
        <v>35</v>
      </c>
      <c r="D1341" t="str">
        <f t="shared" si="41"/>
        <v>PKG#16335</v>
      </c>
      <c r="E1341" s="18">
        <v>1E-4</v>
      </c>
    </row>
    <row r="1342" spans="1:5" hidden="1" x14ac:dyDescent="0.3">
      <c r="A1342" t="s">
        <v>182</v>
      </c>
      <c r="B1342">
        <v>1</v>
      </c>
      <c r="C1342">
        <f t="shared" si="40"/>
        <v>1</v>
      </c>
      <c r="D1342" t="str">
        <f t="shared" si="41"/>
        <v>PKG#163- Social Insurance1</v>
      </c>
      <c r="E1342" s="18">
        <v>78430</v>
      </c>
    </row>
    <row r="1343" spans="1:5" hidden="1" x14ac:dyDescent="0.3">
      <c r="A1343" t="s">
        <v>182</v>
      </c>
      <c r="B1343">
        <v>2</v>
      </c>
      <c r="C1343">
        <f t="shared" si="40"/>
        <v>2</v>
      </c>
      <c r="D1343" t="str">
        <f t="shared" si="41"/>
        <v>PKG#163- Social Insurance2</v>
      </c>
      <c r="E1343" s="18">
        <v>720699.2</v>
      </c>
    </row>
    <row r="1344" spans="1:5" hidden="1" x14ac:dyDescent="0.3">
      <c r="A1344" t="s">
        <v>182</v>
      </c>
      <c r="B1344">
        <v>3</v>
      </c>
      <c r="C1344">
        <f t="shared" si="40"/>
        <v>3</v>
      </c>
      <c r="D1344" t="str">
        <f t="shared" si="41"/>
        <v>PKG#163- Social Insurance3</v>
      </c>
      <c r="E1344" s="18">
        <v>277522.63</v>
      </c>
    </row>
    <row r="1345" spans="1:5" hidden="1" x14ac:dyDescent="0.3">
      <c r="A1345" t="s">
        <v>182</v>
      </c>
      <c r="B1345">
        <v>4</v>
      </c>
      <c r="C1345">
        <f t="shared" ref="C1345:C1408" si="42">ROUNDDOWN(B1345,0)</f>
        <v>4</v>
      </c>
      <c r="D1345" t="str">
        <f t="shared" ref="D1345:D1408" si="43">A1345&amp;C1345</f>
        <v>PKG#163- Social Insurance4</v>
      </c>
      <c r="E1345" s="18">
        <v>451906.96</v>
      </c>
    </row>
    <row r="1346" spans="1:5" hidden="1" x14ac:dyDescent="0.3">
      <c r="A1346" t="s">
        <v>182</v>
      </c>
      <c r="B1346">
        <v>5</v>
      </c>
      <c r="C1346">
        <f t="shared" si="42"/>
        <v>5</v>
      </c>
      <c r="D1346" t="str">
        <f t="shared" si="43"/>
        <v>PKG#163- Social Insurance5</v>
      </c>
      <c r="E1346" s="18">
        <v>754870.94</v>
      </c>
    </row>
    <row r="1347" spans="1:5" hidden="1" x14ac:dyDescent="0.3">
      <c r="A1347" t="s">
        <v>182</v>
      </c>
      <c r="B1347">
        <v>6</v>
      </c>
      <c r="C1347">
        <f t="shared" si="42"/>
        <v>6</v>
      </c>
      <c r="D1347" t="str">
        <f t="shared" si="43"/>
        <v>PKG#163- Social Insurance6</v>
      </c>
      <c r="E1347" s="18">
        <v>961013.69</v>
      </c>
    </row>
    <row r="1348" spans="1:5" hidden="1" x14ac:dyDescent="0.3">
      <c r="A1348" t="s">
        <v>182</v>
      </c>
      <c r="B1348">
        <v>7</v>
      </c>
      <c r="C1348">
        <f t="shared" si="42"/>
        <v>7</v>
      </c>
      <c r="D1348" t="str">
        <f t="shared" si="43"/>
        <v>PKG#163- Social Insurance7</v>
      </c>
      <c r="E1348" s="18">
        <v>275560.65999999997</v>
      </c>
    </row>
    <row r="1349" spans="1:5" hidden="1" x14ac:dyDescent="0.3">
      <c r="A1349" t="s">
        <v>182</v>
      </c>
      <c r="B1349">
        <v>8</v>
      </c>
      <c r="C1349">
        <f t="shared" si="42"/>
        <v>8</v>
      </c>
      <c r="D1349" t="str">
        <f t="shared" si="43"/>
        <v>PKG#163- Social Insurance8</v>
      </c>
      <c r="E1349" s="18">
        <v>434454.78</v>
      </c>
    </row>
    <row r="1350" spans="1:5" hidden="1" x14ac:dyDescent="0.3">
      <c r="A1350" t="s">
        <v>182</v>
      </c>
      <c r="B1350">
        <v>9</v>
      </c>
      <c r="C1350">
        <f t="shared" si="42"/>
        <v>9</v>
      </c>
      <c r="D1350" t="str">
        <f t="shared" si="43"/>
        <v>PKG#163- Social Insurance9</v>
      </c>
      <c r="E1350" s="18">
        <v>2963675.17</v>
      </c>
    </row>
    <row r="1351" spans="1:5" hidden="1" x14ac:dyDescent="0.3">
      <c r="A1351" t="s">
        <v>182</v>
      </c>
      <c r="B1351">
        <v>10</v>
      </c>
      <c r="C1351">
        <f t="shared" si="42"/>
        <v>10</v>
      </c>
      <c r="D1351" t="str">
        <f t="shared" si="43"/>
        <v>PKG#163- Social Insurance10</v>
      </c>
      <c r="E1351" s="18">
        <v>258797.58</v>
      </c>
    </row>
    <row r="1352" spans="1:5" hidden="1" x14ac:dyDescent="0.3">
      <c r="A1352" t="s">
        <v>57</v>
      </c>
      <c r="B1352">
        <v>1</v>
      </c>
      <c r="C1352">
        <f t="shared" si="42"/>
        <v>1</v>
      </c>
      <c r="D1352" t="str">
        <f t="shared" si="43"/>
        <v>PKG#1631</v>
      </c>
      <c r="E1352" s="18">
        <v>24950583</v>
      </c>
    </row>
    <row r="1353" spans="1:5" hidden="1" x14ac:dyDescent="0.3">
      <c r="A1353" t="s">
        <v>70</v>
      </c>
      <c r="B1353">
        <v>2</v>
      </c>
      <c r="C1353">
        <f t="shared" si="42"/>
        <v>2</v>
      </c>
      <c r="D1353" t="str">
        <f t="shared" si="43"/>
        <v>PKG#1772</v>
      </c>
      <c r="E1353" s="18">
        <v>10240448.359999999</v>
      </c>
    </row>
    <row r="1354" spans="1:5" hidden="1" x14ac:dyDescent="0.3">
      <c r="A1354" t="s">
        <v>70</v>
      </c>
      <c r="B1354">
        <v>3</v>
      </c>
      <c r="C1354">
        <f t="shared" si="42"/>
        <v>3</v>
      </c>
      <c r="D1354" t="str">
        <f t="shared" si="43"/>
        <v>PKG#1773</v>
      </c>
      <c r="E1354" s="18">
        <v>3893019.54</v>
      </c>
    </row>
    <row r="1355" spans="1:5" hidden="1" x14ac:dyDescent="0.3">
      <c r="A1355" t="s">
        <v>70</v>
      </c>
      <c r="B1355">
        <v>4</v>
      </c>
      <c r="C1355">
        <f t="shared" si="42"/>
        <v>4</v>
      </c>
      <c r="D1355" t="str">
        <f t="shared" si="43"/>
        <v>PKG#1774</v>
      </c>
      <c r="E1355" s="18">
        <v>4139690.6500000022</v>
      </c>
    </row>
    <row r="1356" spans="1:5" hidden="1" x14ac:dyDescent="0.3">
      <c r="A1356" t="s">
        <v>70</v>
      </c>
      <c r="B1356">
        <v>5</v>
      </c>
      <c r="C1356">
        <f t="shared" si="42"/>
        <v>5</v>
      </c>
      <c r="D1356" t="str">
        <f t="shared" si="43"/>
        <v>PKG#1775</v>
      </c>
      <c r="E1356" s="18">
        <v>1890262.73</v>
      </c>
    </row>
    <row r="1357" spans="1:5" hidden="1" x14ac:dyDescent="0.3">
      <c r="A1357" t="s">
        <v>70</v>
      </c>
      <c r="B1357">
        <v>6</v>
      </c>
      <c r="C1357">
        <f t="shared" si="42"/>
        <v>6</v>
      </c>
      <c r="D1357" t="str">
        <f t="shared" si="43"/>
        <v>PKG#1776</v>
      </c>
      <c r="E1357" s="18">
        <v>2069539.45</v>
      </c>
    </row>
    <row r="1358" spans="1:5" hidden="1" x14ac:dyDescent="0.3">
      <c r="A1358" t="s">
        <v>70</v>
      </c>
      <c r="B1358">
        <v>7</v>
      </c>
      <c r="C1358">
        <f t="shared" si="42"/>
        <v>7</v>
      </c>
      <c r="D1358" t="str">
        <f t="shared" si="43"/>
        <v>PKG#1777</v>
      </c>
      <c r="E1358" s="18">
        <v>30000000</v>
      </c>
    </row>
    <row r="1359" spans="1:5" hidden="1" x14ac:dyDescent="0.3">
      <c r="A1359" t="s">
        <v>70</v>
      </c>
      <c r="B1359">
        <v>8</v>
      </c>
      <c r="C1359">
        <f t="shared" si="42"/>
        <v>8</v>
      </c>
      <c r="D1359" t="str">
        <f t="shared" si="43"/>
        <v>PKG#1778</v>
      </c>
      <c r="E1359" s="18">
        <v>6325726.0899999999</v>
      </c>
    </row>
    <row r="1360" spans="1:5" hidden="1" x14ac:dyDescent="0.3">
      <c r="A1360" t="s">
        <v>70</v>
      </c>
      <c r="B1360">
        <v>9</v>
      </c>
      <c r="C1360">
        <f t="shared" si="42"/>
        <v>9</v>
      </c>
      <c r="D1360" t="str">
        <f t="shared" si="43"/>
        <v>PKG#1779</v>
      </c>
      <c r="E1360" s="18">
        <v>1386804.78</v>
      </c>
    </row>
    <row r="1361" spans="1:5" hidden="1" x14ac:dyDescent="0.3">
      <c r="A1361" t="s">
        <v>70</v>
      </c>
      <c r="B1361">
        <v>10</v>
      </c>
      <c r="C1361">
        <f t="shared" si="42"/>
        <v>10</v>
      </c>
      <c r="D1361" t="str">
        <f t="shared" si="43"/>
        <v>PKG#17710</v>
      </c>
      <c r="E1361" s="18">
        <v>1031892.4200000002</v>
      </c>
    </row>
    <row r="1362" spans="1:5" hidden="1" x14ac:dyDescent="0.3">
      <c r="A1362" t="s">
        <v>70</v>
      </c>
      <c r="B1362">
        <v>11</v>
      </c>
      <c r="C1362">
        <f t="shared" si="42"/>
        <v>11</v>
      </c>
      <c r="D1362" t="str">
        <f t="shared" si="43"/>
        <v>PKG#17711</v>
      </c>
      <c r="E1362" s="18">
        <v>1623911.78</v>
      </c>
    </row>
    <row r="1363" spans="1:5" hidden="1" x14ac:dyDescent="0.3">
      <c r="A1363" t="s">
        <v>70</v>
      </c>
      <c r="B1363">
        <v>12</v>
      </c>
      <c r="C1363">
        <f t="shared" si="42"/>
        <v>12</v>
      </c>
      <c r="D1363" t="str">
        <f t="shared" si="43"/>
        <v>PKG#17712</v>
      </c>
      <c r="E1363" s="18">
        <v>11867471.980009992</v>
      </c>
    </row>
    <row r="1364" spans="1:5" hidden="1" x14ac:dyDescent="0.3">
      <c r="A1364" t="s">
        <v>70</v>
      </c>
      <c r="B1364">
        <v>13</v>
      </c>
      <c r="C1364">
        <f t="shared" si="42"/>
        <v>13</v>
      </c>
      <c r="D1364" t="str">
        <f t="shared" si="43"/>
        <v>PKG#17713</v>
      </c>
      <c r="E1364" s="18">
        <v>4287396.1799900085</v>
      </c>
    </row>
    <row r="1365" spans="1:5" hidden="1" x14ac:dyDescent="0.3">
      <c r="A1365" t="s">
        <v>70</v>
      </c>
      <c r="B1365">
        <v>14</v>
      </c>
      <c r="C1365">
        <f t="shared" si="42"/>
        <v>14</v>
      </c>
      <c r="D1365" t="str">
        <f t="shared" si="43"/>
        <v>PKG#17714</v>
      </c>
      <c r="E1365" s="18">
        <v>3654358.5</v>
      </c>
    </row>
    <row r="1366" spans="1:5" hidden="1" x14ac:dyDescent="0.3">
      <c r="A1366" t="s">
        <v>70</v>
      </c>
      <c r="B1366">
        <v>15</v>
      </c>
      <c r="C1366">
        <f t="shared" si="42"/>
        <v>15</v>
      </c>
      <c r="D1366" t="str">
        <f t="shared" si="43"/>
        <v>PKG#17715</v>
      </c>
      <c r="E1366" s="18">
        <v>30000000</v>
      </c>
    </row>
    <row r="1367" spans="1:5" hidden="1" x14ac:dyDescent="0.3">
      <c r="A1367" t="s">
        <v>70</v>
      </c>
      <c r="B1367">
        <v>16</v>
      </c>
      <c r="C1367">
        <f t="shared" si="42"/>
        <v>16</v>
      </c>
      <c r="D1367" t="str">
        <f t="shared" si="43"/>
        <v>PKG#17716</v>
      </c>
      <c r="E1367" s="18">
        <v>8978914.1600000001</v>
      </c>
    </row>
    <row r="1368" spans="1:5" hidden="1" x14ac:dyDescent="0.3">
      <c r="A1368" t="s">
        <v>70</v>
      </c>
      <c r="B1368">
        <v>17</v>
      </c>
      <c r="C1368">
        <f t="shared" si="42"/>
        <v>17</v>
      </c>
      <c r="D1368" t="str">
        <f t="shared" si="43"/>
        <v>PKG#17717</v>
      </c>
      <c r="E1368" s="18">
        <v>311248.17</v>
      </c>
    </row>
    <row r="1369" spans="1:5" hidden="1" x14ac:dyDescent="0.3">
      <c r="A1369" t="s">
        <v>70</v>
      </c>
      <c r="B1369">
        <v>18</v>
      </c>
      <c r="C1369">
        <f t="shared" si="42"/>
        <v>18</v>
      </c>
      <c r="D1369" t="str">
        <f t="shared" si="43"/>
        <v>PKG#17718</v>
      </c>
      <c r="E1369" s="18">
        <v>15059090.32</v>
      </c>
    </row>
    <row r="1370" spans="1:5" hidden="1" x14ac:dyDescent="0.3">
      <c r="A1370" t="s">
        <v>70</v>
      </c>
      <c r="B1370">
        <v>19</v>
      </c>
      <c r="C1370">
        <f t="shared" si="42"/>
        <v>19</v>
      </c>
      <c r="D1370" t="str">
        <f t="shared" si="43"/>
        <v>PKG#17719</v>
      </c>
      <c r="E1370" s="18">
        <v>6143418.3099999996</v>
      </c>
    </row>
    <row r="1371" spans="1:5" hidden="1" x14ac:dyDescent="0.3">
      <c r="A1371" t="s">
        <v>70</v>
      </c>
      <c r="B1371">
        <v>20</v>
      </c>
      <c r="C1371">
        <f t="shared" si="42"/>
        <v>20</v>
      </c>
      <c r="D1371" t="str">
        <f t="shared" si="43"/>
        <v>PKG#17720</v>
      </c>
      <c r="E1371" s="18">
        <v>7621726.8300000001</v>
      </c>
    </row>
    <row r="1372" spans="1:5" hidden="1" x14ac:dyDescent="0.3">
      <c r="A1372" t="s">
        <v>70</v>
      </c>
      <c r="B1372">
        <v>21</v>
      </c>
      <c r="C1372">
        <f t="shared" si="42"/>
        <v>21</v>
      </c>
      <c r="D1372" t="str">
        <f t="shared" si="43"/>
        <v>PKG#17721</v>
      </c>
      <c r="E1372" s="18">
        <v>5553244.96</v>
      </c>
    </row>
    <row r="1373" spans="1:5" hidden="1" x14ac:dyDescent="0.3">
      <c r="A1373" t="s">
        <v>70</v>
      </c>
      <c r="B1373">
        <v>22</v>
      </c>
      <c r="C1373">
        <f t="shared" si="42"/>
        <v>22</v>
      </c>
      <c r="D1373" t="str">
        <f t="shared" si="43"/>
        <v>PKG#17722</v>
      </c>
      <c r="E1373" s="18">
        <v>3436603.03</v>
      </c>
    </row>
    <row r="1374" spans="1:5" hidden="1" x14ac:dyDescent="0.3">
      <c r="A1374" t="s">
        <v>70</v>
      </c>
      <c r="B1374">
        <v>23</v>
      </c>
      <c r="C1374">
        <f t="shared" si="42"/>
        <v>23</v>
      </c>
      <c r="D1374" t="str">
        <f t="shared" si="43"/>
        <v>PKG#17723</v>
      </c>
      <c r="E1374" s="18">
        <v>4324164.09</v>
      </c>
    </row>
    <row r="1375" spans="1:5" hidden="1" x14ac:dyDescent="0.3">
      <c r="A1375" t="s">
        <v>70</v>
      </c>
      <c r="B1375">
        <v>24</v>
      </c>
      <c r="C1375">
        <f t="shared" si="42"/>
        <v>24</v>
      </c>
      <c r="D1375" t="str">
        <f t="shared" si="43"/>
        <v>PKG#17724</v>
      </c>
      <c r="E1375" s="18">
        <v>4835218.42</v>
      </c>
    </row>
    <row r="1376" spans="1:5" hidden="1" x14ac:dyDescent="0.3">
      <c r="A1376" t="s">
        <v>70</v>
      </c>
      <c r="B1376">
        <v>25</v>
      </c>
      <c r="C1376">
        <f t="shared" si="42"/>
        <v>25</v>
      </c>
      <c r="D1376" t="str">
        <f t="shared" si="43"/>
        <v>PKG#17725</v>
      </c>
      <c r="E1376" s="18">
        <v>4062657.22</v>
      </c>
    </row>
    <row r="1377" spans="1:5" hidden="1" x14ac:dyDescent="0.3">
      <c r="A1377" t="s">
        <v>70</v>
      </c>
      <c r="B1377">
        <v>26</v>
      </c>
      <c r="C1377">
        <f t="shared" si="42"/>
        <v>26</v>
      </c>
      <c r="D1377" t="str">
        <f t="shared" si="43"/>
        <v>PKG#17726</v>
      </c>
      <c r="E1377" s="18">
        <v>30000000</v>
      </c>
    </row>
    <row r="1378" spans="1:5" hidden="1" x14ac:dyDescent="0.3">
      <c r="A1378" t="s">
        <v>70</v>
      </c>
      <c r="B1378">
        <v>27</v>
      </c>
      <c r="C1378">
        <f t="shared" si="42"/>
        <v>27</v>
      </c>
      <c r="D1378" t="str">
        <f t="shared" si="43"/>
        <v>PKG#17727</v>
      </c>
      <c r="E1378" s="18">
        <v>1920749.49</v>
      </c>
    </row>
    <row r="1379" spans="1:5" hidden="1" x14ac:dyDescent="0.3">
      <c r="A1379" t="s">
        <v>70</v>
      </c>
      <c r="B1379">
        <v>28</v>
      </c>
      <c r="C1379">
        <f t="shared" si="42"/>
        <v>28</v>
      </c>
      <c r="D1379" t="str">
        <f t="shared" si="43"/>
        <v>PKG#17728</v>
      </c>
      <c r="E1379" s="18">
        <v>3761281.17</v>
      </c>
    </row>
    <row r="1380" spans="1:5" hidden="1" x14ac:dyDescent="0.3">
      <c r="A1380" t="s">
        <v>70</v>
      </c>
      <c r="B1380">
        <v>29</v>
      </c>
      <c r="C1380">
        <f t="shared" si="42"/>
        <v>29</v>
      </c>
      <c r="D1380" t="str">
        <f t="shared" si="43"/>
        <v>PKG#17729</v>
      </c>
      <c r="E1380" s="18">
        <v>30000000</v>
      </c>
    </row>
    <row r="1381" spans="1:5" hidden="1" x14ac:dyDescent="0.3">
      <c r="A1381" t="s">
        <v>70</v>
      </c>
      <c r="B1381">
        <v>30</v>
      </c>
      <c r="C1381">
        <f t="shared" si="42"/>
        <v>30</v>
      </c>
      <c r="D1381" t="str">
        <f t="shared" si="43"/>
        <v>PKG#17730</v>
      </c>
      <c r="E1381" s="18">
        <v>11174297.33</v>
      </c>
    </row>
    <row r="1382" spans="1:5" hidden="1" x14ac:dyDescent="0.3">
      <c r="A1382" t="s">
        <v>70</v>
      </c>
      <c r="B1382">
        <v>31</v>
      </c>
      <c r="C1382">
        <f t="shared" si="42"/>
        <v>31</v>
      </c>
      <c r="D1382" t="str">
        <f t="shared" si="43"/>
        <v>PKG#17731</v>
      </c>
      <c r="E1382" s="18">
        <v>20000000</v>
      </c>
    </row>
    <row r="1383" spans="1:5" hidden="1" x14ac:dyDescent="0.3">
      <c r="A1383" t="s">
        <v>70</v>
      </c>
      <c r="B1383">
        <v>32</v>
      </c>
      <c r="C1383">
        <f t="shared" si="42"/>
        <v>32</v>
      </c>
      <c r="D1383" t="str">
        <f t="shared" si="43"/>
        <v>PKG#17732</v>
      </c>
      <c r="E1383" s="18">
        <v>9586612.7200000007</v>
      </c>
    </row>
    <row r="1384" spans="1:5" hidden="1" x14ac:dyDescent="0.3">
      <c r="A1384" t="s">
        <v>70</v>
      </c>
      <c r="B1384">
        <v>33</v>
      </c>
      <c r="C1384">
        <f t="shared" si="42"/>
        <v>33</v>
      </c>
      <c r="D1384" t="str">
        <f t="shared" si="43"/>
        <v>PKG#17733</v>
      </c>
      <c r="E1384" s="18">
        <v>9774603.6300000008</v>
      </c>
    </row>
    <row r="1385" spans="1:5" hidden="1" x14ac:dyDescent="0.3">
      <c r="A1385" t="s">
        <v>70</v>
      </c>
      <c r="B1385">
        <v>34</v>
      </c>
      <c r="C1385">
        <f t="shared" si="42"/>
        <v>34</v>
      </c>
      <c r="D1385" t="str">
        <f t="shared" si="43"/>
        <v>PKG#17734</v>
      </c>
      <c r="E1385" s="18">
        <v>3243420.79</v>
      </c>
    </row>
    <row r="1386" spans="1:5" hidden="1" x14ac:dyDescent="0.3">
      <c r="A1386" t="s">
        <v>70</v>
      </c>
      <c r="B1386">
        <v>35</v>
      </c>
      <c r="C1386">
        <f t="shared" si="42"/>
        <v>35</v>
      </c>
      <c r="D1386" t="str">
        <f t="shared" si="43"/>
        <v>PKG#17735</v>
      </c>
      <c r="E1386" s="18">
        <v>14874314</v>
      </c>
    </row>
    <row r="1387" spans="1:5" hidden="1" x14ac:dyDescent="0.3">
      <c r="A1387" t="s">
        <v>70</v>
      </c>
      <c r="B1387">
        <v>36</v>
      </c>
      <c r="C1387">
        <f t="shared" si="42"/>
        <v>36</v>
      </c>
      <c r="D1387" t="str">
        <f t="shared" si="43"/>
        <v>PKG#17736</v>
      </c>
      <c r="E1387" s="18">
        <v>32974130.899999999</v>
      </c>
    </row>
    <row r="1388" spans="1:5" hidden="1" x14ac:dyDescent="0.3">
      <c r="A1388" t="s">
        <v>70</v>
      </c>
      <c r="B1388">
        <v>37</v>
      </c>
      <c r="C1388">
        <f t="shared" si="42"/>
        <v>37</v>
      </c>
      <c r="D1388" t="str">
        <f t="shared" si="43"/>
        <v>PKG#17737</v>
      </c>
      <c r="E1388" s="18">
        <v>2963171.8200000003</v>
      </c>
    </row>
    <row r="1389" spans="1:5" hidden="1" x14ac:dyDescent="0.3">
      <c r="A1389" t="s">
        <v>70</v>
      </c>
      <c r="B1389">
        <v>38</v>
      </c>
      <c r="C1389">
        <f t="shared" si="42"/>
        <v>38</v>
      </c>
      <c r="D1389" t="str">
        <f t="shared" si="43"/>
        <v>PKG#17738</v>
      </c>
      <c r="E1389" s="18">
        <v>40830987.189999998</v>
      </c>
    </row>
    <row r="1390" spans="1:5" hidden="1" x14ac:dyDescent="0.3">
      <c r="A1390" t="s">
        <v>70</v>
      </c>
      <c r="B1390">
        <v>39</v>
      </c>
      <c r="C1390">
        <f t="shared" si="42"/>
        <v>39</v>
      </c>
      <c r="D1390" t="str">
        <f t="shared" si="43"/>
        <v>PKG#17739</v>
      </c>
      <c r="E1390" s="18">
        <v>24380106.600000001</v>
      </c>
    </row>
    <row r="1391" spans="1:5" hidden="1" x14ac:dyDescent="0.3">
      <c r="A1391" t="s">
        <v>70</v>
      </c>
      <c r="B1391">
        <v>40</v>
      </c>
      <c r="C1391">
        <f t="shared" si="42"/>
        <v>40</v>
      </c>
      <c r="D1391" t="str">
        <f t="shared" si="43"/>
        <v>PKG#17740</v>
      </c>
      <c r="E1391" s="18">
        <v>1E-4</v>
      </c>
    </row>
    <row r="1392" spans="1:5" hidden="1" x14ac:dyDescent="0.3">
      <c r="A1392" t="s">
        <v>70</v>
      </c>
      <c r="B1392">
        <v>41</v>
      </c>
      <c r="C1392">
        <f t="shared" si="42"/>
        <v>41</v>
      </c>
      <c r="D1392" t="str">
        <f t="shared" si="43"/>
        <v>PKG#17741</v>
      </c>
      <c r="E1392" s="18">
        <v>1.0000000000000001E-5</v>
      </c>
    </row>
    <row r="1393" spans="1:5" hidden="1" x14ac:dyDescent="0.3">
      <c r="A1393" t="s">
        <v>70</v>
      </c>
      <c r="B1393">
        <v>42</v>
      </c>
      <c r="C1393">
        <f t="shared" si="42"/>
        <v>42</v>
      </c>
      <c r="D1393" t="str">
        <f t="shared" si="43"/>
        <v>PKG#17742</v>
      </c>
      <c r="E1393" s="18">
        <v>4198626.99</v>
      </c>
    </row>
    <row r="1394" spans="1:5" hidden="1" x14ac:dyDescent="0.3">
      <c r="A1394" t="s">
        <v>70</v>
      </c>
      <c r="B1394">
        <v>43</v>
      </c>
      <c r="C1394">
        <f t="shared" si="42"/>
        <v>43</v>
      </c>
      <c r="D1394" t="str">
        <f t="shared" si="43"/>
        <v>PKG#17743</v>
      </c>
      <c r="E1394" s="18">
        <v>14488992.220000001</v>
      </c>
    </row>
    <row r="1395" spans="1:5" hidden="1" x14ac:dyDescent="0.3">
      <c r="A1395" t="s">
        <v>70</v>
      </c>
      <c r="B1395">
        <v>44</v>
      </c>
      <c r="C1395">
        <f t="shared" si="42"/>
        <v>44</v>
      </c>
      <c r="D1395" t="str">
        <f t="shared" si="43"/>
        <v>PKG#17744</v>
      </c>
      <c r="E1395" s="18">
        <v>17144236.059999999</v>
      </c>
    </row>
    <row r="1396" spans="1:5" hidden="1" x14ac:dyDescent="0.3">
      <c r="A1396" t="s">
        <v>70</v>
      </c>
      <c r="B1396">
        <v>45</v>
      </c>
      <c r="C1396">
        <f t="shared" si="42"/>
        <v>45</v>
      </c>
      <c r="D1396" t="str">
        <f t="shared" si="43"/>
        <v>PKG#17745</v>
      </c>
      <c r="E1396" s="18">
        <v>15002016.49</v>
      </c>
    </row>
    <row r="1397" spans="1:5" hidden="1" x14ac:dyDescent="0.3">
      <c r="A1397" t="s">
        <v>70</v>
      </c>
      <c r="B1397">
        <v>46</v>
      </c>
      <c r="C1397">
        <f t="shared" si="42"/>
        <v>46</v>
      </c>
      <c r="D1397" t="str">
        <f t="shared" si="43"/>
        <v>PKG#17746</v>
      </c>
      <c r="E1397" s="18">
        <v>3048300.98</v>
      </c>
    </row>
    <row r="1398" spans="1:5" hidden="1" x14ac:dyDescent="0.3">
      <c r="A1398" t="s">
        <v>70</v>
      </c>
      <c r="B1398">
        <v>47</v>
      </c>
      <c r="C1398">
        <f t="shared" si="42"/>
        <v>47</v>
      </c>
      <c r="D1398" t="str">
        <f t="shared" si="43"/>
        <v>PKG#17747</v>
      </c>
      <c r="E1398" s="18">
        <v>4274072.25</v>
      </c>
    </row>
    <row r="1399" spans="1:5" hidden="1" x14ac:dyDescent="0.3">
      <c r="A1399" t="s">
        <v>70</v>
      </c>
      <c r="B1399">
        <v>48</v>
      </c>
      <c r="C1399">
        <f t="shared" si="42"/>
        <v>48</v>
      </c>
      <c r="D1399" t="str">
        <f t="shared" si="43"/>
        <v>PKG#17748</v>
      </c>
      <c r="E1399" s="18">
        <v>9.9999999999999995E-7</v>
      </c>
    </row>
    <row r="1400" spans="1:5" hidden="1" x14ac:dyDescent="0.3">
      <c r="A1400" t="s">
        <v>70</v>
      </c>
      <c r="B1400">
        <v>49</v>
      </c>
      <c r="C1400">
        <f t="shared" si="42"/>
        <v>49</v>
      </c>
      <c r="D1400" t="str">
        <f t="shared" si="43"/>
        <v>PKG#17749</v>
      </c>
      <c r="E1400" s="18">
        <v>9.9999999999999995E-7</v>
      </c>
    </row>
    <row r="1401" spans="1:5" hidden="1" x14ac:dyDescent="0.3">
      <c r="A1401" t="s">
        <v>70</v>
      </c>
      <c r="B1401">
        <v>50</v>
      </c>
      <c r="C1401">
        <f t="shared" si="42"/>
        <v>50</v>
      </c>
      <c r="D1401" t="str">
        <f t="shared" si="43"/>
        <v>PKG#17750</v>
      </c>
      <c r="E1401" s="18">
        <v>9.9999999999999995E-7</v>
      </c>
    </row>
    <row r="1402" spans="1:5" hidden="1" x14ac:dyDescent="0.3">
      <c r="A1402" t="s">
        <v>70</v>
      </c>
      <c r="B1402">
        <v>51</v>
      </c>
      <c r="C1402">
        <f t="shared" si="42"/>
        <v>51</v>
      </c>
      <c r="D1402" t="str">
        <f t="shared" si="43"/>
        <v>PKG#17751</v>
      </c>
      <c r="E1402" s="18">
        <v>9.9999999999999995E-7</v>
      </c>
    </row>
    <row r="1403" spans="1:5" hidden="1" x14ac:dyDescent="0.3">
      <c r="A1403" t="s">
        <v>70</v>
      </c>
      <c r="B1403">
        <v>52</v>
      </c>
      <c r="C1403">
        <f t="shared" si="42"/>
        <v>52</v>
      </c>
      <c r="D1403" t="str">
        <f t="shared" si="43"/>
        <v>PKG#17752</v>
      </c>
      <c r="E1403" s="18">
        <v>9.9999999999999995E-7</v>
      </c>
    </row>
    <row r="1404" spans="1:5" hidden="1" x14ac:dyDescent="0.3">
      <c r="A1404" t="s">
        <v>70</v>
      </c>
      <c r="B1404">
        <v>53</v>
      </c>
      <c r="C1404">
        <f t="shared" si="42"/>
        <v>53</v>
      </c>
      <c r="D1404" t="str">
        <f t="shared" si="43"/>
        <v>PKG#17753</v>
      </c>
      <c r="E1404" s="18">
        <v>9.9999999999999995E-7</v>
      </c>
    </row>
    <row r="1405" spans="1:5" hidden="1" x14ac:dyDescent="0.3">
      <c r="A1405" t="s">
        <v>70</v>
      </c>
      <c r="B1405">
        <v>1</v>
      </c>
      <c r="C1405">
        <f t="shared" si="42"/>
        <v>1</v>
      </c>
      <c r="D1405" t="str">
        <f t="shared" si="43"/>
        <v>PKG#1771</v>
      </c>
      <c r="E1405" s="18">
        <v>22337274.899999999</v>
      </c>
    </row>
    <row r="1406" spans="1:5" hidden="1" x14ac:dyDescent="0.3">
      <c r="A1406" t="s">
        <v>70</v>
      </c>
      <c r="B1406">
        <v>4</v>
      </c>
      <c r="C1406">
        <f t="shared" si="42"/>
        <v>4</v>
      </c>
      <c r="D1406" t="str">
        <f t="shared" si="43"/>
        <v>PKG#1774</v>
      </c>
      <c r="E1406" s="18">
        <v>10000000</v>
      </c>
    </row>
    <row r="1407" spans="1:5" hidden="1" x14ac:dyDescent="0.3">
      <c r="A1407" t="s">
        <v>70</v>
      </c>
      <c r="B1407">
        <v>5</v>
      </c>
      <c r="C1407">
        <f t="shared" si="42"/>
        <v>5</v>
      </c>
      <c r="D1407" t="str">
        <f t="shared" si="43"/>
        <v>PKG#1775</v>
      </c>
      <c r="E1407" s="18">
        <v>10000000</v>
      </c>
    </row>
    <row r="1408" spans="1:5" hidden="1" x14ac:dyDescent="0.3">
      <c r="A1408" t="s">
        <v>70</v>
      </c>
      <c r="B1408">
        <v>6</v>
      </c>
      <c r="C1408">
        <f t="shared" si="42"/>
        <v>6</v>
      </c>
      <c r="D1408" t="str">
        <f t="shared" si="43"/>
        <v>PKG#1776</v>
      </c>
      <c r="E1408" s="18">
        <v>10000000</v>
      </c>
    </row>
    <row r="1409" spans="1:5" hidden="1" x14ac:dyDescent="0.3">
      <c r="A1409" t="s">
        <v>70</v>
      </c>
      <c r="B1409">
        <v>7</v>
      </c>
      <c r="C1409">
        <f t="shared" ref="C1409:C1472" si="44">ROUNDDOWN(B1409,0)</f>
        <v>7</v>
      </c>
      <c r="D1409" t="str">
        <f t="shared" ref="D1409:D1472" si="45">A1409&amp;C1409</f>
        <v>PKG#1777</v>
      </c>
      <c r="E1409" s="18">
        <v>10000000</v>
      </c>
    </row>
    <row r="1410" spans="1:5" hidden="1" x14ac:dyDescent="0.3">
      <c r="A1410" t="s">
        <v>70</v>
      </c>
      <c r="B1410">
        <v>8</v>
      </c>
      <c r="C1410">
        <f t="shared" si="44"/>
        <v>8</v>
      </c>
      <c r="D1410" t="str">
        <f t="shared" si="45"/>
        <v>PKG#1778</v>
      </c>
      <c r="E1410" s="18">
        <v>10000000</v>
      </c>
    </row>
    <row r="1411" spans="1:5" hidden="1" x14ac:dyDescent="0.3">
      <c r="A1411" t="s">
        <v>70</v>
      </c>
      <c r="B1411">
        <v>9</v>
      </c>
      <c r="C1411">
        <f t="shared" si="44"/>
        <v>9</v>
      </c>
      <c r="D1411" t="str">
        <f t="shared" si="45"/>
        <v>PKG#1779</v>
      </c>
      <c r="E1411" s="18">
        <v>10000000</v>
      </c>
    </row>
    <row r="1412" spans="1:5" hidden="1" x14ac:dyDescent="0.3">
      <c r="A1412" t="s">
        <v>70</v>
      </c>
      <c r="B1412">
        <v>10</v>
      </c>
      <c r="C1412">
        <f t="shared" si="44"/>
        <v>10</v>
      </c>
      <c r="D1412" t="str">
        <f t="shared" si="45"/>
        <v>PKG#17710</v>
      </c>
      <c r="E1412" s="18">
        <v>10000000</v>
      </c>
    </row>
    <row r="1413" spans="1:5" hidden="1" x14ac:dyDescent="0.3">
      <c r="A1413" t="s">
        <v>70</v>
      </c>
      <c r="B1413">
        <v>11</v>
      </c>
      <c r="C1413">
        <f t="shared" si="44"/>
        <v>11</v>
      </c>
      <c r="D1413" t="str">
        <f t="shared" si="45"/>
        <v>PKG#17711</v>
      </c>
      <c r="E1413" s="18">
        <v>10000000</v>
      </c>
    </row>
    <row r="1414" spans="1:5" hidden="1" x14ac:dyDescent="0.3">
      <c r="A1414" t="s">
        <v>77</v>
      </c>
      <c r="B1414">
        <v>10</v>
      </c>
      <c r="C1414">
        <f t="shared" si="44"/>
        <v>10</v>
      </c>
      <c r="D1414" t="str">
        <f t="shared" si="45"/>
        <v>PKG#177 - SWI 0710</v>
      </c>
      <c r="E1414" s="18">
        <v>1.0000000000000001E-5</v>
      </c>
    </row>
    <row r="1415" spans="1:5" hidden="1" x14ac:dyDescent="0.3">
      <c r="A1415" t="s">
        <v>191</v>
      </c>
      <c r="B1415">
        <v>1</v>
      </c>
      <c r="C1415">
        <f t="shared" si="44"/>
        <v>1</v>
      </c>
      <c r="D1415" t="str">
        <f t="shared" si="45"/>
        <v>PKG#177- Social Insurance1</v>
      </c>
      <c r="E1415" s="18">
        <v>1919688.42</v>
      </c>
    </row>
    <row r="1416" spans="1:5" hidden="1" x14ac:dyDescent="0.3">
      <c r="A1416" t="s">
        <v>191</v>
      </c>
      <c r="B1416">
        <v>2</v>
      </c>
      <c r="C1416">
        <f t="shared" si="44"/>
        <v>2</v>
      </c>
      <c r="D1416" t="str">
        <f t="shared" si="45"/>
        <v>PKG#177- Social Insurance2</v>
      </c>
      <c r="E1416" s="18">
        <v>8305203.5</v>
      </c>
    </row>
    <row r="1417" spans="1:5" hidden="1" x14ac:dyDescent="0.3">
      <c r="A1417" t="s">
        <v>191</v>
      </c>
      <c r="B1417">
        <v>3</v>
      </c>
      <c r="C1417">
        <f t="shared" si="44"/>
        <v>3</v>
      </c>
      <c r="D1417" t="str">
        <f t="shared" si="45"/>
        <v>PKG#177- Social Insurance3</v>
      </c>
      <c r="E1417" s="18">
        <v>2456503.8199999998</v>
      </c>
    </row>
    <row r="1418" spans="1:5" hidden="1" x14ac:dyDescent="0.3">
      <c r="A1418" t="s">
        <v>191</v>
      </c>
      <c r="B1418">
        <v>4</v>
      </c>
      <c r="C1418">
        <f t="shared" si="44"/>
        <v>4</v>
      </c>
      <c r="D1418" t="str">
        <f t="shared" si="45"/>
        <v>PKG#177- Social Insurance4</v>
      </c>
      <c r="E1418" s="18">
        <v>8736398.9000000004</v>
      </c>
    </row>
    <row r="1419" spans="1:5" hidden="1" x14ac:dyDescent="0.3">
      <c r="A1419" t="s">
        <v>191</v>
      </c>
      <c r="B1419">
        <v>5</v>
      </c>
      <c r="C1419">
        <f t="shared" si="44"/>
        <v>5</v>
      </c>
      <c r="D1419" t="str">
        <f t="shared" si="45"/>
        <v>PKG#177- Social Insurance5</v>
      </c>
      <c r="E1419" s="18">
        <v>3475892.52</v>
      </c>
    </row>
    <row r="1420" spans="1:5" hidden="1" x14ac:dyDescent="0.3">
      <c r="A1420" t="s">
        <v>191</v>
      </c>
      <c r="B1420">
        <v>6</v>
      </c>
      <c r="C1420">
        <f t="shared" si="44"/>
        <v>6</v>
      </c>
      <c r="D1420" t="str">
        <f t="shared" si="45"/>
        <v>PKG#177- Social Insurance6</v>
      </c>
      <c r="E1420" s="18">
        <v>274089.78000000003</v>
      </c>
    </row>
    <row r="1421" spans="1:5" hidden="1" x14ac:dyDescent="0.3">
      <c r="A1421" t="s">
        <v>66</v>
      </c>
      <c r="B1421">
        <v>2</v>
      </c>
      <c r="C1421">
        <f t="shared" si="44"/>
        <v>2</v>
      </c>
      <c r="D1421" t="str">
        <f t="shared" si="45"/>
        <v>PKG#1782</v>
      </c>
      <c r="E1421" s="18">
        <v>13230338.289999999</v>
      </c>
    </row>
    <row r="1422" spans="1:5" hidden="1" x14ac:dyDescent="0.3">
      <c r="A1422" t="s">
        <v>66</v>
      </c>
      <c r="B1422">
        <v>3</v>
      </c>
      <c r="C1422">
        <f t="shared" si="44"/>
        <v>3</v>
      </c>
      <c r="D1422" t="str">
        <f t="shared" si="45"/>
        <v>PKG#1783</v>
      </c>
      <c r="E1422" s="18">
        <v>6675236.8799999999</v>
      </c>
    </row>
    <row r="1423" spans="1:5" hidden="1" x14ac:dyDescent="0.3">
      <c r="A1423" t="s">
        <v>66</v>
      </c>
      <c r="B1423">
        <v>4</v>
      </c>
      <c r="C1423">
        <f t="shared" si="44"/>
        <v>4</v>
      </c>
      <c r="D1423" t="str">
        <f t="shared" si="45"/>
        <v>PKG#1784</v>
      </c>
      <c r="E1423" s="18">
        <v>6081013.29</v>
      </c>
    </row>
    <row r="1424" spans="1:5" hidden="1" x14ac:dyDescent="0.3">
      <c r="A1424" t="s">
        <v>66</v>
      </c>
      <c r="B1424">
        <v>5</v>
      </c>
      <c r="C1424">
        <f t="shared" si="44"/>
        <v>5</v>
      </c>
      <c r="D1424" t="str">
        <f t="shared" si="45"/>
        <v>PKG#1785</v>
      </c>
      <c r="E1424" s="18">
        <v>9125492.6600000001</v>
      </c>
    </row>
    <row r="1425" spans="1:5" hidden="1" x14ac:dyDescent="0.3">
      <c r="A1425" t="s">
        <v>66</v>
      </c>
      <c r="B1425">
        <v>6</v>
      </c>
      <c r="C1425">
        <f t="shared" si="44"/>
        <v>6</v>
      </c>
      <c r="D1425" t="str">
        <f t="shared" si="45"/>
        <v>PKG#1786</v>
      </c>
      <c r="E1425" s="18">
        <v>2730279.03</v>
      </c>
    </row>
    <row r="1426" spans="1:5" hidden="1" x14ac:dyDescent="0.3">
      <c r="A1426" t="s">
        <v>66</v>
      </c>
      <c r="B1426">
        <v>7</v>
      </c>
      <c r="C1426">
        <f t="shared" si="44"/>
        <v>7</v>
      </c>
      <c r="D1426" t="str">
        <f t="shared" si="45"/>
        <v>PKG#1787</v>
      </c>
      <c r="E1426" s="18">
        <v>1644401.99</v>
      </c>
    </row>
    <row r="1427" spans="1:5" hidden="1" x14ac:dyDescent="0.3">
      <c r="A1427" t="s">
        <v>66</v>
      </c>
      <c r="B1427">
        <v>8</v>
      </c>
      <c r="C1427">
        <f t="shared" si="44"/>
        <v>8</v>
      </c>
      <c r="D1427" t="str">
        <f t="shared" si="45"/>
        <v>PKG#1788</v>
      </c>
      <c r="E1427" s="18">
        <v>595920.44999999995</v>
      </c>
    </row>
    <row r="1428" spans="1:5" hidden="1" x14ac:dyDescent="0.3">
      <c r="A1428" t="s">
        <v>66</v>
      </c>
      <c r="B1428">
        <v>9</v>
      </c>
      <c r="C1428">
        <f t="shared" si="44"/>
        <v>9</v>
      </c>
      <c r="D1428" t="str">
        <f t="shared" si="45"/>
        <v>PKG#1789</v>
      </c>
      <c r="E1428" s="18">
        <v>289077.59999999998</v>
      </c>
    </row>
    <row r="1429" spans="1:5" hidden="1" x14ac:dyDescent="0.3">
      <c r="A1429" t="s">
        <v>66</v>
      </c>
      <c r="B1429">
        <v>10</v>
      </c>
      <c r="C1429">
        <f t="shared" si="44"/>
        <v>10</v>
      </c>
      <c r="D1429" t="str">
        <f t="shared" si="45"/>
        <v>PKG#17810</v>
      </c>
      <c r="E1429" s="18">
        <v>2235574.9700000002</v>
      </c>
    </row>
    <row r="1430" spans="1:5" hidden="1" x14ac:dyDescent="0.3">
      <c r="A1430" t="s">
        <v>66</v>
      </c>
      <c r="B1430">
        <v>1</v>
      </c>
      <c r="C1430">
        <f t="shared" si="44"/>
        <v>1</v>
      </c>
      <c r="D1430" t="str">
        <f t="shared" si="45"/>
        <v>PKG#1781</v>
      </c>
      <c r="E1430" s="18">
        <v>3747170.2</v>
      </c>
    </row>
    <row r="1431" spans="1:5" hidden="1" x14ac:dyDescent="0.3">
      <c r="A1431" t="s">
        <v>189</v>
      </c>
      <c r="B1431">
        <v>1</v>
      </c>
      <c r="C1431">
        <f t="shared" si="44"/>
        <v>1</v>
      </c>
      <c r="D1431" t="str">
        <f t="shared" si="45"/>
        <v>PKG#178- Social Insurance1</v>
      </c>
      <c r="E1431" s="18">
        <v>1276787.1499999999</v>
      </c>
    </row>
    <row r="1432" spans="1:5" hidden="1" x14ac:dyDescent="0.3">
      <c r="A1432" t="s">
        <v>189</v>
      </c>
      <c r="B1432">
        <v>2</v>
      </c>
      <c r="C1432">
        <f t="shared" si="44"/>
        <v>2</v>
      </c>
      <c r="D1432" t="str">
        <f t="shared" si="45"/>
        <v>PKG#178- Social Insurance2</v>
      </c>
      <c r="E1432" s="18">
        <v>392599.98</v>
      </c>
    </row>
    <row r="1433" spans="1:5" hidden="1" x14ac:dyDescent="0.3">
      <c r="A1433" t="s">
        <v>189</v>
      </c>
      <c r="B1433">
        <v>3</v>
      </c>
      <c r="C1433">
        <f t="shared" si="44"/>
        <v>3</v>
      </c>
      <c r="D1433" t="str">
        <f t="shared" si="45"/>
        <v>PKG#178- Social Insurance3</v>
      </c>
      <c r="E1433" s="18">
        <v>887343.85</v>
      </c>
    </row>
    <row r="1434" spans="1:5" hidden="1" x14ac:dyDescent="0.3">
      <c r="A1434" t="s">
        <v>95</v>
      </c>
      <c r="B1434">
        <v>2</v>
      </c>
      <c r="C1434">
        <f t="shared" si="44"/>
        <v>2</v>
      </c>
      <c r="D1434" t="str">
        <f t="shared" si="45"/>
        <v>PKG#2052</v>
      </c>
      <c r="E1434" s="18">
        <v>1181605.96</v>
      </c>
    </row>
    <row r="1435" spans="1:5" hidden="1" x14ac:dyDescent="0.3">
      <c r="A1435" t="s">
        <v>95</v>
      </c>
      <c r="B1435">
        <v>3</v>
      </c>
      <c r="C1435">
        <f t="shared" si="44"/>
        <v>3</v>
      </c>
      <c r="D1435" t="str">
        <f t="shared" si="45"/>
        <v>PKG#2053</v>
      </c>
      <c r="E1435" s="18">
        <v>1250466.1100000001</v>
      </c>
    </row>
    <row r="1436" spans="1:5" hidden="1" x14ac:dyDescent="0.3">
      <c r="A1436" t="s">
        <v>95</v>
      </c>
      <c r="B1436">
        <v>1</v>
      </c>
      <c r="C1436">
        <f t="shared" si="44"/>
        <v>1</v>
      </c>
      <c r="D1436" t="str">
        <f t="shared" si="45"/>
        <v>PKG#2051</v>
      </c>
      <c r="E1436" s="18">
        <v>1260000</v>
      </c>
    </row>
    <row r="1437" spans="1:5" hidden="1" x14ac:dyDescent="0.3">
      <c r="A1437" t="s">
        <v>209</v>
      </c>
      <c r="B1437">
        <v>1</v>
      </c>
      <c r="C1437">
        <f t="shared" si="44"/>
        <v>1</v>
      </c>
      <c r="D1437" t="str">
        <f t="shared" si="45"/>
        <v>PKG#205-Social Insurance1</v>
      </c>
      <c r="E1437" s="18">
        <v>209129.12</v>
      </c>
    </row>
    <row r="1438" spans="1:5" hidden="1" x14ac:dyDescent="0.3">
      <c r="A1438" t="s">
        <v>121</v>
      </c>
      <c r="B1438">
        <v>2</v>
      </c>
      <c r="C1438">
        <f t="shared" si="44"/>
        <v>2</v>
      </c>
      <c r="D1438" t="str">
        <f t="shared" si="45"/>
        <v>PKG#220B2</v>
      </c>
      <c r="E1438" s="18">
        <v>8261597.7599999998</v>
      </c>
    </row>
    <row r="1439" spans="1:5" hidden="1" x14ac:dyDescent="0.3">
      <c r="A1439" t="s">
        <v>121</v>
      </c>
      <c r="B1439">
        <v>3</v>
      </c>
      <c r="C1439">
        <f t="shared" si="44"/>
        <v>3</v>
      </c>
      <c r="D1439" t="str">
        <f t="shared" si="45"/>
        <v>PKG#220B3</v>
      </c>
      <c r="E1439" s="18">
        <v>5980500.04</v>
      </c>
    </row>
    <row r="1440" spans="1:5" hidden="1" x14ac:dyDescent="0.3">
      <c r="A1440" t="s">
        <v>121</v>
      </c>
      <c r="B1440">
        <v>4</v>
      </c>
      <c r="C1440">
        <f t="shared" si="44"/>
        <v>4</v>
      </c>
      <c r="D1440" t="str">
        <f t="shared" si="45"/>
        <v>PKG#220B4</v>
      </c>
      <c r="E1440" s="18">
        <v>2300000</v>
      </c>
    </row>
    <row r="1441" spans="1:5" hidden="1" x14ac:dyDescent="0.3">
      <c r="A1441" t="s">
        <v>121</v>
      </c>
      <c r="B1441">
        <v>1</v>
      </c>
      <c r="C1441">
        <f t="shared" si="44"/>
        <v>1</v>
      </c>
      <c r="D1441" t="str">
        <f t="shared" si="45"/>
        <v>PKG#220B1</v>
      </c>
      <c r="E1441" s="18">
        <v>7500000</v>
      </c>
    </row>
    <row r="1442" spans="1:5" hidden="1" x14ac:dyDescent="0.3">
      <c r="A1442" t="s">
        <v>27</v>
      </c>
      <c r="B1442">
        <v>46</v>
      </c>
      <c r="C1442">
        <f t="shared" si="44"/>
        <v>46</v>
      </c>
      <c r="D1442" t="str">
        <f t="shared" si="45"/>
        <v>PKG#4546</v>
      </c>
      <c r="E1442" s="18">
        <v>1844931.02</v>
      </c>
    </row>
    <row r="1443" spans="1:5" hidden="1" x14ac:dyDescent="0.3">
      <c r="A1443" t="s">
        <v>26</v>
      </c>
      <c r="B1443">
        <v>22</v>
      </c>
      <c r="C1443">
        <f t="shared" si="44"/>
        <v>22</v>
      </c>
      <c r="D1443" t="str">
        <f t="shared" si="45"/>
        <v>PKG#5822</v>
      </c>
      <c r="E1443" s="18">
        <v>327696.28999999998</v>
      </c>
    </row>
    <row r="1444" spans="1:5" hidden="1" x14ac:dyDescent="0.3">
      <c r="A1444" t="s">
        <v>28</v>
      </c>
      <c r="B1444">
        <v>5</v>
      </c>
      <c r="C1444">
        <f t="shared" si="44"/>
        <v>5</v>
      </c>
      <c r="D1444" t="str">
        <f t="shared" si="45"/>
        <v>PKG#855</v>
      </c>
      <c r="E1444" s="18">
        <v>1729285.15</v>
      </c>
    </row>
    <row r="1445" spans="1:5" hidden="1" x14ac:dyDescent="0.3">
      <c r="A1445" t="s">
        <v>28</v>
      </c>
      <c r="B1445">
        <v>6</v>
      </c>
      <c r="C1445">
        <f t="shared" si="44"/>
        <v>6</v>
      </c>
      <c r="D1445" t="str">
        <f t="shared" si="45"/>
        <v>PKG#856</v>
      </c>
      <c r="E1445" s="18">
        <v>768766.59</v>
      </c>
    </row>
    <row r="1446" spans="1:5" hidden="1" x14ac:dyDescent="0.3">
      <c r="A1446" t="s">
        <v>28</v>
      </c>
      <c r="B1446">
        <v>7</v>
      </c>
      <c r="C1446">
        <f t="shared" si="44"/>
        <v>7</v>
      </c>
      <c r="D1446" t="str">
        <f t="shared" si="45"/>
        <v>PKG#857</v>
      </c>
      <c r="E1446" s="18">
        <v>29830.3</v>
      </c>
    </row>
    <row r="1447" spans="1:5" hidden="1" x14ac:dyDescent="0.3">
      <c r="A1447" t="s">
        <v>28</v>
      </c>
      <c r="B1447">
        <v>8</v>
      </c>
      <c r="C1447">
        <f t="shared" si="44"/>
        <v>8</v>
      </c>
      <c r="D1447" t="str">
        <f t="shared" si="45"/>
        <v>PKG#858</v>
      </c>
      <c r="E1447" s="18">
        <v>1391898.96</v>
      </c>
    </row>
    <row r="1448" spans="1:5" hidden="1" x14ac:dyDescent="0.3">
      <c r="A1448" t="s">
        <v>31</v>
      </c>
      <c r="B1448">
        <v>1</v>
      </c>
      <c r="C1448">
        <f t="shared" si="44"/>
        <v>1</v>
      </c>
      <c r="D1448" t="str">
        <f t="shared" si="45"/>
        <v>PO#116871</v>
      </c>
      <c r="E1448" s="18">
        <v>1090584</v>
      </c>
    </row>
    <row r="1449" spans="1:5" hidden="1" x14ac:dyDescent="0.3">
      <c r="A1449" t="s">
        <v>31</v>
      </c>
      <c r="B1449">
        <v>2</v>
      </c>
      <c r="C1449">
        <f t="shared" si="44"/>
        <v>2</v>
      </c>
      <c r="D1449" t="str">
        <f t="shared" si="45"/>
        <v>PO#116872</v>
      </c>
      <c r="E1449" s="18">
        <v>451528</v>
      </c>
    </row>
    <row r="1450" spans="1:5" hidden="1" x14ac:dyDescent="0.3">
      <c r="A1450" t="s">
        <v>31</v>
      </c>
      <c r="B1450">
        <v>3</v>
      </c>
      <c r="C1450">
        <f t="shared" si="44"/>
        <v>3</v>
      </c>
      <c r="D1450" t="str">
        <f t="shared" si="45"/>
        <v>PO#116873</v>
      </c>
      <c r="E1450" s="18">
        <v>293788</v>
      </c>
    </row>
    <row r="1451" spans="1:5" hidden="1" x14ac:dyDescent="0.3">
      <c r="A1451" t="s">
        <v>31</v>
      </c>
      <c r="B1451">
        <v>5</v>
      </c>
      <c r="C1451">
        <f t="shared" si="44"/>
        <v>5</v>
      </c>
      <c r="D1451" t="str">
        <f t="shared" si="45"/>
        <v>PO#116875</v>
      </c>
      <c r="E1451" s="18">
        <v>343200</v>
      </c>
    </row>
    <row r="1452" spans="1:5" hidden="1" x14ac:dyDescent="0.3">
      <c r="A1452" t="s">
        <v>91</v>
      </c>
      <c r="B1452">
        <v>1</v>
      </c>
      <c r="C1452">
        <f t="shared" si="44"/>
        <v>1</v>
      </c>
      <c r="D1452" t="str">
        <f t="shared" si="45"/>
        <v>Port Said Silos1</v>
      </c>
      <c r="E1452" s="18">
        <v>5248643</v>
      </c>
    </row>
    <row r="1453" spans="1:5" hidden="1" x14ac:dyDescent="0.3">
      <c r="A1453" t="s">
        <v>91</v>
      </c>
      <c r="B1453">
        <v>2</v>
      </c>
      <c r="C1453">
        <f t="shared" si="44"/>
        <v>2</v>
      </c>
      <c r="D1453" t="str">
        <f t="shared" si="45"/>
        <v>Port Said Silos2</v>
      </c>
      <c r="E1453" s="18">
        <v>1773106</v>
      </c>
    </row>
    <row r="1454" spans="1:5" hidden="1" x14ac:dyDescent="0.3">
      <c r="A1454" t="s">
        <v>91</v>
      </c>
      <c r="B1454">
        <v>3</v>
      </c>
      <c r="C1454">
        <f t="shared" si="44"/>
        <v>3</v>
      </c>
      <c r="D1454" t="str">
        <f t="shared" si="45"/>
        <v>Port Said Silos3</v>
      </c>
      <c r="E1454" s="18">
        <v>4623869</v>
      </c>
    </row>
    <row r="1455" spans="1:5" hidden="1" x14ac:dyDescent="0.3">
      <c r="A1455" t="s">
        <v>91</v>
      </c>
      <c r="B1455">
        <v>4</v>
      </c>
      <c r="C1455">
        <f t="shared" si="44"/>
        <v>4</v>
      </c>
      <c r="D1455" t="str">
        <f t="shared" si="45"/>
        <v>Port Said Silos4</v>
      </c>
      <c r="E1455" s="18">
        <v>2560435</v>
      </c>
    </row>
    <row r="1456" spans="1:5" hidden="1" x14ac:dyDescent="0.3">
      <c r="A1456" t="s">
        <v>91</v>
      </c>
      <c r="B1456">
        <v>5</v>
      </c>
      <c r="C1456">
        <f t="shared" si="44"/>
        <v>5</v>
      </c>
      <c r="D1456" t="str">
        <f t="shared" si="45"/>
        <v>Port Said Silos5</v>
      </c>
      <c r="E1456" s="18">
        <v>4009921</v>
      </c>
    </row>
    <row r="1457" spans="1:5" hidden="1" x14ac:dyDescent="0.3">
      <c r="A1457" t="s">
        <v>91</v>
      </c>
      <c r="B1457">
        <v>6</v>
      </c>
      <c r="C1457">
        <f t="shared" si="44"/>
        <v>6</v>
      </c>
      <c r="D1457" t="str">
        <f t="shared" si="45"/>
        <v>Port Said Silos6</v>
      </c>
      <c r="E1457" s="18">
        <v>6842722</v>
      </c>
    </row>
    <row r="1458" spans="1:5" hidden="1" x14ac:dyDescent="0.3">
      <c r="A1458" t="s">
        <v>91</v>
      </c>
      <c r="B1458">
        <v>7</v>
      </c>
      <c r="C1458">
        <f t="shared" si="44"/>
        <v>7</v>
      </c>
      <c r="D1458" t="str">
        <f t="shared" si="45"/>
        <v>Port Said Silos7</v>
      </c>
      <c r="E1458" s="18">
        <v>3061822</v>
      </c>
    </row>
    <row r="1459" spans="1:5" hidden="1" x14ac:dyDescent="0.3">
      <c r="A1459" t="s">
        <v>91</v>
      </c>
      <c r="B1459">
        <v>8</v>
      </c>
      <c r="C1459">
        <f t="shared" si="44"/>
        <v>8</v>
      </c>
      <c r="D1459" t="str">
        <f t="shared" si="45"/>
        <v>Port Said Silos8</v>
      </c>
      <c r="E1459" s="18">
        <v>17260533</v>
      </c>
    </row>
    <row r="1460" spans="1:5" hidden="1" x14ac:dyDescent="0.3">
      <c r="A1460" t="s">
        <v>91</v>
      </c>
      <c r="B1460">
        <v>9</v>
      </c>
      <c r="C1460">
        <f t="shared" si="44"/>
        <v>9</v>
      </c>
      <c r="D1460" t="str">
        <f t="shared" si="45"/>
        <v>Port Said Silos9</v>
      </c>
      <c r="E1460" s="18">
        <v>2370710</v>
      </c>
    </row>
    <row r="1461" spans="1:5" hidden="1" x14ac:dyDescent="0.3">
      <c r="A1461" t="s">
        <v>91</v>
      </c>
      <c r="B1461">
        <v>10</v>
      </c>
      <c r="C1461">
        <f t="shared" si="44"/>
        <v>10</v>
      </c>
      <c r="D1461" t="str">
        <f t="shared" si="45"/>
        <v>Port Said Silos10</v>
      </c>
      <c r="E1461" s="18">
        <v>6384571</v>
      </c>
    </row>
    <row r="1462" spans="1:5" hidden="1" x14ac:dyDescent="0.3">
      <c r="A1462" t="s">
        <v>91</v>
      </c>
      <c r="B1462">
        <v>11</v>
      </c>
      <c r="C1462">
        <f t="shared" si="44"/>
        <v>11</v>
      </c>
      <c r="D1462" t="str">
        <f t="shared" si="45"/>
        <v>Port Said Silos11</v>
      </c>
      <c r="E1462" s="18">
        <v>3852337</v>
      </c>
    </row>
    <row r="1463" spans="1:5" hidden="1" x14ac:dyDescent="0.3">
      <c r="A1463" t="s">
        <v>91</v>
      </c>
      <c r="B1463">
        <v>12</v>
      </c>
      <c r="C1463">
        <f t="shared" si="44"/>
        <v>12</v>
      </c>
      <c r="D1463" t="str">
        <f t="shared" si="45"/>
        <v>Port Said Silos12</v>
      </c>
      <c r="E1463" s="18">
        <v>1587432</v>
      </c>
    </row>
    <row r="1464" spans="1:5" hidden="1" x14ac:dyDescent="0.3">
      <c r="A1464" t="s">
        <v>91</v>
      </c>
      <c r="B1464">
        <v>13</v>
      </c>
      <c r="C1464">
        <f t="shared" si="44"/>
        <v>13</v>
      </c>
      <c r="D1464" t="str">
        <f t="shared" si="45"/>
        <v>Port Said Silos13</v>
      </c>
      <c r="E1464" s="18">
        <v>460093</v>
      </c>
    </row>
    <row r="1465" spans="1:5" hidden="1" x14ac:dyDescent="0.3">
      <c r="A1465" t="s">
        <v>91</v>
      </c>
      <c r="B1465">
        <v>14</v>
      </c>
      <c r="C1465">
        <f t="shared" si="44"/>
        <v>14</v>
      </c>
      <c r="D1465" t="str">
        <f t="shared" si="45"/>
        <v>Port Said Silos14</v>
      </c>
      <c r="E1465" s="18">
        <v>2136487</v>
      </c>
    </row>
    <row r="1466" spans="1:5" hidden="1" x14ac:dyDescent="0.3">
      <c r="A1466" t="s">
        <v>91</v>
      </c>
      <c r="B1466">
        <v>15</v>
      </c>
      <c r="C1466">
        <f t="shared" si="44"/>
        <v>15</v>
      </c>
      <c r="D1466" t="str">
        <f t="shared" si="45"/>
        <v>Port Said Silos15</v>
      </c>
      <c r="E1466" s="18">
        <v>7663669</v>
      </c>
    </row>
    <row r="1467" spans="1:5" hidden="1" x14ac:dyDescent="0.3">
      <c r="A1467" t="s">
        <v>91</v>
      </c>
      <c r="B1467">
        <v>16</v>
      </c>
      <c r="C1467">
        <f t="shared" si="44"/>
        <v>16</v>
      </c>
      <c r="D1467" t="str">
        <f t="shared" si="45"/>
        <v>Port Said Silos16</v>
      </c>
      <c r="E1467" s="18">
        <v>9649102</v>
      </c>
    </row>
    <row r="1468" spans="1:5" hidden="1" x14ac:dyDescent="0.3">
      <c r="A1468" t="s">
        <v>91</v>
      </c>
      <c r="B1468">
        <v>17</v>
      </c>
      <c r="C1468">
        <f t="shared" si="44"/>
        <v>17</v>
      </c>
      <c r="D1468" t="str">
        <f t="shared" si="45"/>
        <v>Port Said Silos17</v>
      </c>
      <c r="E1468" s="18">
        <v>5738977</v>
      </c>
    </row>
    <row r="1469" spans="1:5" hidden="1" x14ac:dyDescent="0.3">
      <c r="A1469" t="s">
        <v>91</v>
      </c>
      <c r="B1469">
        <v>18</v>
      </c>
      <c r="C1469">
        <f t="shared" si="44"/>
        <v>18</v>
      </c>
      <c r="D1469" t="str">
        <f t="shared" si="45"/>
        <v>Port Said Silos18</v>
      </c>
      <c r="E1469" s="18">
        <v>2991787</v>
      </c>
    </row>
    <row r="1470" spans="1:5" hidden="1" x14ac:dyDescent="0.3">
      <c r="A1470" t="s">
        <v>91</v>
      </c>
      <c r="B1470">
        <v>19</v>
      </c>
      <c r="C1470">
        <f t="shared" si="44"/>
        <v>19</v>
      </c>
      <c r="D1470" t="str">
        <f t="shared" si="45"/>
        <v>Port Said Silos19</v>
      </c>
      <c r="E1470" s="18">
        <v>12748959</v>
      </c>
    </row>
    <row r="1471" spans="1:5" hidden="1" x14ac:dyDescent="0.3">
      <c r="A1471" t="s">
        <v>91</v>
      </c>
      <c r="B1471">
        <v>20</v>
      </c>
      <c r="C1471">
        <f t="shared" si="44"/>
        <v>20</v>
      </c>
      <c r="D1471" t="str">
        <f t="shared" si="45"/>
        <v>Port Said Silos20</v>
      </c>
      <c r="E1471" s="18">
        <v>6593857</v>
      </c>
    </row>
    <row r="1472" spans="1:5" hidden="1" x14ac:dyDescent="0.3">
      <c r="A1472" t="s">
        <v>91</v>
      </c>
      <c r="B1472">
        <v>21</v>
      </c>
      <c r="C1472">
        <f t="shared" si="44"/>
        <v>21</v>
      </c>
      <c r="D1472" t="str">
        <f t="shared" si="45"/>
        <v>Port Said Silos21</v>
      </c>
      <c r="E1472" s="18">
        <v>11818794</v>
      </c>
    </row>
    <row r="1473" spans="1:5" hidden="1" x14ac:dyDescent="0.3">
      <c r="A1473" t="s">
        <v>91</v>
      </c>
      <c r="B1473">
        <v>22</v>
      </c>
      <c r="C1473">
        <f t="shared" ref="C1473:C1536" si="46">ROUNDDOWN(B1473,0)</f>
        <v>22</v>
      </c>
      <c r="D1473" t="str">
        <f t="shared" ref="D1473:D1536" si="47">A1473&amp;C1473</f>
        <v>Port Said Silos22</v>
      </c>
      <c r="E1473" s="18">
        <v>4826684</v>
      </c>
    </row>
    <row r="1474" spans="1:5" hidden="1" x14ac:dyDescent="0.3">
      <c r="A1474" t="s">
        <v>91</v>
      </c>
      <c r="B1474">
        <v>23</v>
      </c>
      <c r="C1474">
        <f t="shared" si="46"/>
        <v>23</v>
      </c>
      <c r="D1474" t="str">
        <f t="shared" si="47"/>
        <v>Port Said Silos23</v>
      </c>
      <c r="E1474" s="18">
        <v>2411082.19</v>
      </c>
    </row>
    <row r="1475" spans="1:5" hidden="1" x14ac:dyDescent="0.3">
      <c r="A1475" t="s">
        <v>91</v>
      </c>
      <c r="B1475">
        <v>24</v>
      </c>
      <c r="C1475">
        <f t="shared" si="46"/>
        <v>24</v>
      </c>
      <c r="D1475" t="str">
        <f t="shared" si="47"/>
        <v>Port Said Silos24</v>
      </c>
      <c r="E1475" s="18">
        <v>3306186</v>
      </c>
    </row>
    <row r="1476" spans="1:5" hidden="1" x14ac:dyDescent="0.3">
      <c r="A1476" t="s">
        <v>91</v>
      </c>
      <c r="B1476">
        <v>25</v>
      </c>
      <c r="C1476">
        <f t="shared" si="46"/>
        <v>25</v>
      </c>
      <c r="D1476" t="str">
        <f t="shared" si="47"/>
        <v>Port Said Silos25</v>
      </c>
      <c r="E1476" s="18">
        <v>3280048</v>
      </c>
    </row>
    <row r="1477" spans="1:5" hidden="1" x14ac:dyDescent="0.3">
      <c r="A1477" t="s">
        <v>91</v>
      </c>
      <c r="B1477">
        <v>26</v>
      </c>
      <c r="C1477">
        <f t="shared" si="46"/>
        <v>26</v>
      </c>
      <c r="D1477" t="str">
        <f t="shared" si="47"/>
        <v>Port Said Silos26</v>
      </c>
      <c r="E1477" s="18">
        <v>426108</v>
      </c>
    </row>
    <row r="1478" spans="1:5" hidden="1" x14ac:dyDescent="0.3">
      <c r="A1478" t="s">
        <v>91</v>
      </c>
      <c r="B1478">
        <v>28</v>
      </c>
      <c r="C1478">
        <f t="shared" si="46"/>
        <v>28</v>
      </c>
      <c r="D1478" t="str">
        <f t="shared" si="47"/>
        <v>Port Said Silos28</v>
      </c>
      <c r="E1478" s="18">
        <v>1239632</v>
      </c>
    </row>
    <row r="1479" spans="1:5" hidden="1" x14ac:dyDescent="0.3">
      <c r="A1479" t="s">
        <v>91</v>
      </c>
      <c r="B1479">
        <v>29</v>
      </c>
      <c r="C1479">
        <f t="shared" si="46"/>
        <v>29</v>
      </c>
      <c r="D1479" t="str">
        <f t="shared" si="47"/>
        <v>Port Said Silos29</v>
      </c>
      <c r="E1479" s="18">
        <v>337130</v>
      </c>
    </row>
    <row r="1480" spans="1:5" hidden="1" x14ac:dyDescent="0.3">
      <c r="A1480" t="s">
        <v>91</v>
      </c>
      <c r="B1480">
        <v>30</v>
      </c>
      <c r="C1480">
        <f t="shared" si="46"/>
        <v>30</v>
      </c>
      <c r="D1480" t="str">
        <f t="shared" si="47"/>
        <v>Port Said Silos30</v>
      </c>
      <c r="E1480" s="18">
        <v>100641</v>
      </c>
    </row>
    <row r="1481" spans="1:5" hidden="1" x14ac:dyDescent="0.3">
      <c r="A1481" t="s">
        <v>91</v>
      </c>
      <c r="B1481">
        <v>31</v>
      </c>
      <c r="C1481">
        <f t="shared" si="46"/>
        <v>31</v>
      </c>
      <c r="D1481" t="str">
        <f t="shared" si="47"/>
        <v>Port Said Silos31</v>
      </c>
      <c r="E1481" s="18">
        <v>727554</v>
      </c>
    </row>
    <row r="1482" spans="1:5" hidden="1" x14ac:dyDescent="0.3">
      <c r="A1482" t="s">
        <v>91</v>
      </c>
      <c r="B1482">
        <v>32</v>
      </c>
      <c r="C1482">
        <f t="shared" si="46"/>
        <v>32</v>
      </c>
      <c r="D1482" t="str">
        <f t="shared" si="47"/>
        <v>Port Said Silos32</v>
      </c>
      <c r="E1482" s="18">
        <v>2193035.35</v>
      </c>
    </row>
    <row r="1483" spans="1:5" hidden="1" x14ac:dyDescent="0.3">
      <c r="A1483" t="s">
        <v>91</v>
      </c>
      <c r="B1483">
        <v>33</v>
      </c>
      <c r="C1483">
        <f t="shared" si="46"/>
        <v>33</v>
      </c>
      <c r="D1483" t="str">
        <f t="shared" si="47"/>
        <v>Port Said Silos33</v>
      </c>
      <c r="E1483" s="18">
        <v>2711136</v>
      </c>
    </row>
    <row r="1484" spans="1:5" hidden="1" x14ac:dyDescent="0.3">
      <c r="A1484" t="s">
        <v>132</v>
      </c>
      <c r="B1484">
        <v>1</v>
      </c>
      <c r="C1484">
        <f t="shared" si="46"/>
        <v>1</v>
      </c>
      <c r="D1484" t="str">
        <f t="shared" si="47"/>
        <v>Port Said Silos - Foreigner Supply1</v>
      </c>
      <c r="E1484" s="18">
        <v>5206992</v>
      </c>
    </row>
    <row r="1485" spans="1:5" hidden="1" x14ac:dyDescent="0.3">
      <c r="A1485" t="s">
        <v>132</v>
      </c>
      <c r="B1485">
        <v>2</v>
      </c>
      <c r="C1485">
        <f t="shared" si="46"/>
        <v>2</v>
      </c>
      <c r="D1485" t="str">
        <f t="shared" si="47"/>
        <v>Port Said Silos - Foreigner Supply2</v>
      </c>
      <c r="E1485" s="18">
        <v>775509.45</v>
      </c>
    </row>
    <row r="1486" spans="1:5" hidden="1" x14ac:dyDescent="0.3">
      <c r="A1486" t="s">
        <v>109</v>
      </c>
      <c r="B1486">
        <v>1</v>
      </c>
      <c r="C1486">
        <f t="shared" si="46"/>
        <v>1</v>
      </c>
      <c r="D1486" t="str">
        <f t="shared" si="47"/>
        <v>Port Said Silos - Local Supply1</v>
      </c>
      <c r="E1486" s="18">
        <v>655657.61</v>
      </c>
    </row>
    <row r="1487" spans="1:5" hidden="1" x14ac:dyDescent="0.3">
      <c r="A1487" t="s">
        <v>109</v>
      </c>
      <c r="B1487">
        <v>2</v>
      </c>
      <c r="C1487">
        <f t="shared" si="46"/>
        <v>2</v>
      </c>
      <c r="D1487" t="str">
        <f t="shared" si="47"/>
        <v>Port Said Silos - Local Supply2</v>
      </c>
      <c r="E1487" s="18">
        <v>1162711.94</v>
      </c>
    </row>
    <row r="1488" spans="1:5" hidden="1" x14ac:dyDescent="0.3">
      <c r="A1488" t="s">
        <v>109</v>
      </c>
      <c r="B1488">
        <v>3</v>
      </c>
      <c r="C1488">
        <f t="shared" si="46"/>
        <v>3</v>
      </c>
      <c r="D1488" t="str">
        <f t="shared" si="47"/>
        <v>Port Said Silos - Local Supply3</v>
      </c>
      <c r="E1488" s="18">
        <v>2307930.88</v>
      </c>
    </row>
    <row r="1489" spans="1:5" hidden="1" x14ac:dyDescent="0.3">
      <c r="A1489" t="s">
        <v>109</v>
      </c>
      <c r="B1489">
        <v>4</v>
      </c>
      <c r="C1489">
        <f t="shared" si="46"/>
        <v>4</v>
      </c>
      <c r="D1489" t="str">
        <f t="shared" si="47"/>
        <v>Port Said Silos - Local Supply4</v>
      </c>
      <c r="E1489" s="18">
        <v>3416710</v>
      </c>
    </row>
    <row r="1490" spans="1:5" hidden="1" x14ac:dyDescent="0.3">
      <c r="A1490" t="s">
        <v>109</v>
      </c>
      <c r="B1490">
        <v>5</v>
      </c>
      <c r="C1490">
        <f t="shared" si="46"/>
        <v>5</v>
      </c>
      <c r="D1490" t="str">
        <f t="shared" si="47"/>
        <v>Port Said Silos - Local Supply5</v>
      </c>
      <c r="E1490" s="18">
        <v>2565984</v>
      </c>
    </row>
    <row r="1491" spans="1:5" hidden="1" x14ac:dyDescent="0.3">
      <c r="A1491" t="s">
        <v>109</v>
      </c>
      <c r="B1491">
        <v>6</v>
      </c>
      <c r="C1491">
        <f t="shared" si="46"/>
        <v>6</v>
      </c>
      <c r="D1491" t="str">
        <f t="shared" si="47"/>
        <v>Port Said Silos - Local Supply6</v>
      </c>
      <c r="E1491" s="18">
        <v>833240</v>
      </c>
    </row>
    <row r="1492" spans="1:5" hidden="1" x14ac:dyDescent="0.3">
      <c r="A1492" t="s">
        <v>109</v>
      </c>
      <c r="B1492">
        <v>7</v>
      </c>
      <c r="C1492">
        <f t="shared" si="46"/>
        <v>7</v>
      </c>
      <c r="D1492" t="str">
        <f t="shared" si="47"/>
        <v>Port Said Silos - Local Supply7</v>
      </c>
      <c r="E1492" s="18">
        <v>4345468</v>
      </c>
    </row>
    <row r="1493" spans="1:5" hidden="1" x14ac:dyDescent="0.3">
      <c r="A1493" t="s">
        <v>109</v>
      </c>
      <c r="B1493">
        <v>8</v>
      </c>
      <c r="C1493">
        <f t="shared" si="46"/>
        <v>8</v>
      </c>
      <c r="D1493" t="str">
        <f t="shared" si="47"/>
        <v>Port Said Silos - Local Supply8</v>
      </c>
      <c r="E1493" s="18">
        <v>1794648.84</v>
      </c>
    </row>
    <row r="1494" spans="1:5" hidden="1" x14ac:dyDescent="0.3">
      <c r="A1494" t="s">
        <v>109</v>
      </c>
      <c r="B1494">
        <v>9</v>
      </c>
      <c r="C1494">
        <f t="shared" si="46"/>
        <v>9</v>
      </c>
      <c r="D1494" t="str">
        <f t="shared" si="47"/>
        <v>Port Said Silos - Local Supply9</v>
      </c>
      <c r="E1494" s="18">
        <v>2529147</v>
      </c>
    </row>
    <row r="1495" spans="1:5" hidden="1" x14ac:dyDescent="0.3">
      <c r="A1495" t="s">
        <v>109</v>
      </c>
      <c r="B1495">
        <v>10</v>
      </c>
      <c r="C1495">
        <f t="shared" si="46"/>
        <v>10</v>
      </c>
      <c r="D1495" t="str">
        <f t="shared" si="47"/>
        <v>Port Said Silos - Local Supply10</v>
      </c>
      <c r="E1495" s="18">
        <v>494192</v>
      </c>
    </row>
    <row r="1496" spans="1:5" hidden="1" x14ac:dyDescent="0.3">
      <c r="A1496" t="s">
        <v>109</v>
      </c>
      <c r="B1496">
        <v>11</v>
      </c>
      <c r="C1496">
        <f t="shared" si="46"/>
        <v>11</v>
      </c>
      <c r="D1496" t="str">
        <f t="shared" si="47"/>
        <v>Port Said Silos - Local Supply11</v>
      </c>
      <c r="E1496" s="18">
        <v>833789.82</v>
      </c>
    </row>
    <row r="1497" spans="1:5" hidden="1" x14ac:dyDescent="0.3">
      <c r="A1497" t="s">
        <v>91</v>
      </c>
      <c r="B1497">
        <v>1</v>
      </c>
      <c r="C1497">
        <f t="shared" si="46"/>
        <v>1</v>
      </c>
      <c r="D1497" t="str">
        <f t="shared" si="47"/>
        <v>Port Said Silos1</v>
      </c>
      <c r="E1497" s="18">
        <v>26540249.399999999</v>
      </c>
    </row>
    <row r="1498" spans="1:5" hidden="1" x14ac:dyDescent="0.3">
      <c r="A1498" t="s">
        <v>91</v>
      </c>
      <c r="B1498">
        <v>2</v>
      </c>
      <c r="C1498">
        <f t="shared" si="46"/>
        <v>2</v>
      </c>
      <c r="D1498" t="str">
        <f t="shared" si="47"/>
        <v>Port Said Silos2</v>
      </c>
      <c r="E1498" s="18">
        <v>15000000</v>
      </c>
    </row>
    <row r="1499" spans="1:5" hidden="1" x14ac:dyDescent="0.3">
      <c r="A1499" t="s">
        <v>91</v>
      </c>
      <c r="B1499">
        <v>1</v>
      </c>
      <c r="C1499">
        <f t="shared" si="46"/>
        <v>1</v>
      </c>
      <c r="D1499" t="str">
        <f t="shared" si="47"/>
        <v>Port Said Silos1</v>
      </c>
      <c r="E1499" s="18">
        <v>6000000</v>
      </c>
    </row>
    <row r="1500" spans="1:5" hidden="1" x14ac:dyDescent="0.3">
      <c r="A1500" t="s">
        <v>91</v>
      </c>
      <c r="B1500">
        <v>2</v>
      </c>
      <c r="C1500">
        <f t="shared" si="46"/>
        <v>2</v>
      </c>
      <c r="D1500" t="str">
        <f t="shared" si="47"/>
        <v>Port Said Silos2</v>
      </c>
      <c r="E1500" s="18">
        <v>5000000</v>
      </c>
    </row>
    <row r="1501" spans="1:5" hidden="1" x14ac:dyDescent="0.3">
      <c r="A1501" t="s">
        <v>91</v>
      </c>
      <c r="B1501">
        <v>3</v>
      </c>
      <c r="C1501">
        <f t="shared" si="46"/>
        <v>3</v>
      </c>
      <c r="D1501" t="str">
        <f t="shared" si="47"/>
        <v>Port Said Silos3</v>
      </c>
      <c r="E1501" s="18">
        <v>10000000</v>
      </c>
    </row>
    <row r="1502" spans="1:5" hidden="1" x14ac:dyDescent="0.3">
      <c r="A1502" t="s">
        <v>91</v>
      </c>
      <c r="B1502">
        <v>4</v>
      </c>
      <c r="C1502">
        <f t="shared" si="46"/>
        <v>4</v>
      </c>
      <c r="D1502" t="str">
        <f t="shared" si="47"/>
        <v>Port Said Silos4</v>
      </c>
      <c r="E1502" s="18">
        <v>20000000</v>
      </c>
    </row>
    <row r="1503" spans="1:5" hidden="1" x14ac:dyDescent="0.3">
      <c r="A1503" t="s">
        <v>91</v>
      </c>
      <c r="B1503">
        <v>5</v>
      </c>
      <c r="C1503">
        <f t="shared" si="46"/>
        <v>5</v>
      </c>
      <c r="D1503" t="str">
        <f t="shared" si="47"/>
        <v>Port Said Silos5</v>
      </c>
      <c r="E1503" s="18">
        <v>10000000</v>
      </c>
    </row>
    <row r="1504" spans="1:5" hidden="1" x14ac:dyDescent="0.3">
      <c r="A1504" t="s">
        <v>91</v>
      </c>
      <c r="B1504">
        <v>6</v>
      </c>
      <c r="C1504">
        <f t="shared" si="46"/>
        <v>6</v>
      </c>
      <c r="D1504" t="str">
        <f t="shared" si="47"/>
        <v>Port Said Silos6</v>
      </c>
      <c r="E1504" s="18">
        <v>15000000</v>
      </c>
    </row>
    <row r="1505" spans="1:5" hidden="1" x14ac:dyDescent="0.3">
      <c r="A1505" t="s">
        <v>205</v>
      </c>
      <c r="B1505">
        <v>1</v>
      </c>
      <c r="C1505">
        <f t="shared" si="46"/>
        <v>1</v>
      </c>
      <c r="D1505" t="str">
        <f t="shared" si="47"/>
        <v>Port Said Silos-Social Insurrance1</v>
      </c>
      <c r="E1505" s="18">
        <v>2127569.59</v>
      </c>
    </row>
    <row r="1506" spans="1:5" hidden="1" x14ac:dyDescent="0.3">
      <c r="A1506" t="s">
        <v>205</v>
      </c>
      <c r="B1506">
        <v>2</v>
      </c>
      <c r="C1506">
        <f t="shared" si="46"/>
        <v>2</v>
      </c>
      <c r="D1506" t="str">
        <f t="shared" si="47"/>
        <v>Port Said Silos-Social Insurrance2</v>
      </c>
      <c r="E1506" s="18">
        <v>411364.07</v>
      </c>
    </row>
    <row r="1507" spans="1:5" hidden="1" x14ac:dyDescent="0.3">
      <c r="A1507" t="s">
        <v>205</v>
      </c>
      <c r="B1507">
        <v>3</v>
      </c>
      <c r="C1507">
        <f t="shared" si="46"/>
        <v>3</v>
      </c>
      <c r="D1507" t="str">
        <f t="shared" si="47"/>
        <v>Port Said Silos-Social Insurrance3</v>
      </c>
      <c r="E1507" s="18">
        <v>653360.07999999996</v>
      </c>
    </row>
    <row r="1508" spans="1:5" hidden="1" x14ac:dyDescent="0.3">
      <c r="A1508" t="s">
        <v>205</v>
      </c>
      <c r="B1508">
        <v>4</v>
      </c>
      <c r="C1508">
        <f t="shared" si="46"/>
        <v>4</v>
      </c>
      <c r="D1508" t="str">
        <f t="shared" si="47"/>
        <v>Port Said Silos-Social Insurrance4</v>
      </c>
      <c r="E1508" s="18">
        <v>2773108</v>
      </c>
    </row>
    <row r="1509" spans="1:5" hidden="1" x14ac:dyDescent="0.3">
      <c r="A1509" t="s">
        <v>205</v>
      </c>
      <c r="B1509">
        <v>5</v>
      </c>
      <c r="C1509">
        <f t="shared" si="46"/>
        <v>5</v>
      </c>
      <c r="D1509" t="str">
        <f t="shared" si="47"/>
        <v>Port Said Silos-Social Insurrance5</v>
      </c>
      <c r="E1509" s="18">
        <v>344418</v>
      </c>
    </row>
    <row r="1510" spans="1:5" hidden="1" x14ac:dyDescent="0.3">
      <c r="A1510" t="s">
        <v>205</v>
      </c>
      <c r="B1510">
        <v>6</v>
      </c>
      <c r="C1510">
        <f t="shared" si="46"/>
        <v>6</v>
      </c>
      <c r="D1510" t="str">
        <f t="shared" si="47"/>
        <v>Port Said Silos-Social Insurrance6</v>
      </c>
      <c r="E1510" s="18">
        <v>1595672</v>
      </c>
    </row>
    <row r="1511" spans="1:5" hidden="1" x14ac:dyDescent="0.3">
      <c r="A1511" t="s">
        <v>205</v>
      </c>
      <c r="B1511">
        <v>7</v>
      </c>
      <c r="C1511">
        <f t="shared" si="46"/>
        <v>7</v>
      </c>
      <c r="D1511" t="str">
        <f t="shared" si="47"/>
        <v>Port Said Silos-Social Insurrance7</v>
      </c>
      <c r="E1511" s="18">
        <v>440773.7</v>
      </c>
    </row>
    <row r="1512" spans="1:5" hidden="1" x14ac:dyDescent="0.3">
      <c r="A1512" t="s">
        <v>205</v>
      </c>
      <c r="B1512">
        <v>8</v>
      </c>
      <c r="C1512">
        <f t="shared" si="46"/>
        <v>8</v>
      </c>
      <c r="D1512" t="str">
        <f t="shared" si="47"/>
        <v>Port Said Silos-Social Insurrance8</v>
      </c>
      <c r="E1512" s="18">
        <v>585270</v>
      </c>
    </row>
    <row r="1513" spans="1:5" hidden="1" x14ac:dyDescent="0.3">
      <c r="A1513" t="s">
        <v>205</v>
      </c>
      <c r="B1513">
        <v>9</v>
      </c>
      <c r="C1513">
        <f t="shared" si="46"/>
        <v>9</v>
      </c>
      <c r="D1513" t="str">
        <f t="shared" si="47"/>
        <v>Port Said Silos-Social Insurrance9</v>
      </c>
      <c r="E1513" s="18">
        <v>2996951.24</v>
      </c>
    </row>
    <row r="1514" spans="1:5" hidden="1" x14ac:dyDescent="0.3">
      <c r="A1514" t="s">
        <v>205</v>
      </c>
      <c r="B1514">
        <v>10</v>
      </c>
      <c r="C1514">
        <f t="shared" si="46"/>
        <v>10</v>
      </c>
      <c r="D1514" t="str">
        <f t="shared" si="47"/>
        <v>Port Said Silos-Social Insurrance10</v>
      </c>
      <c r="E1514" s="18">
        <v>999516</v>
      </c>
    </row>
    <row r="1515" spans="1:5" hidden="1" x14ac:dyDescent="0.3">
      <c r="A1515" t="s">
        <v>205</v>
      </c>
      <c r="B1515">
        <v>11</v>
      </c>
      <c r="C1515">
        <f t="shared" si="46"/>
        <v>11</v>
      </c>
      <c r="D1515" t="str">
        <f t="shared" si="47"/>
        <v>Port Said Silos-Social Insurrance11</v>
      </c>
      <c r="E1515" s="18">
        <v>1556882.52</v>
      </c>
    </row>
    <row r="1516" spans="1:5" hidden="1" x14ac:dyDescent="0.3">
      <c r="A1516" t="s">
        <v>20</v>
      </c>
      <c r="B1516">
        <v>2</v>
      </c>
      <c r="C1516">
        <f t="shared" si="46"/>
        <v>2</v>
      </c>
      <c r="D1516" t="str">
        <f t="shared" si="47"/>
        <v>PSP Substation2</v>
      </c>
      <c r="E1516" s="18">
        <v>1160599</v>
      </c>
    </row>
    <row r="1517" spans="1:5" hidden="1" x14ac:dyDescent="0.3">
      <c r="A1517" t="s">
        <v>20</v>
      </c>
      <c r="B1517">
        <v>3</v>
      </c>
      <c r="C1517">
        <f t="shared" si="46"/>
        <v>3</v>
      </c>
      <c r="D1517" t="str">
        <f t="shared" si="47"/>
        <v>PSP Substation3</v>
      </c>
      <c r="E1517" s="18">
        <v>1834172.07</v>
      </c>
    </row>
    <row r="1518" spans="1:5" hidden="1" x14ac:dyDescent="0.3">
      <c r="A1518" t="s">
        <v>20</v>
      </c>
      <c r="B1518">
        <v>4</v>
      </c>
      <c r="C1518">
        <f t="shared" si="46"/>
        <v>4</v>
      </c>
      <c r="D1518" t="str">
        <f t="shared" si="47"/>
        <v>PSP Substation4</v>
      </c>
      <c r="E1518" s="18">
        <v>1268627.7</v>
      </c>
    </row>
    <row r="1519" spans="1:5" hidden="1" x14ac:dyDescent="0.3">
      <c r="A1519" t="s">
        <v>20</v>
      </c>
      <c r="B1519">
        <v>5</v>
      </c>
      <c r="C1519">
        <f t="shared" si="46"/>
        <v>5</v>
      </c>
      <c r="D1519" t="str">
        <f t="shared" si="47"/>
        <v>PSP Substation5</v>
      </c>
      <c r="E1519" s="18">
        <v>3991290.99</v>
      </c>
    </row>
    <row r="1520" spans="1:5" hidden="1" x14ac:dyDescent="0.3">
      <c r="A1520" t="s">
        <v>20</v>
      </c>
      <c r="B1520">
        <v>6</v>
      </c>
      <c r="C1520">
        <f t="shared" si="46"/>
        <v>6</v>
      </c>
      <c r="D1520" t="str">
        <f t="shared" si="47"/>
        <v>PSP Substation6</v>
      </c>
      <c r="E1520" s="18">
        <v>3047586.1</v>
      </c>
    </row>
    <row r="1521" spans="1:5" hidden="1" x14ac:dyDescent="0.3">
      <c r="A1521" t="s">
        <v>20</v>
      </c>
      <c r="B1521">
        <v>7</v>
      </c>
      <c r="C1521">
        <f t="shared" si="46"/>
        <v>7</v>
      </c>
      <c r="D1521" t="str">
        <f t="shared" si="47"/>
        <v>PSP Substation7</v>
      </c>
      <c r="E1521" s="18">
        <v>1780094.35</v>
      </c>
    </row>
    <row r="1522" spans="1:5" hidden="1" x14ac:dyDescent="0.3">
      <c r="A1522" t="s">
        <v>20</v>
      </c>
      <c r="B1522">
        <v>8</v>
      </c>
      <c r="C1522">
        <f t="shared" si="46"/>
        <v>8</v>
      </c>
      <c r="D1522" t="str">
        <f t="shared" si="47"/>
        <v>PSP Substation8</v>
      </c>
      <c r="E1522" s="18">
        <v>1829713.21</v>
      </c>
    </row>
    <row r="1523" spans="1:5" hidden="1" x14ac:dyDescent="0.3">
      <c r="A1523" t="s">
        <v>20</v>
      </c>
      <c r="B1523">
        <v>9</v>
      </c>
      <c r="C1523">
        <f t="shared" si="46"/>
        <v>9</v>
      </c>
      <c r="D1523" t="str">
        <f t="shared" si="47"/>
        <v>PSP Substation9</v>
      </c>
      <c r="E1523" s="18">
        <v>1314287.28</v>
      </c>
    </row>
    <row r="1524" spans="1:5" hidden="1" x14ac:dyDescent="0.3">
      <c r="A1524" t="s">
        <v>20</v>
      </c>
      <c r="B1524">
        <v>10</v>
      </c>
      <c r="C1524">
        <f t="shared" si="46"/>
        <v>10</v>
      </c>
      <c r="D1524" t="str">
        <f t="shared" si="47"/>
        <v>PSP Substation10</v>
      </c>
      <c r="E1524" s="18">
        <v>3264225.8</v>
      </c>
    </row>
    <row r="1525" spans="1:5" hidden="1" x14ac:dyDescent="0.3">
      <c r="A1525" t="s">
        <v>20</v>
      </c>
      <c r="B1525">
        <v>11</v>
      </c>
      <c r="C1525">
        <f t="shared" si="46"/>
        <v>11</v>
      </c>
      <c r="D1525" t="str">
        <f t="shared" si="47"/>
        <v>PSP Substation11</v>
      </c>
      <c r="E1525" s="18">
        <v>2606365.14</v>
      </c>
    </row>
    <row r="1526" spans="1:5" hidden="1" x14ac:dyDescent="0.3">
      <c r="A1526" t="s">
        <v>20</v>
      </c>
      <c r="B1526">
        <v>12</v>
      </c>
      <c r="C1526">
        <f t="shared" si="46"/>
        <v>12</v>
      </c>
      <c r="D1526" t="str">
        <f t="shared" si="47"/>
        <v>PSP Substation12</v>
      </c>
      <c r="E1526" s="18">
        <v>28515</v>
      </c>
    </row>
    <row r="1527" spans="1:5" hidden="1" x14ac:dyDescent="0.3">
      <c r="A1527" t="s">
        <v>186</v>
      </c>
      <c r="B1527">
        <v>29</v>
      </c>
      <c r="C1527">
        <f t="shared" si="46"/>
        <v>29</v>
      </c>
      <c r="D1527" t="str">
        <f t="shared" si="47"/>
        <v>PSP Substation - Beni Suef29</v>
      </c>
      <c r="E1527" s="18">
        <v>4326586.5</v>
      </c>
    </row>
    <row r="1528" spans="1:5" hidden="1" x14ac:dyDescent="0.3">
      <c r="A1528" t="s">
        <v>20</v>
      </c>
      <c r="B1528">
        <v>1</v>
      </c>
      <c r="C1528">
        <f t="shared" si="46"/>
        <v>1</v>
      </c>
      <c r="D1528" t="str">
        <f t="shared" si="47"/>
        <v>PSP Substation1</v>
      </c>
      <c r="E1528" s="18">
        <v>6647052.2000000002</v>
      </c>
    </row>
    <row r="1529" spans="1:5" hidden="1" x14ac:dyDescent="0.3">
      <c r="A1529" t="s">
        <v>166</v>
      </c>
      <c r="B1529">
        <v>1</v>
      </c>
      <c r="C1529">
        <f t="shared" si="46"/>
        <v>1</v>
      </c>
      <c r="D1529" t="str">
        <f t="shared" si="47"/>
        <v>PSP Substation-Retention1</v>
      </c>
      <c r="E1529" s="18">
        <v>597560.88</v>
      </c>
    </row>
    <row r="1530" spans="1:5" hidden="1" x14ac:dyDescent="0.3">
      <c r="A1530" t="s">
        <v>166</v>
      </c>
      <c r="B1530">
        <v>2</v>
      </c>
      <c r="C1530">
        <f t="shared" si="46"/>
        <v>2</v>
      </c>
      <c r="D1530" t="str">
        <f t="shared" si="47"/>
        <v>PSP Substation-Retention2</v>
      </c>
      <c r="E1530" s="18">
        <v>480264.83</v>
      </c>
    </row>
    <row r="1531" spans="1:5" hidden="1" x14ac:dyDescent="0.3">
      <c r="A1531" t="s">
        <v>166</v>
      </c>
      <c r="B1531">
        <v>3</v>
      </c>
      <c r="C1531">
        <f t="shared" si="46"/>
        <v>3</v>
      </c>
      <c r="D1531" t="str">
        <f t="shared" si="47"/>
        <v>PSP Substation-Retention3</v>
      </c>
      <c r="E1531" s="18">
        <v>536537.43999999994</v>
      </c>
    </row>
    <row r="1532" spans="1:5" hidden="1" x14ac:dyDescent="0.3">
      <c r="A1532" t="s">
        <v>166</v>
      </c>
      <c r="B1532">
        <v>4</v>
      </c>
      <c r="C1532">
        <f t="shared" si="46"/>
        <v>4</v>
      </c>
      <c r="D1532" t="str">
        <f t="shared" si="47"/>
        <v>PSP Substation-Retention4</v>
      </c>
      <c r="E1532" s="18">
        <v>1617088.7</v>
      </c>
    </row>
    <row r="1533" spans="1:5" hidden="1" x14ac:dyDescent="0.3">
      <c r="A1533" t="s">
        <v>135</v>
      </c>
      <c r="B1533">
        <v>1</v>
      </c>
      <c r="C1533">
        <f t="shared" si="46"/>
        <v>1</v>
      </c>
      <c r="D1533" t="str">
        <f t="shared" si="47"/>
        <v>Rabigh Ext. - Piles1</v>
      </c>
      <c r="E1533" s="18">
        <v>947881.6</v>
      </c>
    </row>
    <row r="1534" spans="1:5" hidden="1" x14ac:dyDescent="0.3">
      <c r="A1534" t="s">
        <v>135</v>
      </c>
      <c r="B1534">
        <v>2</v>
      </c>
      <c r="C1534">
        <f t="shared" si="46"/>
        <v>2</v>
      </c>
      <c r="D1534" t="str">
        <f t="shared" si="47"/>
        <v>Rabigh Ext. - Piles2</v>
      </c>
      <c r="E1534" s="18">
        <v>1174037</v>
      </c>
    </row>
    <row r="1535" spans="1:5" hidden="1" x14ac:dyDescent="0.3">
      <c r="A1535" t="s">
        <v>135</v>
      </c>
      <c r="B1535">
        <v>3</v>
      </c>
      <c r="C1535">
        <f t="shared" si="46"/>
        <v>3</v>
      </c>
      <c r="D1535" t="str">
        <f t="shared" si="47"/>
        <v>Rabigh Ext. - Piles3</v>
      </c>
      <c r="E1535" s="18">
        <v>966227</v>
      </c>
    </row>
    <row r="1536" spans="1:5" hidden="1" x14ac:dyDescent="0.3">
      <c r="A1536" t="s">
        <v>135</v>
      </c>
      <c r="B1536">
        <v>4</v>
      </c>
      <c r="C1536">
        <f t="shared" si="46"/>
        <v>4</v>
      </c>
      <c r="D1536" t="str">
        <f t="shared" si="47"/>
        <v>Rabigh Ext. - Piles4</v>
      </c>
      <c r="E1536" s="18">
        <v>1787056</v>
      </c>
    </row>
    <row r="1537" spans="1:5" hidden="1" x14ac:dyDescent="0.3">
      <c r="A1537" t="s">
        <v>135</v>
      </c>
      <c r="B1537">
        <v>5</v>
      </c>
      <c r="C1537">
        <f t="shared" ref="C1537:C1600" si="48">ROUNDDOWN(B1537,0)</f>
        <v>5</v>
      </c>
      <c r="D1537" t="str">
        <f t="shared" ref="D1537:D1600" si="49">A1537&amp;C1537</f>
        <v>Rabigh Ext. - Piles5</v>
      </c>
      <c r="E1537" s="18">
        <v>1130623</v>
      </c>
    </row>
    <row r="1538" spans="1:5" hidden="1" x14ac:dyDescent="0.3">
      <c r="A1538" t="s">
        <v>135</v>
      </c>
      <c r="B1538">
        <v>6</v>
      </c>
      <c r="C1538">
        <f t="shared" si="48"/>
        <v>6</v>
      </c>
      <c r="D1538" t="str">
        <f t="shared" si="49"/>
        <v>Rabigh Ext. - Piles6</v>
      </c>
      <c r="E1538" s="18">
        <v>2013847.54</v>
      </c>
    </row>
    <row r="1539" spans="1:5" hidden="1" x14ac:dyDescent="0.3">
      <c r="A1539" t="s">
        <v>227</v>
      </c>
      <c r="B1539">
        <v>1</v>
      </c>
      <c r="C1539">
        <f t="shared" si="48"/>
        <v>1</v>
      </c>
      <c r="D1539" t="str">
        <f t="shared" si="49"/>
        <v>Rabigh Ext. - Piles- DP1</v>
      </c>
      <c r="E1539" s="18">
        <v>195500</v>
      </c>
    </row>
    <row r="1540" spans="1:5" hidden="1" x14ac:dyDescent="0.3">
      <c r="A1540" t="s">
        <v>227</v>
      </c>
      <c r="B1540">
        <v>2</v>
      </c>
      <c r="C1540">
        <f t="shared" si="48"/>
        <v>2</v>
      </c>
      <c r="D1540" t="str">
        <f t="shared" si="49"/>
        <v>Rabigh Ext. - Piles- DP2</v>
      </c>
      <c r="E1540" s="18">
        <v>5181540</v>
      </c>
    </row>
    <row r="1541" spans="1:5" hidden="1" x14ac:dyDescent="0.3">
      <c r="A1541" t="s">
        <v>146</v>
      </c>
      <c r="B1541">
        <v>1</v>
      </c>
      <c r="C1541">
        <f t="shared" si="48"/>
        <v>1</v>
      </c>
      <c r="D1541" t="str">
        <f t="shared" si="49"/>
        <v>Rabigh Ext. -Building1</v>
      </c>
      <c r="E1541" s="18">
        <v>2660254.84</v>
      </c>
    </row>
    <row r="1542" spans="1:5" hidden="1" x14ac:dyDescent="0.3">
      <c r="A1542" t="s">
        <v>146</v>
      </c>
      <c r="B1542">
        <v>2</v>
      </c>
      <c r="C1542">
        <f t="shared" si="48"/>
        <v>2</v>
      </c>
      <c r="D1542" t="str">
        <f t="shared" si="49"/>
        <v>Rabigh Ext. -Building2</v>
      </c>
      <c r="E1542" s="18">
        <v>4708047.7699999996</v>
      </c>
    </row>
    <row r="1543" spans="1:5" hidden="1" x14ac:dyDescent="0.3">
      <c r="A1543" t="s">
        <v>226</v>
      </c>
      <c r="B1543">
        <v>1</v>
      </c>
      <c r="C1543">
        <f t="shared" si="48"/>
        <v>1</v>
      </c>
      <c r="D1543" t="str">
        <f t="shared" si="49"/>
        <v>Rabigh Ext. -Building- DP1</v>
      </c>
      <c r="E1543" s="18">
        <v>10000000</v>
      </c>
    </row>
    <row r="1544" spans="1:5" hidden="1" x14ac:dyDescent="0.3">
      <c r="A1544" t="s">
        <v>226</v>
      </c>
      <c r="B1544">
        <v>2</v>
      </c>
      <c r="C1544">
        <f t="shared" si="48"/>
        <v>2</v>
      </c>
      <c r="D1544" t="str">
        <f t="shared" si="49"/>
        <v>Rabigh Ext. -Building- DP2</v>
      </c>
      <c r="E1544" s="18">
        <v>5000000</v>
      </c>
    </row>
    <row r="1545" spans="1:5" hidden="1" x14ac:dyDescent="0.3">
      <c r="A1545" t="s">
        <v>226</v>
      </c>
      <c r="B1545">
        <v>3</v>
      </c>
      <c r="C1545">
        <f t="shared" si="48"/>
        <v>3</v>
      </c>
      <c r="D1545" t="str">
        <f t="shared" si="49"/>
        <v>Rabigh Ext. -Building- DP3</v>
      </c>
      <c r="E1545" s="18">
        <v>49209592.039999999</v>
      </c>
    </row>
    <row r="1546" spans="1:5" hidden="1" x14ac:dyDescent="0.3">
      <c r="A1546" t="s">
        <v>93</v>
      </c>
      <c r="B1546">
        <v>1</v>
      </c>
      <c r="C1546">
        <f t="shared" si="48"/>
        <v>1</v>
      </c>
      <c r="D1546" t="str">
        <f t="shared" si="49"/>
        <v>Radamis-Concrete1</v>
      </c>
      <c r="E1546" s="18">
        <v>10000000</v>
      </c>
    </row>
    <row r="1547" spans="1:5" hidden="1" x14ac:dyDescent="0.3">
      <c r="A1547" t="s">
        <v>93</v>
      </c>
      <c r="B1547">
        <v>2</v>
      </c>
      <c r="C1547">
        <f t="shared" si="48"/>
        <v>2</v>
      </c>
      <c r="D1547" t="str">
        <f t="shared" si="49"/>
        <v>Radamis-Concrete2</v>
      </c>
      <c r="E1547" s="18">
        <v>10000000</v>
      </c>
    </row>
    <row r="1548" spans="1:5" hidden="1" x14ac:dyDescent="0.3">
      <c r="A1548" t="s">
        <v>270</v>
      </c>
      <c r="B1548">
        <v>1</v>
      </c>
      <c r="C1548">
        <f t="shared" si="48"/>
        <v>1</v>
      </c>
      <c r="D1548" t="str">
        <f t="shared" si="49"/>
        <v>Radamis-H11</v>
      </c>
      <c r="E1548" s="18">
        <v>5000000</v>
      </c>
    </row>
    <row r="1549" spans="1:5" hidden="1" x14ac:dyDescent="0.3">
      <c r="A1549" t="s">
        <v>270</v>
      </c>
      <c r="B1549">
        <v>2</v>
      </c>
      <c r="C1549">
        <f t="shared" si="48"/>
        <v>2</v>
      </c>
      <c r="D1549" t="str">
        <f t="shared" si="49"/>
        <v>Radamis-H12</v>
      </c>
      <c r="E1549" s="18">
        <v>3000000</v>
      </c>
    </row>
    <row r="1550" spans="1:5" hidden="1" x14ac:dyDescent="0.3">
      <c r="A1550" t="s">
        <v>270</v>
      </c>
      <c r="B1550">
        <v>3</v>
      </c>
      <c r="C1550">
        <f t="shared" si="48"/>
        <v>3</v>
      </c>
      <c r="D1550" t="str">
        <f t="shared" si="49"/>
        <v>Radamis-H13</v>
      </c>
      <c r="E1550" s="18">
        <v>5000000</v>
      </c>
    </row>
    <row r="1551" spans="1:5" hidden="1" x14ac:dyDescent="0.3">
      <c r="A1551" t="s">
        <v>270</v>
      </c>
      <c r="B1551">
        <v>4</v>
      </c>
      <c r="C1551">
        <f t="shared" si="48"/>
        <v>4</v>
      </c>
      <c r="D1551" t="str">
        <f t="shared" si="49"/>
        <v>Radamis-H14</v>
      </c>
      <c r="E1551" s="18">
        <v>3000000</v>
      </c>
    </row>
    <row r="1552" spans="1:5" hidden="1" x14ac:dyDescent="0.3">
      <c r="A1552" t="s">
        <v>270</v>
      </c>
      <c r="B1552">
        <v>5</v>
      </c>
      <c r="C1552">
        <f t="shared" si="48"/>
        <v>5</v>
      </c>
      <c r="D1552" t="str">
        <f t="shared" si="49"/>
        <v>Radamis-H15</v>
      </c>
      <c r="E1552" s="18">
        <v>10000000</v>
      </c>
    </row>
    <row r="1553" spans="1:5" hidden="1" x14ac:dyDescent="0.3">
      <c r="A1553" t="s">
        <v>270</v>
      </c>
      <c r="B1553">
        <v>6</v>
      </c>
      <c r="C1553">
        <f t="shared" si="48"/>
        <v>6</v>
      </c>
      <c r="D1553" t="str">
        <f t="shared" si="49"/>
        <v>Radamis-H16</v>
      </c>
      <c r="E1553" s="18">
        <v>10000000</v>
      </c>
    </row>
    <row r="1554" spans="1:5" hidden="1" x14ac:dyDescent="0.3">
      <c r="A1554" t="s">
        <v>270</v>
      </c>
      <c r="B1554">
        <v>7</v>
      </c>
      <c r="C1554">
        <f t="shared" si="48"/>
        <v>7</v>
      </c>
      <c r="D1554" t="str">
        <f t="shared" si="49"/>
        <v>Radamis-H17</v>
      </c>
      <c r="E1554" s="18">
        <v>5000000</v>
      </c>
    </row>
    <row r="1555" spans="1:5" hidden="1" x14ac:dyDescent="0.3">
      <c r="A1555" t="s">
        <v>270</v>
      </c>
      <c r="B1555">
        <v>8</v>
      </c>
      <c r="C1555">
        <f t="shared" si="48"/>
        <v>8</v>
      </c>
      <c r="D1555" t="str">
        <f t="shared" si="49"/>
        <v>Radamis-H18</v>
      </c>
      <c r="E1555" s="18">
        <v>10000000</v>
      </c>
    </row>
    <row r="1556" spans="1:5" hidden="1" x14ac:dyDescent="0.3">
      <c r="A1556" t="s">
        <v>270</v>
      </c>
      <c r="B1556">
        <v>9</v>
      </c>
      <c r="C1556">
        <f t="shared" si="48"/>
        <v>9</v>
      </c>
      <c r="D1556" t="str">
        <f t="shared" si="49"/>
        <v>Radamis-H19</v>
      </c>
      <c r="E1556" s="18">
        <v>10000000</v>
      </c>
    </row>
    <row r="1557" spans="1:5" hidden="1" x14ac:dyDescent="0.3">
      <c r="A1557" t="s">
        <v>270</v>
      </c>
      <c r="B1557">
        <v>10</v>
      </c>
      <c r="C1557">
        <f t="shared" si="48"/>
        <v>10</v>
      </c>
      <c r="D1557" t="str">
        <f t="shared" si="49"/>
        <v>Radamis-H110</v>
      </c>
      <c r="E1557" s="18">
        <v>10000000</v>
      </c>
    </row>
    <row r="1558" spans="1:5" hidden="1" x14ac:dyDescent="0.3">
      <c r="A1558" t="s">
        <v>270</v>
      </c>
      <c r="B1558">
        <v>11</v>
      </c>
      <c r="C1558">
        <f t="shared" si="48"/>
        <v>11</v>
      </c>
      <c r="D1558" t="str">
        <f t="shared" si="49"/>
        <v>Radamis-H111</v>
      </c>
      <c r="E1558" s="18">
        <v>15000000</v>
      </c>
    </row>
    <row r="1559" spans="1:5" hidden="1" x14ac:dyDescent="0.3">
      <c r="A1559" t="s">
        <v>270</v>
      </c>
      <c r="B1559">
        <v>13</v>
      </c>
      <c r="C1559">
        <f t="shared" si="48"/>
        <v>13</v>
      </c>
      <c r="D1559" t="str">
        <f t="shared" si="49"/>
        <v>Radamis-H113</v>
      </c>
      <c r="E1559" s="18">
        <v>10000000</v>
      </c>
    </row>
    <row r="1560" spans="1:5" hidden="1" x14ac:dyDescent="0.3">
      <c r="A1560" t="s">
        <v>270</v>
      </c>
      <c r="B1560">
        <v>15</v>
      </c>
      <c r="C1560">
        <f t="shared" si="48"/>
        <v>15</v>
      </c>
      <c r="D1560" t="str">
        <f t="shared" si="49"/>
        <v>Radamis-H115</v>
      </c>
      <c r="E1560" s="18">
        <v>10000000</v>
      </c>
    </row>
    <row r="1561" spans="1:5" hidden="1" x14ac:dyDescent="0.3">
      <c r="A1561" t="s">
        <v>270</v>
      </c>
      <c r="B1561">
        <v>16</v>
      </c>
      <c r="C1561">
        <f t="shared" si="48"/>
        <v>16</v>
      </c>
      <c r="D1561" t="str">
        <f t="shared" si="49"/>
        <v>Radamis-H116</v>
      </c>
      <c r="E1561" s="18">
        <v>15000000</v>
      </c>
    </row>
    <row r="1562" spans="1:5" hidden="1" x14ac:dyDescent="0.3">
      <c r="A1562" t="s">
        <v>270</v>
      </c>
      <c r="B1562">
        <v>17</v>
      </c>
      <c r="C1562">
        <f t="shared" si="48"/>
        <v>17</v>
      </c>
      <c r="D1562" t="str">
        <f t="shared" si="49"/>
        <v>Radamis-H117</v>
      </c>
      <c r="E1562" s="18">
        <v>18000000</v>
      </c>
    </row>
    <row r="1563" spans="1:5" hidden="1" x14ac:dyDescent="0.3">
      <c r="A1563" t="s">
        <v>270</v>
      </c>
      <c r="B1563">
        <v>18</v>
      </c>
      <c r="C1563">
        <f t="shared" si="48"/>
        <v>18</v>
      </c>
      <c r="D1563" t="str">
        <f t="shared" si="49"/>
        <v>Radamis-H118</v>
      </c>
      <c r="E1563" s="18">
        <v>10000000</v>
      </c>
    </row>
    <row r="1564" spans="1:5" hidden="1" x14ac:dyDescent="0.3">
      <c r="A1564" t="s">
        <v>270</v>
      </c>
      <c r="B1564">
        <v>19</v>
      </c>
      <c r="C1564">
        <f t="shared" si="48"/>
        <v>19</v>
      </c>
      <c r="D1564" t="str">
        <f t="shared" si="49"/>
        <v>Radamis-H119</v>
      </c>
      <c r="E1564" s="18">
        <v>16000000</v>
      </c>
    </row>
    <row r="1565" spans="1:5" hidden="1" x14ac:dyDescent="0.3">
      <c r="A1565" t="s">
        <v>270</v>
      </c>
      <c r="B1565">
        <v>20</v>
      </c>
      <c r="C1565">
        <f t="shared" si="48"/>
        <v>20</v>
      </c>
      <c r="D1565" t="str">
        <f t="shared" si="49"/>
        <v>Radamis-H120</v>
      </c>
      <c r="E1565" s="18">
        <v>10000000</v>
      </c>
    </row>
    <row r="1566" spans="1:5" hidden="1" x14ac:dyDescent="0.3">
      <c r="A1566" t="s">
        <v>270</v>
      </c>
      <c r="B1566">
        <v>21</v>
      </c>
      <c r="C1566">
        <f t="shared" si="48"/>
        <v>21</v>
      </c>
      <c r="D1566" t="str">
        <f t="shared" si="49"/>
        <v>Radamis-H121</v>
      </c>
      <c r="E1566" s="18">
        <v>10000000</v>
      </c>
    </row>
    <row r="1567" spans="1:5" hidden="1" x14ac:dyDescent="0.3">
      <c r="A1567" t="s">
        <v>270</v>
      </c>
      <c r="B1567">
        <v>22</v>
      </c>
      <c r="C1567">
        <f t="shared" si="48"/>
        <v>22</v>
      </c>
      <c r="D1567" t="str">
        <f t="shared" si="49"/>
        <v>Radamis-H122</v>
      </c>
      <c r="E1567" s="18">
        <v>10000000</v>
      </c>
    </row>
    <row r="1568" spans="1:5" hidden="1" x14ac:dyDescent="0.3">
      <c r="A1568" t="s">
        <v>270</v>
      </c>
      <c r="B1568">
        <v>23</v>
      </c>
      <c r="C1568">
        <f t="shared" si="48"/>
        <v>23</v>
      </c>
      <c r="D1568" t="str">
        <f t="shared" si="49"/>
        <v>Radamis-H123</v>
      </c>
      <c r="E1568" s="18">
        <v>10000000</v>
      </c>
    </row>
    <row r="1569" spans="1:5" hidden="1" x14ac:dyDescent="0.3">
      <c r="A1569" t="s">
        <v>270</v>
      </c>
      <c r="B1569">
        <v>24</v>
      </c>
      <c r="C1569">
        <f t="shared" si="48"/>
        <v>24</v>
      </c>
      <c r="D1569" t="str">
        <f t="shared" si="49"/>
        <v>Radamis-H124</v>
      </c>
      <c r="E1569" s="18">
        <v>10000000</v>
      </c>
    </row>
    <row r="1570" spans="1:5" hidden="1" x14ac:dyDescent="0.3">
      <c r="A1570" t="s">
        <v>270</v>
      </c>
      <c r="B1570">
        <v>25</v>
      </c>
      <c r="C1570">
        <f t="shared" si="48"/>
        <v>25</v>
      </c>
      <c r="D1570" t="str">
        <f t="shared" si="49"/>
        <v>Radamis-H125</v>
      </c>
      <c r="E1570" s="18">
        <v>10000000</v>
      </c>
    </row>
    <row r="1571" spans="1:5" hidden="1" x14ac:dyDescent="0.3">
      <c r="A1571" t="s">
        <v>270</v>
      </c>
      <c r="B1571">
        <v>26</v>
      </c>
      <c r="C1571">
        <f t="shared" si="48"/>
        <v>26</v>
      </c>
      <c r="D1571" t="str">
        <f t="shared" si="49"/>
        <v>Radamis-H126</v>
      </c>
      <c r="E1571" s="18">
        <v>10000000</v>
      </c>
    </row>
    <row r="1572" spans="1:5" hidden="1" x14ac:dyDescent="0.3">
      <c r="A1572" t="s">
        <v>270</v>
      </c>
      <c r="B1572">
        <v>27</v>
      </c>
      <c r="C1572">
        <f t="shared" si="48"/>
        <v>27</v>
      </c>
      <c r="D1572" t="str">
        <f t="shared" si="49"/>
        <v>Radamis-H127</v>
      </c>
      <c r="E1572" s="18">
        <v>10000000</v>
      </c>
    </row>
    <row r="1573" spans="1:5" hidden="1" x14ac:dyDescent="0.3">
      <c r="A1573" t="s">
        <v>270</v>
      </c>
      <c r="B1573">
        <v>28</v>
      </c>
      <c r="C1573">
        <f t="shared" si="48"/>
        <v>28</v>
      </c>
      <c r="D1573" t="str">
        <f t="shared" si="49"/>
        <v>Radamis-H128</v>
      </c>
      <c r="E1573" s="18">
        <v>10000000</v>
      </c>
    </row>
    <row r="1574" spans="1:5" hidden="1" x14ac:dyDescent="0.3">
      <c r="A1574" t="s">
        <v>270</v>
      </c>
      <c r="B1574">
        <v>29</v>
      </c>
      <c r="C1574">
        <f t="shared" si="48"/>
        <v>29</v>
      </c>
      <c r="D1574" t="str">
        <f t="shared" si="49"/>
        <v>Radamis-H129</v>
      </c>
      <c r="E1574" s="18">
        <v>10000000</v>
      </c>
    </row>
    <row r="1575" spans="1:5" hidden="1" x14ac:dyDescent="0.3">
      <c r="A1575" t="s">
        <v>270</v>
      </c>
      <c r="B1575">
        <v>30</v>
      </c>
      <c r="C1575">
        <f t="shared" si="48"/>
        <v>30</v>
      </c>
      <c r="D1575" t="str">
        <f t="shared" si="49"/>
        <v>Radamis-H130</v>
      </c>
      <c r="E1575" s="18">
        <v>10000000</v>
      </c>
    </row>
    <row r="1576" spans="1:5" hidden="1" x14ac:dyDescent="0.3">
      <c r="A1576" t="s">
        <v>270</v>
      </c>
      <c r="B1576">
        <v>31</v>
      </c>
      <c r="C1576">
        <f t="shared" si="48"/>
        <v>31</v>
      </c>
      <c r="D1576" t="str">
        <f t="shared" si="49"/>
        <v>Radamis-H131</v>
      </c>
      <c r="E1576" s="18">
        <v>20000000</v>
      </c>
    </row>
    <row r="1577" spans="1:5" hidden="1" x14ac:dyDescent="0.3">
      <c r="A1577" t="s">
        <v>270</v>
      </c>
      <c r="B1577">
        <v>32</v>
      </c>
      <c r="C1577">
        <f t="shared" si="48"/>
        <v>32</v>
      </c>
      <c r="D1577" t="str">
        <f t="shared" si="49"/>
        <v>Radamis-H132</v>
      </c>
      <c r="E1577" s="18">
        <v>30000000</v>
      </c>
    </row>
    <row r="1578" spans="1:5" hidden="1" x14ac:dyDescent="0.3">
      <c r="A1578" t="s">
        <v>270</v>
      </c>
      <c r="B1578">
        <v>33</v>
      </c>
      <c r="C1578">
        <f t="shared" si="48"/>
        <v>33</v>
      </c>
      <c r="D1578" t="str">
        <f t="shared" si="49"/>
        <v>Radamis-H133</v>
      </c>
      <c r="E1578" s="18">
        <v>30000000</v>
      </c>
    </row>
    <row r="1579" spans="1:5" hidden="1" x14ac:dyDescent="0.3">
      <c r="A1579" t="s">
        <v>270</v>
      </c>
      <c r="B1579">
        <v>34</v>
      </c>
      <c r="C1579">
        <f t="shared" si="48"/>
        <v>34</v>
      </c>
      <c r="D1579" t="str">
        <f t="shared" si="49"/>
        <v>Radamis-H134</v>
      </c>
      <c r="E1579" s="18">
        <v>10000000</v>
      </c>
    </row>
    <row r="1580" spans="1:5" hidden="1" x14ac:dyDescent="0.3">
      <c r="A1580" t="s">
        <v>270</v>
      </c>
      <c r="B1580">
        <v>35</v>
      </c>
      <c r="C1580">
        <f t="shared" si="48"/>
        <v>35</v>
      </c>
      <c r="D1580" t="str">
        <f t="shared" si="49"/>
        <v>Radamis-H135</v>
      </c>
      <c r="E1580" s="18">
        <v>20000000</v>
      </c>
    </row>
    <row r="1581" spans="1:5" hidden="1" x14ac:dyDescent="0.3">
      <c r="A1581" t="s">
        <v>270</v>
      </c>
      <c r="B1581">
        <v>36</v>
      </c>
      <c r="C1581">
        <f t="shared" si="48"/>
        <v>36</v>
      </c>
      <c r="D1581" t="str">
        <f t="shared" si="49"/>
        <v>Radamis-H136</v>
      </c>
      <c r="E1581" s="18">
        <v>25000000</v>
      </c>
    </row>
    <row r="1582" spans="1:5" hidden="1" x14ac:dyDescent="0.3">
      <c r="A1582" t="s">
        <v>270</v>
      </c>
      <c r="B1582">
        <v>37</v>
      </c>
      <c r="C1582">
        <f t="shared" si="48"/>
        <v>37</v>
      </c>
      <c r="D1582" t="str">
        <f t="shared" si="49"/>
        <v>Radamis-H137</v>
      </c>
      <c r="E1582" s="18">
        <v>20000000</v>
      </c>
    </row>
    <row r="1583" spans="1:5" hidden="1" x14ac:dyDescent="0.3">
      <c r="A1583" t="s">
        <v>270</v>
      </c>
      <c r="B1583">
        <v>38</v>
      </c>
      <c r="C1583">
        <f t="shared" si="48"/>
        <v>38</v>
      </c>
      <c r="D1583" t="str">
        <f t="shared" si="49"/>
        <v>Radamis-H138</v>
      </c>
      <c r="E1583" s="18">
        <v>10000000</v>
      </c>
    </row>
    <row r="1584" spans="1:5" hidden="1" x14ac:dyDescent="0.3">
      <c r="A1584" t="s">
        <v>270</v>
      </c>
      <c r="B1584">
        <v>39</v>
      </c>
      <c r="C1584">
        <f t="shared" si="48"/>
        <v>39</v>
      </c>
      <c r="D1584" t="str">
        <f t="shared" si="49"/>
        <v>Radamis-H139</v>
      </c>
      <c r="E1584" s="18">
        <v>20000000</v>
      </c>
    </row>
    <row r="1585" spans="1:5" hidden="1" x14ac:dyDescent="0.3">
      <c r="A1585" t="s">
        <v>270</v>
      </c>
      <c r="B1585">
        <v>40</v>
      </c>
      <c r="C1585">
        <f t="shared" si="48"/>
        <v>40</v>
      </c>
      <c r="D1585" t="str">
        <f t="shared" si="49"/>
        <v>Radamis-H140</v>
      </c>
      <c r="E1585" s="18">
        <v>20000000</v>
      </c>
    </row>
    <row r="1586" spans="1:5" hidden="1" x14ac:dyDescent="0.3">
      <c r="A1586" t="s">
        <v>122</v>
      </c>
      <c r="B1586">
        <v>1</v>
      </c>
      <c r="C1586">
        <f t="shared" si="48"/>
        <v>1</v>
      </c>
      <c r="D1586" t="str">
        <f t="shared" si="49"/>
        <v>Radamis-Rooms Fitout1</v>
      </c>
      <c r="E1586" s="18">
        <v>250000</v>
      </c>
    </row>
    <row r="1587" spans="1:5" hidden="1" x14ac:dyDescent="0.3">
      <c r="A1587" t="s">
        <v>122</v>
      </c>
      <c r="B1587">
        <v>2</v>
      </c>
      <c r="C1587">
        <f t="shared" si="48"/>
        <v>2</v>
      </c>
      <c r="D1587" t="str">
        <f t="shared" si="49"/>
        <v>Radamis-Rooms Fitout2</v>
      </c>
      <c r="E1587" s="18">
        <v>500000</v>
      </c>
    </row>
    <row r="1588" spans="1:5" hidden="1" x14ac:dyDescent="0.3">
      <c r="A1588" t="s">
        <v>122</v>
      </c>
      <c r="B1588">
        <v>3</v>
      </c>
      <c r="C1588">
        <f t="shared" si="48"/>
        <v>3</v>
      </c>
      <c r="D1588" t="str">
        <f t="shared" si="49"/>
        <v>Radamis-Rooms Fitout3</v>
      </c>
      <c r="E1588" s="18">
        <v>15000000</v>
      </c>
    </row>
    <row r="1589" spans="1:5" hidden="1" x14ac:dyDescent="0.3">
      <c r="A1589" t="s">
        <v>122</v>
      </c>
      <c r="B1589">
        <v>4</v>
      </c>
      <c r="C1589">
        <f t="shared" si="48"/>
        <v>4</v>
      </c>
      <c r="D1589" t="str">
        <f t="shared" si="49"/>
        <v>Radamis-Rooms Fitout4</v>
      </c>
      <c r="E1589" s="18">
        <v>4000000</v>
      </c>
    </row>
    <row r="1590" spans="1:5" hidden="1" x14ac:dyDescent="0.3">
      <c r="A1590" t="s">
        <v>147</v>
      </c>
      <c r="B1590">
        <v>1</v>
      </c>
      <c r="C1590">
        <f t="shared" si="48"/>
        <v>1</v>
      </c>
      <c r="D1590" t="str">
        <f t="shared" si="49"/>
        <v>Red Sea Museum1</v>
      </c>
      <c r="E1590" s="18">
        <v>2918717</v>
      </c>
    </row>
    <row r="1591" spans="1:5" hidden="1" x14ac:dyDescent="0.3">
      <c r="A1591" t="s">
        <v>147</v>
      </c>
      <c r="B1591">
        <v>2</v>
      </c>
      <c r="C1591">
        <f t="shared" si="48"/>
        <v>2</v>
      </c>
      <c r="D1591" t="str">
        <f t="shared" si="49"/>
        <v>Red Sea Museum2</v>
      </c>
      <c r="E1591" s="18">
        <v>2114752.9300000002</v>
      </c>
    </row>
    <row r="1592" spans="1:5" hidden="1" x14ac:dyDescent="0.3">
      <c r="A1592" t="s">
        <v>147</v>
      </c>
      <c r="B1592">
        <v>1</v>
      </c>
      <c r="C1592">
        <f t="shared" si="48"/>
        <v>1</v>
      </c>
      <c r="D1592" t="str">
        <f t="shared" si="49"/>
        <v>Red Sea Museum1</v>
      </c>
      <c r="E1592" s="18">
        <v>2300000</v>
      </c>
    </row>
    <row r="1593" spans="1:5" hidden="1" x14ac:dyDescent="0.3">
      <c r="A1593" t="s">
        <v>147</v>
      </c>
      <c r="B1593">
        <v>2</v>
      </c>
      <c r="C1593">
        <f t="shared" si="48"/>
        <v>2</v>
      </c>
      <c r="D1593" t="str">
        <f t="shared" si="49"/>
        <v>Red Sea Museum2</v>
      </c>
      <c r="E1593" s="18">
        <v>2300000</v>
      </c>
    </row>
    <row r="1594" spans="1:5" hidden="1" x14ac:dyDescent="0.3">
      <c r="A1594" t="s">
        <v>147</v>
      </c>
      <c r="B1594">
        <v>3</v>
      </c>
      <c r="C1594">
        <f t="shared" si="48"/>
        <v>3</v>
      </c>
      <c r="D1594" t="str">
        <f t="shared" si="49"/>
        <v>Red Sea Museum3</v>
      </c>
      <c r="E1594" s="18">
        <v>4443406</v>
      </c>
    </row>
    <row r="1595" spans="1:5" hidden="1" x14ac:dyDescent="0.3">
      <c r="A1595" t="s">
        <v>65</v>
      </c>
      <c r="B1595">
        <v>1</v>
      </c>
      <c r="C1595">
        <f t="shared" si="48"/>
        <v>1</v>
      </c>
      <c r="D1595" t="str">
        <f t="shared" si="49"/>
        <v>Ring Road - El Marg1</v>
      </c>
      <c r="E1595" s="18">
        <v>45719198.399999999</v>
      </c>
    </row>
    <row r="1596" spans="1:5" hidden="1" x14ac:dyDescent="0.3">
      <c r="A1596" t="s">
        <v>65</v>
      </c>
      <c r="B1596">
        <v>2</v>
      </c>
      <c r="C1596">
        <f t="shared" si="48"/>
        <v>2</v>
      </c>
      <c r="D1596" t="str">
        <f t="shared" si="49"/>
        <v>Ring Road - El Marg2</v>
      </c>
      <c r="E1596" s="18">
        <v>9576635.3000000007</v>
      </c>
    </row>
    <row r="1597" spans="1:5" hidden="1" x14ac:dyDescent="0.3">
      <c r="A1597" t="s">
        <v>65</v>
      </c>
      <c r="B1597">
        <v>3</v>
      </c>
      <c r="C1597">
        <f t="shared" si="48"/>
        <v>3</v>
      </c>
      <c r="D1597" t="str">
        <f t="shared" si="49"/>
        <v>Ring Road - El Marg3</v>
      </c>
      <c r="E1597" s="18">
        <v>13773926.1</v>
      </c>
    </row>
    <row r="1598" spans="1:5" hidden="1" x14ac:dyDescent="0.3">
      <c r="A1598" t="s">
        <v>65</v>
      </c>
      <c r="B1598">
        <v>4</v>
      </c>
      <c r="C1598">
        <f t="shared" si="48"/>
        <v>4</v>
      </c>
      <c r="D1598" t="str">
        <f t="shared" si="49"/>
        <v>Ring Road - El Marg4</v>
      </c>
      <c r="E1598" s="18">
        <v>4525661.3</v>
      </c>
    </row>
    <row r="1599" spans="1:5" hidden="1" x14ac:dyDescent="0.3">
      <c r="A1599" t="s">
        <v>65</v>
      </c>
      <c r="B1599">
        <v>5</v>
      </c>
      <c r="C1599">
        <f t="shared" si="48"/>
        <v>5</v>
      </c>
      <c r="D1599" t="str">
        <f t="shared" si="49"/>
        <v>Ring Road - El Marg5</v>
      </c>
      <c r="E1599" s="18">
        <v>2097964.2999999998</v>
      </c>
    </row>
    <row r="1600" spans="1:5" hidden="1" x14ac:dyDescent="0.3">
      <c r="A1600" t="s">
        <v>65</v>
      </c>
      <c r="B1600">
        <v>6</v>
      </c>
      <c r="C1600">
        <f t="shared" si="48"/>
        <v>6</v>
      </c>
      <c r="D1600" t="str">
        <f t="shared" si="49"/>
        <v>Ring Road - El Marg6</v>
      </c>
      <c r="E1600" s="18">
        <v>1156719</v>
      </c>
    </row>
    <row r="1601" spans="1:5" hidden="1" x14ac:dyDescent="0.3">
      <c r="A1601" t="s">
        <v>65</v>
      </c>
      <c r="B1601">
        <v>7</v>
      </c>
      <c r="C1601">
        <f t="shared" ref="C1601:C1664" si="50">ROUNDDOWN(B1601,0)</f>
        <v>7</v>
      </c>
      <c r="D1601" t="str">
        <f t="shared" ref="D1601:D1664" si="51">A1601&amp;C1601</f>
        <v>Ring Road - El Marg7</v>
      </c>
      <c r="E1601" s="18">
        <v>2151897.2999999998</v>
      </c>
    </row>
    <row r="1602" spans="1:5" hidden="1" x14ac:dyDescent="0.3">
      <c r="A1602" t="s">
        <v>65</v>
      </c>
      <c r="B1602">
        <v>8</v>
      </c>
      <c r="C1602">
        <f t="shared" si="50"/>
        <v>8</v>
      </c>
      <c r="D1602" t="str">
        <f t="shared" si="51"/>
        <v>Ring Road - El Marg8</v>
      </c>
      <c r="E1602" s="18">
        <v>3742254.85</v>
      </c>
    </row>
    <row r="1603" spans="1:5" hidden="1" x14ac:dyDescent="0.3">
      <c r="A1603" t="s">
        <v>65</v>
      </c>
      <c r="B1603">
        <v>9</v>
      </c>
      <c r="C1603">
        <f t="shared" si="50"/>
        <v>9</v>
      </c>
      <c r="D1603" t="str">
        <f t="shared" si="51"/>
        <v>Ring Road - El Marg9</v>
      </c>
      <c r="E1603" s="18">
        <v>4020500.85</v>
      </c>
    </row>
    <row r="1604" spans="1:5" hidden="1" x14ac:dyDescent="0.3">
      <c r="A1604" t="s">
        <v>65</v>
      </c>
      <c r="B1604">
        <v>10</v>
      </c>
      <c r="C1604">
        <f t="shared" si="50"/>
        <v>10</v>
      </c>
      <c r="D1604" t="str">
        <f t="shared" si="51"/>
        <v>Ring Road - El Marg10</v>
      </c>
      <c r="E1604" s="18">
        <v>2795847.4</v>
      </c>
    </row>
    <row r="1605" spans="1:5" hidden="1" x14ac:dyDescent="0.3">
      <c r="A1605" t="s">
        <v>65</v>
      </c>
      <c r="B1605">
        <v>11</v>
      </c>
      <c r="C1605">
        <f t="shared" si="50"/>
        <v>11</v>
      </c>
      <c r="D1605" t="str">
        <f t="shared" si="51"/>
        <v>Ring Road - El Marg11</v>
      </c>
      <c r="E1605" s="18">
        <v>1E-4</v>
      </c>
    </row>
    <row r="1606" spans="1:5" hidden="1" x14ac:dyDescent="0.3">
      <c r="A1606" t="s">
        <v>65</v>
      </c>
      <c r="B1606">
        <v>12</v>
      </c>
      <c r="C1606">
        <f t="shared" si="50"/>
        <v>12</v>
      </c>
      <c r="D1606" t="str">
        <f t="shared" si="51"/>
        <v>Ring Road - El Marg12</v>
      </c>
      <c r="E1606" s="18">
        <v>1E-4</v>
      </c>
    </row>
    <row r="1607" spans="1:5" hidden="1" x14ac:dyDescent="0.3">
      <c r="A1607" t="s">
        <v>65</v>
      </c>
      <c r="B1607">
        <v>13</v>
      </c>
      <c r="C1607">
        <f t="shared" si="50"/>
        <v>13</v>
      </c>
      <c r="D1607" t="str">
        <f t="shared" si="51"/>
        <v>Ring Road - El Marg13</v>
      </c>
      <c r="E1607" s="18">
        <v>1E-4</v>
      </c>
    </row>
    <row r="1608" spans="1:5" hidden="1" x14ac:dyDescent="0.3">
      <c r="A1608" t="s">
        <v>197</v>
      </c>
      <c r="B1608">
        <v>1</v>
      </c>
      <c r="C1608">
        <f t="shared" si="50"/>
        <v>1</v>
      </c>
      <c r="D1608" t="str">
        <f t="shared" si="51"/>
        <v>Ring Road - El Marg - Retention Release1</v>
      </c>
      <c r="E1608" s="18">
        <v>1436312.4</v>
      </c>
    </row>
    <row r="1609" spans="1:5" hidden="1" x14ac:dyDescent="0.3">
      <c r="A1609" t="s">
        <v>63</v>
      </c>
      <c r="B1609">
        <v>1</v>
      </c>
      <c r="C1609">
        <f t="shared" si="50"/>
        <v>1</v>
      </c>
      <c r="D1609" t="str">
        <f t="shared" si="51"/>
        <v>Ring Road - Mounib1</v>
      </c>
      <c r="E1609" s="18">
        <v>26333646.739130437</v>
      </c>
    </row>
    <row r="1610" spans="1:5" hidden="1" x14ac:dyDescent="0.3">
      <c r="A1610" t="s">
        <v>63</v>
      </c>
      <c r="B1610">
        <v>2</v>
      </c>
      <c r="C1610">
        <f t="shared" si="50"/>
        <v>2</v>
      </c>
      <c r="D1610" t="str">
        <f t="shared" si="51"/>
        <v>Ring Road - Mounib2</v>
      </c>
      <c r="E1610" s="18">
        <v>7157243.5999999996</v>
      </c>
    </row>
    <row r="1611" spans="1:5" hidden="1" x14ac:dyDescent="0.3">
      <c r="A1611" t="s">
        <v>63</v>
      </c>
      <c r="B1611">
        <v>3</v>
      </c>
      <c r="C1611">
        <f t="shared" si="50"/>
        <v>3</v>
      </c>
      <c r="D1611" t="str">
        <f t="shared" si="51"/>
        <v>Ring Road - Mounib3</v>
      </c>
      <c r="E1611" s="18">
        <v>10759736.15</v>
      </c>
    </row>
    <row r="1612" spans="1:5" hidden="1" x14ac:dyDescent="0.3">
      <c r="A1612" t="s">
        <v>63</v>
      </c>
      <c r="B1612">
        <v>4</v>
      </c>
      <c r="C1612">
        <f t="shared" si="50"/>
        <v>4</v>
      </c>
      <c r="D1612" t="str">
        <f t="shared" si="51"/>
        <v>Ring Road - Mounib4</v>
      </c>
      <c r="E1612" s="18">
        <v>4521989.75</v>
      </c>
    </row>
    <row r="1613" spans="1:5" hidden="1" x14ac:dyDescent="0.3">
      <c r="A1613" t="s">
        <v>63</v>
      </c>
      <c r="B1613">
        <v>5</v>
      </c>
      <c r="C1613">
        <f t="shared" si="50"/>
        <v>5</v>
      </c>
      <c r="D1613" t="str">
        <f t="shared" si="51"/>
        <v>Ring Road - Mounib5</v>
      </c>
      <c r="E1613" s="18">
        <v>6026340.3499999996</v>
      </c>
    </row>
    <row r="1614" spans="1:5" hidden="1" x14ac:dyDescent="0.3">
      <c r="A1614" t="s">
        <v>63</v>
      </c>
      <c r="B1614">
        <v>6</v>
      </c>
      <c r="C1614">
        <f t="shared" si="50"/>
        <v>6</v>
      </c>
      <c r="D1614" t="str">
        <f t="shared" si="51"/>
        <v>Ring Road - Mounib6</v>
      </c>
      <c r="E1614" s="18">
        <v>4751540.0143990107</v>
      </c>
    </row>
    <row r="1615" spans="1:5" hidden="1" x14ac:dyDescent="0.3">
      <c r="A1615" t="s">
        <v>63</v>
      </c>
      <c r="B1615">
        <v>7</v>
      </c>
      <c r="C1615">
        <f t="shared" si="50"/>
        <v>7</v>
      </c>
      <c r="D1615" t="str">
        <f t="shared" si="51"/>
        <v>Ring Road - Mounib7</v>
      </c>
      <c r="E1615" s="18">
        <v>3640291.7356009893</v>
      </c>
    </row>
    <row r="1616" spans="1:5" hidden="1" x14ac:dyDescent="0.3">
      <c r="A1616" t="s">
        <v>63</v>
      </c>
      <c r="B1616">
        <v>8</v>
      </c>
      <c r="C1616">
        <f t="shared" si="50"/>
        <v>8</v>
      </c>
      <c r="D1616" t="str">
        <f t="shared" si="51"/>
        <v>Ring Road - Mounib8</v>
      </c>
      <c r="E1616" s="18">
        <v>2701161.75</v>
      </c>
    </row>
    <row r="1617" spans="1:5" hidden="1" x14ac:dyDescent="0.3">
      <c r="A1617" t="s">
        <v>63</v>
      </c>
      <c r="B1617">
        <v>9</v>
      </c>
      <c r="C1617">
        <f t="shared" si="50"/>
        <v>9</v>
      </c>
      <c r="D1617" t="str">
        <f t="shared" si="51"/>
        <v>Ring Road - Mounib9</v>
      </c>
      <c r="E1617" s="18">
        <v>3856121.55</v>
      </c>
    </row>
    <row r="1618" spans="1:5" hidden="1" x14ac:dyDescent="0.3">
      <c r="A1618" t="s">
        <v>63</v>
      </c>
      <c r="B1618">
        <v>10</v>
      </c>
      <c r="C1618">
        <f t="shared" si="50"/>
        <v>10</v>
      </c>
      <c r="D1618" t="str">
        <f t="shared" si="51"/>
        <v>Ring Road - Mounib10</v>
      </c>
      <c r="E1618" s="18">
        <v>10942755.35</v>
      </c>
    </row>
    <row r="1619" spans="1:5" hidden="1" x14ac:dyDescent="0.3">
      <c r="A1619" t="s">
        <v>63</v>
      </c>
      <c r="B1619">
        <v>11</v>
      </c>
      <c r="C1619">
        <f t="shared" si="50"/>
        <v>11</v>
      </c>
      <c r="D1619" t="str">
        <f t="shared" si="51"/>
        <v>Ring Road - Mounib11</v>
      </c>
      <c r="E1619" s="18">
        <v>2713820.35</v>
      </c>
    </row>
    <row r="1620" spans="1:5" hidden="1" x14ac:dyDescent="0.3">
      <c r="A1620" t="s">
        <v>63</v>
      </c>
      <c r="B1620">
        <v>11.1</v>
      </c>
      <c r="C1620">
        <f t="shared" si="50"/>
        <v>11</v>
      </c>
      <c r="D1620" t="str">
        <f t="shared" si="51"/>
        <v>Ring Road - Mounib11</v>
      </c>
      <c r="E1620" s="18">
        <v>994575.65</v>
      </c>
    </row>
    <row r="1621" spans="1:5" hidden="1" x14ac:dyDescent="0.3">
      <c r="A1621" t="s">
        <v>63</v>
      </c>
      <c r="B1621">
        <v>12</v>
      </c>
      <c r="C1621">
        <f t="shared" si="50"/>
        <v>12</v>
      </c>
      <c r="D1621" t="str">
        <f t="shared" si="51"/>
        <v>Ring Road - Mounib12</v>
      </c>
      <c r="E1621" s="18">
        <v>14886673.24</v>
      </c>
    </row>
    <row r="1622" spans="1:5" hidden="1" x14ac:dyDescent="0.3">
      <c r="A1622" t="s">
        <v>63</v>
      </c>
      <c r="B1622">
        <v>13</v>
      </c>
      <c r="C1622">
        <f t="shared" si="50"/>
        <v>13</v>
      </c>
      <c r="D1622" t="str">
        <f t="shared" si="51"/>
        <v>Ring Road - Mounib13</v>
      </c>
      <c r="E1622" s="18">
        <v>4632929.959999999</v>
      </c>
    </row>
    <row r="1623" spans="1:5" hidden="1" x14ac:dyDescent="0.3">
      <c r="A1623" t="s">
        <v>63</v>
      </c>
      <c r="B1623">
        <v>13.1</v>
      </c>
      <c r="C1623">
        <f t="shared" si="50"/>
        <v>13</v>
      </c>
      <c r="D1623" t="str">
        <f t="shared" si="51"/>
        <v>Ring Road - Mounib13</v>
      </c>
      <c r="E1623" s="18">
        <v>21269971.050000001</v>
      </c>
    </row>
    <row r="1624" spans="1:5" hidden="1" x14ac:dyDescent="0.3">
      <c r="A1624" t="s">
        <v>63</v>
      </c>
      <c r="B1624">
        <v>13.2</v>
      </c>
      <c r="C1624">
        <f t="shared" si="50"/>
        <v>13</v>
      </c>
      <c r="D1624" t="str">
        <f t="shared" si="51"/>
        <v>Ring Road - Mounib13</v>
      </c>
      <c r="E1624" s="18">
        <v>6375786</v>
      </c>
    </row>
    <row r="1625" spans="1:5" hidden="1" x14ac:dyDescent="0.3">
      <c r="A1625" t="s">
        <v>63</v>
      </c>
      <c r="B1625">
        <v>13.3</v>
      </c>
      <c r="C1625">
        <f t="shared" si="50"/>
        <v>13</v>
      </c>
      <c r="D1625" t="str">
        <f t="shared" si="51"/>
        <v>Ring Road - Mounib13</v>
      </c>
      <c r="E1625" s="18">
        <v>719946.2</v>
      </c>
    </row>
    <row r="1626" spans="1:5" hidden="1" x14ac:dyDescent="0.3">
      <c r="A1626" t="s">
        <v>63</v>
      </c>
      <c r="B1626">
        <v>14</v>
      </c>
      <c r="C1626">
        <f t="shared" si="50"/>
        <v>14</v>
      </c>
      <c r="D1626" t="str">
        <f t="shared" si="51"/>
        <v>Ring Road - Mounib14</v>
      </c>
      <c r="E1626" s="18">
        <v>5086863.5</v>
      </c>
    </row>
    <row r="1627" spans="1:5" hidden="1" x14ac:dyDescent="0.3">
      <c r="A1627" t="s">
        <v>63</v>
      </c>
      <c r="B1627">
        <v>14.1</v>
      </c>
      <c r="C1627">
        <f t="shared" si="50"/>
        <v>14</v>
      </c>
      <c r="D1627" t="str">
        <f t="shared" si="51"/>
        <v>Ring Road - Mounib14</v>
      </c>
      <c r="E1627" s="18">
        <v>9870444.4000000004</v>
      </c>
    </row>
    <row r="1628" spans="1:5" hidden="1" x14ac:dyDescent="0.3">
      <c r="A1628" t="s">
        <v>63</v>
      </c>
      <c r="B1628">
        <v>15</v>
      </c>
      <c r="C1628">
        <f t="shared" si="50"/>
        <v>15</v>
      </c>
      <c r="D1628" t="str">
        <f t="shared" si="51"/>
        <v>Ring Road - Mounib15</v>
      </c>
      <c r="E1628" s="18">
        <v>10573632.35</v>
      </c>
    </row>
    <row r="1629" spans="1:5" hidden="1" x14ac:dyDescent="0.3">
      <c r="A1629" t="s">
        <v>63</v>
      </c>
      <c r="B1629">
        <v>15.1</v>
      </c>
      <c r="C1629">
        <f t="shared" si="50"/>
        <v>15</v>
      </c>
      <c r="D1629" t="str">
        <f t="shared" si="51"/>
        <v>Ring Road - Mounib15</v>
      </c>
      <c r="E1629" s="18">
        <v>376461.75</v>
      </c>
    </row>
    <row r="1630" spans="1:5" hidden="1" x14ac:dyDescent="0.3">
      <c r="A1630" t="s">
        <v>63</v>
      </c>
      <c r="B1630">
        <v>16</v>
      </c>
      <c r="C1630">
        <f t="shared" si="50"/>
        <v>16</v>
      </c>
      <c r="D1630" t="str">
        <f t="shared" si="51"/>
        <v>Ring Road - Mounib16</v>
      </c>
      <c r="E1630" s="18">
        <v>96448162.400000006</v>
      </c>
    </row>
    <row r="1631" spans="1:5" hidden="1" x14ac:dyDescent="0.3">
      <c r="A1631" t="s">
        <v>63</v>
      </c>
      <c r="B1631">
        <v>16.100000000000001</v>
      </c>
      <c r="C1631">
        <f t="shared" si="50"/>
        <v>16</v>
      </c>
      <c r="D1631" t="str">
        <f t="shared" si="51"/>
        <v>Ring Road - Mounib16</v>
      </c>
      <c r="E1631" s="18">
        <v>35042549.450000003</v>
      </c>
    </row>
    <row r="1632" spans="1:5" hidden="1" x14ac:dyDescent="0.3">
      <c r="A1632" t="s">
        <v>63</v>
      </c>
      <c r="B1632">
        <v>17</v>
      </c>
      <c r="C1632">
        <f t="shared" si="50"/>
        <v>17</v>
      </c>
      <c r="D1632" t="str">
        <f t="shared" si="51"/>
        <v>Ring Road - Mounib17</v>
      </c>
      <c r="E1632" s="18">
        <v>1170803.2</v>
      </c>
    </row>
    <row r="1633" spans="1:5" hidden="1" x14ac:dyDescent="0.3">
      <c r="A1633" t="s">
        <v>63</v>
      </c>
      <c r="B1633">
        <v>18</v>
      </c>
      <c r="C1633">
        <f t="shared" si="50"/>
        <v>18</v>
      </c>
      <c r="D1633" t="str">
        <f t="shared" si="51"/>
        <v>Ring Road - Mounib18</v>
      </c>
      <c r="E1633" s="18">
        <v>2897048.5</v>
      </c>
    </row>
    <row r="1634" spans="1:5" hidden="1" x14ac:dyDescent="0.3">
      <c r="A1634" t="s">
        <v>63</v>
      </c>
      <c r="B1634">
        <v>19</v>
      </c>
      <c r="C1634">
        <f t="shared" si="50"/>
        <v>19</v>
      </c>
      <c r="D1634" t="str">
        <f t="shared" si="51"/>
        <v>Ring Road - Mounib19</v>
      </c>
      <c r="E1634" s="18">
        <v>1351162.1</v>
      </c>
    </row>
    <row r="1635" spans="1:5" hidden="1" x14ac:dyDescent="0.3">
      <c r="A1635" t="s">
        <v>194</v>
      </c>
      <c r="B1635">
        <v>1</v>
      </c>
      <c r="C1635">
        <f t="shared" si="50"/>
        <v>1</v>
      </c>
      <c r="D1635" t="str">
        <f t="shared" si="51"/>
        <v>Ring Road - Mounib - refund1</v>
      </c>
      <c r="E1635" s="18">
        <v>11410289.1</v>
      </c>
    </row>
    <row r="1636" spans="1:5" hidden="1" x14ac:dyDescent="0.3">
      <c r="A1636" t="s">
        <v>195</v>
      </c>
      <c r="B1636">
        <v>1</v>
      </c>
      <c r="C1636">
        <f t="shared" si="50"/>
        <v>1</v>
      </c>
      <c r="D1636" t="str">
        <f t="shared" si="51"/>
        <v>Ring Road - Mounib - Social Insurance1</v>
      </c>
      <c r="E1636" s="18">
        <v>337945.75</v>
      </c>
    </row>
    <row r="1637" spans="1:5" hidden="1" x14ac:dyDescent="0.3">
      <c r="A1637" t="s">
        <v>118</v>
      </c>
      <c r="B1637">
        <v>1</v>
      </c>
      <c r="C1637">
        <f t="shared" si="50"/>
        <v>1</v>
      </c>
      <c r="D1637" t="str">
        <f t="shared" si="51"/>
        <v>RO  Apply -Mech- SSC1</v>
      </c>
      <c r="E1637" s="18">
        <v>1730229.07</v>
      </c>
    </row>
    <row r="1638" spans="1:5" hidden="1" x14ac:dyDescent="0.3">
      <c r="A1638" t="s">
        <v>118</v>
      </c>
      <c r="B1638">
        <v>2</v>
      </c>
      <c r="C1638">
        <f t="shared" si="50"/>
        <v>2</v>
      </c>
      <c r="D1638" t="str">
        <f t="shared" si="51"/>
        <v>RO  Apply -Mech- SSC2</v>
      </c>
      <c r="E1638" s="18">
        <v>1.0000000000000001E-5</v>
      </c>
    </row>
    <row r="1639" spans="1:5" hidden="1" x14ac:dyDescent="0.3">
      <c r="A1639" t="s">
        <v>118</v>
      </c>
      <c r="B1639">
        <v>4</v>
      </c>
      <c r="C1639">
        <f t="shared" si="50"/>
        <v>4</v>
      </c>
      <c r="D1639" t="str">
        <f t="shared" si="51"/>
        <v>RO  Apply -Mech- SSC4</v>
      </c>
      <c r="E1639" s="18">
        <v>1E-3</v>
      </c>
    </row>
    <row r="1640" spans="1:5" hidden="1" x14ac:dyDescent="0.3">
      <c r="A1640" t="s">
        <v>107</v>
      </c>
      <c r="B1640">
        <v>1</v>
      </c>
      <c r="C1640">
        <f t="shared" si="50"/>
        <v>1</v>
      </c>
      <c r="D1640" t="str">
        <f t="shared" si="51"/>
        <v>RO - Supply - Electric1</v>
      </c>
      <c r="E1640" s="18">
        <v>1.0000000000000001E-5</v>
      </c>
    </row>
    <row r="1641" spans="1:5" hidden="1" x14ac:dyDescent="0.3">
      <c r="A1641" t="s">
        <v>107</v>
      </c>
      <c r="B1641">
        <v>2</v>
      </c>
      <c r="C1641">
        <f t="shared" si="50"/>
        <v>2</v>
      </c>
      <c r="D1641" t="str">
        <f t="shared" si="51"/>
        <v>RO - Supply - Electric2</v>
      </c>
      <c r="E1641" s="18">
        <v>1.0000000000000001E-5</v>
      </c>
    </row>
    <row r="1642" spans="1:5" hidden="1" x14ac:dyDescent="0.3">
      <c r="A1642" t="s">
        <v>107</v>
      </c>
      <c r="B1642">
        <v>3</v>
      </c>
      <c r="C1642">
        <f t="shared" si="50"/>
        <v>3</v>
      </c>
      <c r="D1642" t="str">
        <f t="shared" si="51"/>
        <v>RO - Supply - Electric3</v>
      </c>
      <c r="E1642" s="18">
        <v>2225665.9094736842</v>
      </c>
    </row>
    <row r="1643" spans="1:5" hidden="1" x14ac:dyDescent="0.3">
      <c r="A1643" t="s">
        <v>114</v>
      </c>
      <c r="B1643">
        <v>1</v>
      </c>
      <c r="C1643">
        <f t="shared" si="50"/>
        <v>1</v>
      </c>
      <c r="D1643" t="str">
        <f t="shared" si="51"/>
        <v>RO  Supply -Mech- SSC1</v>
      </c>
      <c r="E1643" s="18">
        <v>13698304.23</v>
      </c>
    </row>
    <row r="1644" spans="1:5" hidden="1" x14ac:dyDescent="0.3">
      <c r="A1644" t="s">
        <v>114</v>
      </c>
      <c r="B1644">
        <v>2</v>
      </c>
      <c r="C1644">
        <f t="shared" si="50"/>
        <v>2</v>
      </c>
      <c r="D1644" t="str">
        <f t="shared" si="51"/>
        <v>RO  Supply -Mech- SSC2</v>
      </c>
      <c r="E1644" s="18">
        <v>1574191.94</v>
      </c>
    </row>
    <row r="1645" spans="1:5" hidden="1" x14ac:dyDescent="0.3">
      <c r="A1645" t="s">
        <v>114</v>
      </c>
      <c r="B1645">
        <v>3</v>
      </c>
      <c r="C1645">
        <f t="shared" si="50"/>
        <v>3</v>
      </c>
      <c r="D1645" t="str">
        <f t="shared" si="51"/>
        <v>RO  Supply -Mech- SSC3</v>
      </c>
      <c r="E1645" s="18">
        <v>8116147.9035</v>
      </c>
    </row>
    <row r="1646" spans="1:5" hidden="1" x14ac:dyDescent="0.3">
      <c r="A1646" t="s">
        <v>114</v>
      </c>
      <c r="B1646">
        <v>4</v>
      </c>
      <c r="C1646">
        <f t="shared" si="50"/>
        <v>4</v>
      </c>
      <c r="D1646" t="str">
        <f t="shared" si="51"/>
        <v>RO  Supply -Mech- SSC4</v>
      </c>
      <c r="E1646" s="18">
        <v>6312150</v>
      </c>
    </row>
    <row r="1647" spans="1:5" hidden="1" x14ac:dyDescent="0.3">
      <c r="A1647" t="s">
        <v>114</v>
      </c>
      <c r="B1647">
        <v>5</v>
      </c>
      <c r="C1647">
        <f t="shared" si="50"/>
        <v>5</v>
      </c>
      <c r="D1647" t="str">
        <f t="shared" si="51"/>
        <v>RO  Supply -Mech- SSC5</v>
      </c>
      <c r="E1647" s="18">
        <v>2149698.33</v>
      </c>
    </row>
    <row r="1648" spans="1:5" hidden="1" x14ac:dyDescent="0.3">
      <c r="A1648" t="s">
        <v>115</v>
      </c>
      <c r="B1648">
        <v>1</v>
      </c>
      <c r="C1648">
        <f t="shared" si="50"/>
        <v>1</v>
      </c>
      <c r="D1648" t="str">
        <f t="shared" si="51"/>
        <v>RO Pump room - SSC - price diff.1</v>
      </c>
      <c r="E1648" s="18">
        <v>15849915.529999999</v>
      </c>
    </row>
    <row r="1649" spans="1:5" hidden="1" x14ac:dyDescent="0.3">
      <c r="A1649" t="s">
        <v>115</v>
      </c>
      <c r="B1649">
        <v>2</v>
      </c>
      <c r="C1649">
        <f t="shared" si="50"/>
        <v>2</v>
      </c>
      <c r="D1649" t="str">
        <f t="shared" si="51"/>
        <v>RO Pump room - SSC - price diff.2</v>
      </c>
      <c r="E1649" s="18">
        <v>918959</v>
      </c>
    </row>
    <row r="1650" spans="1:5" hidden="1" x14ac:dyDescent="0.3">
      <c r="A1650" t="s">
        <v>115</v>
      </c>
      <c r="B1650">
        <v>3</v>
      </c>
      <c r="C1650">
        <f t="shared" si="50"/>
        <v>3</v>
      </c>
      <c r="D1650" t="str">
        <f t="shared" si="51"/>
        <v>RO Pump room - SSC - price diff.3</v>
      </c>
      <c r="E1650" s="18">
        <v>9400325.9199999999</v>
      </c>
    </row>
    <row r="1651" spans="1:5" hidden="1" x14ac:dyDescent="0.3">
      <c r="A1651" t="s">
        <v>115</v>
      </c>
      <c r="B1651">
        <v>4</v>
      </c>
      <c r="C1651">
        <f t="shared" si="50"/>
        <v>4</v>
      </c>
      <c r="D1651" t="str">
        <f t="shared" si="51"/>
        <v>RO Pump room - SSC - price diff.4</v>
      </c>
      <c r="E1651" s="18">
        <v>7294244.1699999999</v>
      </c>
    </row>
    <row r="1652" spans="1:5" hidden="1" x14ac:dyDescent="0.3">
      <c r="A1652" t="s">
        <v>124</v>
      </c>
      <c r="B1652">
        <v>1</v>
      </c>
      <c r="C1652">
        <f t="shared" si="50"/>
        <v>1</v>
      </c>
      <c r="D1652" t="str">
        <f t="shared" si="51"/>
        <v>RO.21</v>
      </c>
      <c r="E1652" s="18">
        <v>1.0000000000000001E-5</v>
      </c>
    </row>
    <row r="1653" spans="1:5" hidden="1" x14ac:dyDescent="0.3">
      <c r="A1653" t="s">
        <v>79</v>
      </c>
      <c r="B1653">
        <v>1</v>
      </c>
      <c r="C1653">
        <f t="shared" si="50"/>
        <v>1</v>
      </c>
      <c r="D1653" t="str">
        <f t="shared" si="51"/>
        <v>Rolling Mill #4-TRAESUEZ1</v>
      </c>
      <c r="E1653" s="18">
        <v>10000000</v>
      </c>
    </row>
    <row r="1654" spans="1:5" hidden="1" x14ac:dyDescent="0.3">
      <c r="A1654" t="s">
        <v>79</v>
      </c>
      <c r="B1654">
        <v>1.1000000000000001</v>
      </c>
      <c r="C1654">
        <f t="shared" si="50"/>
        <v>1</v>
      </c>
      <c r="D1654" t="str">
        <f t="shared" si="51"/>
        <v>Rolling Mill #4-TRAESUEZ1</v>
      </c>
      <c r="E1654" s="18">
        <v>6966551.5099999998</v>
      </c>
    </row>
    <row r="1655" spans="1:5" hidden="1" x14ac:dyDescent="0.3">
      <c r="A1655" t="s">
        <v>79</v>
      </c>
      <c r="B1655">
        <v>2</v>
      </c>
      <c r="C1655">
        <f t="shared" si="50"/>
        <v>2</v>
      </c>
      <c r="D1655" t="str">
        <f t="shared" si="51"/>
        <v>Rolling Mill #4-TRAESUEZ2</v>
      </c>
      <c r="E1655" s="18">
        <v>12106800.039999999</v>
      </c>
    </row>
    <row r="1656" spans="1:5" hidden="1" x14ac:dyDescent="0.3">
      <c r="A1656" t="s">
        <v>79</v>
      </c>
      <c r="B1656">
        <v>3</v>
      </c>
      <c r="C1656">
        <f t="shared" si="50"/>
        <v>3</v>
      </c>
      <c r="D1656" t="str">
        <f t="shared" si="51"/>
        <v>Rolling Mill #4-TRAESUEZ3</v>
      </c>
      <c r="E1656" s="18">
        <v>10231445.300000001</v>
      </c>
    </row>
    <row r="1657" spans="1:5" hidden="1" x14ac:dyDescent="0.3">
      <c r="A1657" t="s">
        <v>79</v>
      </c>
      <c r="B1657">
        <v>4</v>
      </c>
      <c r="C1657">
        <f t="shared" si="50"/>
        <v>4</v>
      </c>
      <c r="D1657" t="str">
        <f t="shared" si="51"/>
        <v>Rolling Mill #4-TRAESUEZ4</v>
      </c>
      <c r="E1657" s="18">
        <v>6596541.3799999999</v>
      </c>
    </row>
    <row r="1658" spans="1:5" hidden="1" x14ac:dyDescent="0.3">
      <c r="A1658" t="s">
        <v>79</v>
      </c>
      <c r="B1658">
        <v>5</v>
      </c>
      <c r="C1658">
        <f t="shared" si="50"/>
        <v>5</v>
      </c>
      <c r="D1658" t="str">
        <f t="shared" si="51"/>
        <v>Rolling Mill #4-TRAESUEZ5</v>
      </c>
      <c r="E1658" s="18">
        <v>9293714.7200000007</v>
      </c>
    </row>
    <row r="1659" spans="1:5" hidden="1" x14ac:dyDescent="0.3">
      <c r="A1659" t="s">
        <v>79</v>
      </c>
      <c r="B1659">
        <v>6</v>
      </c>
      <c r="C1659">
        <f t="shared" si="50"/>
        <v>6</v>
      </c>
      <c r="D1659" t="str">
        <f t="shared" si="51"/>
        <v>Rolling Mill #4-TRAESUEZ6</v>
      </c>
      <c r="E1659" s="18">
        <v>4622509.21</v>
      </c>
    </row>
    <row r="1660" spans="1:5" hidden="1" x14ac:dyDescent="0.3">
      <c r="A1660" t="s">
        <v>79</v>
      </c>
      <c r="B1660">
        <v>7</v>
      </c>
      <c r="C1660">
        <f t="shared" si="50"/>
        <v>7</v>
      </c>
      <c r="D1660" t="str">
        <f t="shared" si="51"/>
        <v>Rolling Mill #4-TRAESUEZ7</v>
      </c>
      <c r="E1660" s="18">
        <v>13289718.960000001</v>
      </c>
    </row>
    <row r="1661" spans="1:5" hidden="1" x14ac:dyDescent="0.3">
      <c r="A1661" t="s">
        <v>79</v>
      </c>
      <c r="B1661">
        <v>8</v>
      </c>
      <c r="C1661">
        <f t="shared" si="50"/>
        <v>8</v>
      </c>
      <c r="D1661" t="str">
        <f t="shared" si="51"/>
        <v>Rolling Mill #4-TRAESUEZ8</v>
      </c>
      <c r="E1661" s="18">
        <v>16970562.32</v>
      </c>
    </row>
    <row r="1662" spans="1:5" hidden="1" x14ac:dyDescent="0.3">
      <c r="A1662" t="s">
        <v>79</v>
      </c>
      <c r="B1662">
        <v>9</v>
      </c>
      <c r="C1662">
        <f t="shared" si="50"/>
        <v>9</v>
      </c>
      <c r="D1662" t="str">
        <f t="shared" si="51"/>
        <v>Rolling Mill #4-TRAESUEZ9</v>
      </c>
      <c r="E1662" s="18">
        <v>15728855.470000001</v>
      </c>
    </row>
    <row r="1663" spans="1:5" hidden="1" x14ac:dyDescent="0.3">
      <c r="A1663" t="s">
        <v>79</v>
      </c>
      <c r="B1663">
        <v>10</v>
      </c>
      <c r="C1663">
        <f t="shared" si="50"/>
        <v>10</v>
      </c>
      <c r="D1663" t="str">
        <f t="shared" si="51"/>
        <v>Rolling Mill #4-TRAESUEZ10</v>
      </c>
      <c r="E1663" s="18">
        <v>10380808.5</v>
      </c>
    </row>
    <row r="1664" spans="1:5" hidden="1" x14ac:dyDescent="0.3">
      <c r="A1664" t="s">
        <v>79</v>
      </c>
      <c r="B1664">
        <v>11</v>
      </c>
      <c r="C1664">
        <f t="shared" si="50"/>
        <v>11</v>
      </c>
      <c r="D1664" t="str">
        <f t="shared" si="51"/>
        <v>Rolling Mill #4-TRAESUEZ11</v>
      </c>
      <c r="E1664" s="18">
        <v>9072857.6899999995</v>
      </c>
    </row>
    <row r="1665" spans="1:5" hidden="1" x14ac:dyDescent="0.3">
      <c r="A1665" t="s">
        <v>79</v>
      </c>
      <c r="B1665">
        <v>12</v>
      </c>
      <c r="C1665">
        <f t="shared" ref="C1665:C1728" si="52">ROUNDDOWN(B1665,0)</f>
        <v>12</v>
      </c>
      <c r="D1665" t="str">
        <f t="shared" ref="D1665:D1728" si="53">A1665&amp;C1665</f>
        <v>Rolling Mill #4-TRAESUEZ12</v>
      </c>
      <c r="E1665" s="18">
        <v>13213191.25</v>
      </c>
    </row>
    <row r="1666" spans="1:5" hidden="1" x14ac:dyDescent="0.3">
      <c r="A1666" t="s">
        <v>79</v>
      </c>
      <c r="B1666">
        <v>13</v>
      </c>
      <c r="C1666">
        <f t="shared" si="52"/>
        <v>13</v>
      </c>
      <c r="D1666" t="str">
        <f t="shared" si="53"/>
        <v>Rolling Mill #4-TRAESUEZ13</v>
      </c>
      <c r="E1666" s="18">
        <v>1.0000000000000001E-5</v>
      </c>
    </row>
    <row r="1667" spans="1:5" hidden="1" x14ac:dyDescent="0.3">
      <c r="A1667" t="s">
        <v>79</v>
      </c>
      <c r="B1667">
        <v>14</v>
      </c>
      <c r="C1667">
        <f t="shared" si="52"/>
        <v>14</v>
      </c>
      <c r="D1667" t="str">
        <f t="shared" si="53"/>
        <v>Rolling Mill #4-TRAESUEZ14</v>
      </c>
      <c r="E1667" s="18">
        <v>1.0000000000000001E-5</v>
      </c>
    </row>
    <row r="1668" spans="1:5" hidden="1" x14ac:dyDescent="0.3">
      <c r="A1668" t="s">
        <v>79</v>
      </c>
      <c r="B1668">
        <v>15</v>
      </c>
      <c r="C1668">
        <f t="shared" si="52"/>
        <v>15</v>
      </c>
      <c r="D1668" t="str">
        <f t="shared" si="53"/>
        <v>Rolling Mill #4-TRAESUEZ15</v>
      </c>
      <c r="E1668" s="18">
        <v>1.0000000000000001E-5</v>
      </c>
    </row>
    <row r="1669" spans="1:5" hidden="1" x14ac:dyDescent="0.3">
      <c r="A1669" t="s">
        <v>79</v>
      </c>
      <c r="B1669">
        <v>16</v>
      </c>
      <c r="C1669">
        <f t="shared" si="52"/>
        <v>16</v>
      </c>
      <c r="D1669" t="str">
        <f t="shared" si="53"/>
        <v>Rolling Mill #4-TRAESUEZ16</v>
      </c>
      <c r="E1669" s="18">
        <v>1.0000000000000001E-5</v>
      </c>
    </row>
    <row r="1670" spans="1:5" hidden="1" x14ac:dyDescent="0.3">
      <c r="A1670" t="s">
        <v>79</v>
      </c>
      <c r="B1670">
        <v>1</v>
      </c>
      <c r="C1670">
        <f t="shared" si="52"/>
        <v>1</v>
      </c>
      <c r="D1670" t="str">
        <f t="shared" si="53"/>
        <v>Rolling Mill #4-TRAESUEZ1</v>
      </c>
      <c r="E1670" s="18">
        <v>108750000</v>
      </c>
    </row>
    <row r="1671" spans="1:5" hidden="1" x14ac:dyDescent="0.3">
      <c r="A1671" t="s">
        <v>9</v>
      </c>
      <c r="B1671">
        <v>2</v>
      </c>
      <c r="C1671">
        <f t="shared" si="52"/>
        <v>2</v>
      </c>
      <c r="D1671" t="str">
        <f t="shared" si="53"/>
        <v>Royal City2</v>
      </c>
      <c r="E1671" s="18">
        <v>4892835.45</v>
      </c>
    </row>
    <row r="1672" spans="1:5" hidden="1" x14ac:dyDescent="0.3">
      <c r="A1672" t="s">
        <v>9</v>
      </c>
      <c r="B1672">
        <v>3</v>
      </c>
      <c r="C1672">
        <f t="shared" si="52"/>
        <v>3</v>
      </c>
      <c r="D1672" t="str">
        <f t="shared" si="53"/>
        <v>Royal City3</v>
      </c>
      <c r="E1672" s="18">
        <v>7926742.0999999996</v>
      </c>
    </row>
    <row r="1673" spans="1:5" hidden="1" x14ac:dyDescent="0.3">
      <c r="A1673" t="s">
        <v>9</v>
      </c>
      <c r="B1673">
        <v>4</v>
      </c>
      <c r="C1673">
        <f t="shared" si="52"/>
        <v>4</v>
      </c>
      <c r="D1673" t="str">
        <f t="shared" si="53"/>
        <v>Royal City4</v>
      </c>
      <c r="E1673" s="18">
        <v>10437271.65</v>
      </c>
    </row>
    <row r="1674" spans="1:5" hidden="1" x14ac:dyDescent="0.3">
      <c r="A1674" t="s">
        <v>9</v>
      </c>
      <c r="B1674">
        <v>5</v>
      </c>
      <c r="C1674">
        <f t="shared" si="52"/>
        <v>5</v>
      </c>
      <c r="D1674" t="str">
        <f t="shared" si="53"/>
        <v>Royal City5</v>
      </c>
      <c r="E1674" s="18">
        <v>5169557.6500000004</v>
      </c>
    </row>
    <row r="1675" spans="1:5" hidden="1" x14ac:dyDescent="0.3">
      <c r="A1675" t="s">
        <v>9</v>
      </c>
      <c r="B1675">
        <v>6</v>
      </c>
      <c r="C1675">
        <f t="shared" si="52"/>
        <v>6</v>
      </c>
      <c r="D1675" t="str">
        <f t="shared" si="53"/>
        <v>Royal City6</v>
      </c>
      <c r="E1675" s="18">
        <v>12495801.4</v>
      </c>
    </row>
    <row r="1676" spans="1:5" hidden="1" x14ac:dyDescent="0.3">
      <c r="A1676" t="s">
        <v>9</v>
      </c>
      <c r="B1676">
        <v>7</v>
      </c>
      <c r="C1676">
        <f t="shared" si="52"/>
        <v>7</v>
      </c>
      <c r="D1676" t="str">
        <f t="shared" si="53"/>
        <v>Royal City7</v>
      </c>
      <c r="E1676" s="18">
        <v>8703262.4000000004</v>
      </c>
    </row>
    <row r="1677" spans="1:5" hidden="1" x14ac:dyDescent="0.3">
      <c r="A1677" t="s">
        <v>9</v>
      </c>
      <c r="B1677">
        <v>8</v>
      </c>
      <c r="C1677">
        <f t="shared" si="52"/>
        <v>8</v>
      </c>
      <c r="D1677" t="str">
        <f t="shared" si="53"/>
        <v>Royal City8</v>
      </c>
      <c r="E1677" s="18">
        <v>6085844.5</v>
      </c>
    </row>
    <row r="1678" spans="1:5" hidden="1" x14ac:dyDescent="0.3">
      <c r="A1678" t="s">
        <v>9</v>
      </c>
      <c r="B1678">
        <v>9</v>
      </c>
      <c r="C1678">
        <f t="shared" si="52"/>
        <v>9</v>
      </c>
      <c r="D1678" t="str">
        <f t="shared" si="53"/>
        <v>Royal City9</v>
      </c>
      <c r="E1678" s="18">
        <v>6397146.2000000002</v>
      </c>
    </row>
    <row r="1679" spans="1:5" hidden="1" x14ac:dyDescent="0.3">
      <c r="A1679" t="s">
        <v>9</v>
      </c>
      <c r="B1679">
        <v>10</v>
      </c>
      <c r="C1679">
        <f t="shared" si="52"/>
        <v>10</v>
      </c>
      <c r="D1679" t="str">
        <f t="shared" si="53"/>
        <v>Royal City10</v>
      </c>
      <c r="E1679" s="18">
        <v>5786688.5</v>
      </c>
    </row>
    <row r="1680" spans="1:5" hidden="1" x14ac:dyDescent="0.3">
      <c r="A1680" t="s">
        <v>9</v>
      </c>
      <c r="B1680">
        <v>11</v>
      </c>
      <c r="C1680">
        <f t="shared" si="52"/>
        <v>11</v>
      </c>
      <c r="D1680" t="str">
        <f t="shared" si="53"/>
        <v>Royal City11</v>
      </c>
      <c r="E1680" s="18">
        <v>3482306.95</v>
      </c>
    </row>
    <row r="1681" spans="1:5" hidden="1" x14ac:dyDescent="0.3">
      <c r="A1681" t="s">
        <v>9</v>
      </c>
      <c r="B1681">
        <v>12</v>
      </c>
      <c r="C1681">
        <f t="shared" si="52"/>
        <v>12</v>
      </c>
      <c r="D1681" t="str">
        <f t="shared" si="53"/>
        <v>Royal City12</v>
      </c>
      <c r="E1681" s="18">
        <v>9822648.0500000007</v>
      </c>
    </row>
    <row r="1682" spans="1:5" hidden="1" x14ac:dyDescent="0.3">
      <c r="A1682" t="s">
        <v>9</v>
      </c>
      <c r="B1682">
        <v>13</v>
      </c>
      <c r="C1682">
        <f t="shared" si="52"/>
        <v>13</v>
      </c>
      <c r="D1682" t="str">
        <f t="shared" si="53"/>
        <v>Royal City13</v>
      </c>
      <c r="E1682" s="18">
        <v>6339338.4500000002</v>
      </c>
    </row>
    <row r="1683" spans="1:5" hidden="1" x14ac:dyDescent="0.3">
      <c r="A1683" t="s">
        <v>9</v>
      </c>
      <c r="B1683">
        <v>14</v>
      </c>
      <c r="C1683">
        <f t="shared" si="52"/>
        <v>14</v>
      </c>
      <c r="D1683" t="str">
        <f t="shared" si="53"/>
        <v>Royal City14</v>
      </c>
      <c r="E1683" s="18">
        <v>5980045.2999999998</v>
      </c>
    </row>
    <row r="1684" spans="1:5" hidden="1" x14ac:dyDescent="0.3">
      <c r="A1684" t="s">
        <v>9</v>
      </c>
      <c r="B1684">
        <v>15</v>
      </c>
      <c r="C1684">
        <f t="shared" si="52"/>
        <v>15</v>
      </c>
      <c r="D1684" t="str">
        <f t="shared" si="53"/>
        <v>Royal City15</v>
      </c>
      <c r="E1684" s="18">
        <v>6570751.7999999998</v>
      </c>
    </row>
    <row r="1685" spans="1:5" hidden="1" x14ac:dyDescent="0.3">
      <c r="A1685" t="s">
        <v>9</v>
      </c>
      <c r="B1685">
        <v>16</v>
      </c>
      <c r="C1685">
        <f t="shared" si="52"/>
        <v>16</v>
      </c>
      <c r="D1685" t="str">
        <f t="shared" si="53"/>
        <v>Royal City16</v>
      </c>
      <c r="E1685" s="18">
        <v>7847127.4000000004</v>
      </c>
    </row>
    <row r="1686" spans="1:5" hidden="1" x14ac:dyDescent="0.3">
      <c r="A1686" t="s">
        <v>9</v>
      </c>
      <c r="B1686">
        <v>17</v>
      </c>
      <c r="C1686">
        <f t="shared" si="52"/>
        <v>17</v>
      </c>
      <c r="D1686" t="str">
        <f t="shared" si="53"/>
        <v>Royal City17</v>
      </c>
      <c r="E1686" s="18">
        <v>5868379.5499999998</v>
      </c>
    </row>
    <row r="1687" spans="1:5" hidden="1" x14ac:dyDescent="0.3">
      <c r="A1687" t="s">
        <v>9</v>
      </c>
      <c r="B1687">
        <v>18</v>
      </c>
      <c r="C1687">
        <f t="shared" si="52"/>
        <v>18</v>
      </c>
      <c r="D1687" t="str">
        <f t="shared" si="53"/>
        <v>Royal City18</v>
      </c>
      <c r="E1687" s="18">
        <v>4501953.5</v>
      </c>
    </row>
    <row r="1688" spans="1:5" hidden="1" x14ac:dyDescent="0.3">
      <c r="A1688" t="s">
        <v>9</v>
      </c>
      <c r="B1688">
        <v>19</v>
      </c>
      <c r="C1688">
        <f t="shared" si="52"/>
        <v>19</v>
      </c>
      <c r="D1688" t="str">
        <f t="shared" si="53"/>
        <v>Royal City19</v>
      </c>
      <c r="E1688" s="18">
        <v>9999974.75</v>
      </c>
    </row>
    <row r="1689" spans="1:5" hidden="1" x14ac:dyDescent="0.3">
      <c r="A1689" t="s">
        <v>9</v>
      </c>
      <c r="B1689">
        <v>20</v>
      </c>
      <c r="C1689">
        <f t="shared" si="52"/>
        <v>20</v>
      </c>
      <c r="D1689" t="str">
        <f t="shared" si="53"/>
        <v>Royal City20</v>
      </c>
      <c r="E1689" s="18">
        <v>5072118</v>
      </c>
    </row>
    <row r="1690" spans="1:5" hidden="1" x14ac:dyDescent="0.3">
      <c r="A1690" t="s">
        <v>9</v>
      </c>
      <c r="B1690">
        <v>21</v>
      </c>
      <c r="C1690">
        <f t="shared" si="52"/>
        <v>21</v>
      </c>
      <c r="D1690" t="str">
        <f t="shared" si="53"/>
        <v>Royal City21</v>
      </c>
      <c r="E1690" s="18">
        <v>5000000</v>
      </c>
    </row>
    <row r="1691" spans="1:5" hidden="1" x14ac:dyDescent="0.3">
      <c r="A1691" t="s">
        <v>9</v>
      </c>
      <c r="B1691">
        <v>22</v>
      </c>
      <c r="C1691">
        <f t="shared" si="52"/>
        <v>22</v>
      </c>
      <c r="D1691" t="str">
        <f t="shared" si="53"/>
        <v>Royal City22</v>
      </c>
      <c r="E1691" s="18">
        <v>16824453.699999999</v>
      </c>
    </row>
    <row r="1692" spans="1:5" hidden="1" x14ac:dyDescent="0.3">
      <c r="A1692" t="s">
        <v>9</v>
      </c>
      <c r="B1692">
        <v>23</v>
      </c>
      <c r="C1692">
        <f t="shared" si="52"/>
        <v>23</v>
      </c>
      <c r="D1692" t="str">
        <f t="shared" si="53"/>
        <v>Royal City23</v>
      </c>
      <c r="E1692" s="18">
        <v>6453450.5999999996</v>
      </c>
    </row>
    <row r="1693" spans="1:5" hidden="1" x14ac:dyDescent="0.3">
      <c r="A1693" t="s">
        <v>9</v>
      </c>
      <c r="B1693">
        <v>24</v>
      </c>
      <c r="C1693">
        <f t="shared" si="52"/>
        <v>24</v>
      </c>
      <c r="D1693" t="str">
        <f t="shared" si="53"/>
        <v>Royal City24</v>
      </c>
      <c r="E1693" s="18">
        <v>9088642.9000000004</v>
      </c>
    </row>
    <row r="1694" spans="1:5" hidden="1" x14ac:dyDescent="0.3">
      <c r="A1694" t="s">
        <v>9</v>
      </c>
      <c r="B1694">
        <v>25</v>
      </c>
      <c r="C1694">
        <f t="shared" si="52"/>
        <v>25</v>
      </c>
      <c r="D1694" t="str">
        <f t="shared" si="53"/>
        <v>Royal City25</v>
      </c>
      <c r="E1694" s="18">
        <v>9972683.9499999993</v>
      </c>
    </row>
    <row r="1695" spans="1:5" hidden="1" x14ac:dyDescent="0.3">
      <c r="A1695" t="s">
        <v>9</v>
      </c>
      <c r="B1695">
        <v>26</v>
      </c>
      <c r="C1695">
        <f t="shared" si="52"/>
        <v>26</v>
      </c>
      <c r="D1695" t="str">
        <f t="shared" si="53"/>
        <v>Royal City26</v>
      </c>
      <c r="E1695" s="18">
        <v>8025338.2999999998</v>
      </c>
    </row>
    <row r="1696" spans="1:5" hidden="1" x14ac:dyDescent="0.3">
      <c r="A1696" t="s">
        <v>9</v>
      </c>
      <c r="B1696">
        <v>27</v>
      </c>
      <c r="C1696">
        <f t="shared" si="52"/>
        <v>27</v>
      </c>
      <c r="D1696" t="str">
        <f t="shared" si="53"/>
        <v>Royal City27</v>
      </c>
      <c r="E1696" s="18">
        <v>5000000</v>
      </c>
    </row>
    <row r="1697" spans="1:5" hidden="1" x14ac:dyDescent="0.3">
      <c r="A1697" t="s">
        <v>9</v>
      </c>
      <c r="B1697">
        <v>27.1</v>
      </c>
      <c r="C1697">
        <f t="shared" si="52"/>
        <v>27</v>
      </c>
      <c r="D1697" t="str">
        <f t="shared" si="53"/>
        <v>Royal City27</v>
      </c>
      <c r="E1697" s="18">
        <v>5150000</v>
      </c>
    </row>
    <row r="1698" spans="1:5" hidden="1" x14ac:dyDescent="0.3">
      <c r="A1698" t="s">
        <v>9</v>
      </c>
      <c r="B1698">
        <v>27.2</v>
      </c>
      <c r="C1698">
        <f t="shared" si="52"/>
        <v>27</v>
      </c>
      <c r="D1698" t="str">
        <f t="shared" si="53"/>
        <v>Royal City27</v>
      </c>
      <c r="E1698" s="18">
        <v>1745943.7</v>
      </c>
    </row>
    <row r="1699" spans="1:5" hidden="1" x14ac:dyDescent="0.3">
      <c r="A1699" t="s">
        <v>9</v>
      </c>
      <c r="B1699">
        <v>28</v>
      </c>
      <c r="C1699">
        <f t="shared" si="52"/>
        <v>28</v>
      </c>
      <c r="D1699" t="str">
        <f t="shared" si="53"/>
        <v>Royal City28</v>
      </c>
      <c r="E1699" s="18">
        <v>7000000</v>
      </c>
    </row>
    <row r="1700" spans="1:5" hidden="1" x14ac:dyDescent="0.3">
      <c r="A1700" t="s">
        <v>9</v>
      </c>
      <c r="B1700">
        <v>28.1</v>
      </c>
      <c r="C1700">
        <f t="shared" si="52"/>
        <v>28</v>
      </c>
      <c r="D1700" t="str">
        <f t="shared" si="53"/>
        <v>Royal City28</v>
      </c>
      <c r="E1700" s="18">
        <v>3500306.7699999996</v>
      </c>
    </row>
    <row r="1701" spans="1:5" hidden="1" x14ac:dyDescent="0.3">
      <c r="A1701" t="s">
        <v>9</v>
      </c>
      <c r="B1701">
        <v>29</v>
      </c>
      <c r="C1701">
        <f t="shared" si="52"/>
        <v>29</v>
      </c>
      <c r="D1701" t="str">
        <f t="shared" si="53"/>
        <v>Royal City29</v>
      </c>
      <c r="E1701" s="18">
        <v>12838209.35</v>
      </c>
    </row>
    <row r="1702" spans="1:5" hidden="1" x14ac:dyDescent="0.3">
      <c r="A1702" t="s">
        <v>9</v>
      </c>
      <c r="B1702">
        <v>30</v>
      </c>
      <c r="C1702">
        <f t="shared" si="52"/>
        <v>30</v>
      </c>
      <c r="D1702" t="str">
        <f t="shared" si="53"/>
        <v>Royal City30</v>
      </c>
      <c r="E1702" s="18">
        <v>7400000</v>
      </c>
    </row>
    <row r="1703" spans="1:5" hidden="1" x14ac:dyDescent="0.3">
      <c r="A1703" t="s">
        <v>9</v>
      </c>
      <c r="B1703">
        <v>30.1</v>
      </c>
      <c r="C1703">
        <f t="shared" si="52"/>
        <v>30</v>
      </c>
      <c r="D1703" t="str">
        <f t="shared" si="53"/>
        <v>Royal City30</v>
      </c>
      <c r="E1703" s="18">
        <v>2431952.1350388527</v>
      </c>
    </row>
    <row r="1704" spans="1:5" hidden="1" x14ac:dyDescent="0.3">
      <c r="A1704" t="s">
        <v>9</v>
      </c>
      <c r="B1704">
        <v>31</v>
      </c>
      <c r="C1704">
        <f t="shared" si="52"/>
        <v>31</v>
      </c>
      <c r="D1704" t="str">
        <f t="shared" si="53"/>
        <v>Royal City31</v>
      </c>
      <c r="E1704" s="18">
        <v>2500000</v>
      </c>
    </row>
    <row r="1705" spans="1:5" hidden="1" x14ac:dyDescent="0.3">
      <c r="A1705" t="s">
        <v>9</v>
      </c>
      <c r="B1705">
        <v>31.1</v>
      </c>
      <c r="C1705">
        <f t="shared" si="52"/>
        <v>31</v>
      </c>
      <c r="D1705" t="str">
        <f t="shared" si="53"/>
        <v>Royal City31</v>
      </c>
      <c r="E1705" s="18">
        <v>3975508.58</v>
      </c>
    </row>
    <row r="1706" spans="1:5" hidden="1" x14ac:dyDescent="0.3">
      <c r="A1706" t="s">
        <v>9</v>
      </c>
      <c r="B1706">
        <v>32</v>
      </c>
      <c r="C1706">
        <f t="shared" si="52"/>
        <v>32</v>
      </c>
      <c r="D1706" t="str">
        <f t="shared" si="53"/>
        <v>Royal City32</v>
      </c>
      <c r="E1706" s="18">
        <v>2151533.38</v>
      </c>
    </row>
    <row r="1707" spans="1:5" hidden="1" x14ac:dyDescent="0.3">
      <c r="A1707" t="s">
        <v>9</v>
      </c>
      <c r="B1707">
        <v>33</v>
      </c>
      <c r="C1707">
        <f t="shared" si="52"/>
        <v>33</v>
      </c>
      <c r="D1707" t="str">
        <f t="shared" si="53"/>
        <v>Royal City33</v>
      </c>
      <c r="E1707" s="18">
        <v>5000000</v>
      </c>
    </row>
    <row r="1708" spans="1:5" hidden="1" x14ac:dyDescent="0.3">
      <c r="A1708" t="s">
        <v>9</v>
      </c>
      <c r="B1708">
        <v>33.1</v>
      </c>
      <c r="C1708">
        <f t="shared" si="52"/>
        <v>33</v>
      </c>
      <c r="D1708" t="str">
        <f t="shared" si="53"/>
        <v>Royal City33</v>
      </c>
      <c r="E1708" s="18">
        <v>4101413.8170539141</v>
      </c>
    </row>
    <row r="1709" spans="1:5" hidden="1" x14ac:dyDescent="0.3">
      <c r="A1709" t="s">
        <v>9</v>
      </c>
      <c r="B1709">
        <v>34</v>
      </c>
      <c r="C1709">
        <f t="shared" si="52"/>
        <v>34</v>
      </c>
      <c r="D1709" t="str">
        <f t="shared" si="53"/>
        <v>Royal City34</v>
      </c>
      <c r="E1709" s="18">
        <v>1294144.2829460856</v>
      </c>
    </row>
    <row r="1710" spans="1:5" hidden="1" x14ac:dyDescent="0.3">
      <c r="A1710" t="s">
        <v>9</v>
      </c>
      <c r="B1710">
        <v>34.1</v>
      </c>
      <c r="C1710">
        <f t="shared" si="52"/>
        <v>34</v>
      </c>
      <c r="D1710" t="str">
        <f t="shared" si="53"/>
        <v>Royal City34</v>
      </c>
      <c r="E1710" s="18">
        <v>4079298.6431613807</v>
      </c>
    </row>
    <row r="1711" spans="1:5" hidden="1" x14ac:dyDescent="0.3">
      <c r="A1711" t="s">
        <v>9</v>
      </c>
      <c r="B1711">
        <v>35</v>
      </c>
      <c r="C1711">
        <f t="shared" si="52"/>
        <v>35</v>
      </c>
      <c r="D1711" t="str">
        <f t="shared" si="53"/>
        <v>Royal City35</v>
      </c>
      <c r="E1711" s="18">
        <v>3237336.5862955451</v>
      </c>
    </row>
    <row r="1712" spans="1:5" hidden="1" x14ac:dyDescent="0.3">
      <c r="A1712" t="s">
        <v>9</v>
      </c>
      <c r="B1712">
        <v>36</v>
      </c>
      <c r="C1712">
        <f t="shared" si="52"/>
        <v>36</v>
      </c>
      <c r="D1712" t="str">
        <f t="shared" si="53"/>
        <v>Royal City36</v>
      </c>
      <c r="E1712" s="18">
        <v>1578133.6205430739</v>
      </c>
    </row>
    <row r="1713" spans="1:5" hidden="1" x14ac:dyDescent="0.3">
      <c r="A1713" t="s">
        <v>9</v>
      </c>
      <c r="B1713">
        <v>36.1</v>
      </c>
      <c r="C1713">
        <f t="shared" si="52"/>
        <v>36</v>
      </c>
      <c r="D1713" t="str">
        <f t="shared" si="53"/>
        <v>Royal City36</v>
      </c>
      <c r="E1713" s="18">
        <v>3653291.5694569265</v>
      </c>
    </row>
    <row r="1714" spans="1:5" hidden="1" x14ac:dyDescent="0.3">
      <c r="A1714" t="s">
        <v>9</v>
      </c>
      <c r="B1714">
        <v>37</v>
      </c>
      <c r="C1714">
        <f t="shared" si="52"/>
        <v>37</v>
      </c>
      <c r="D1714" t="str">
        <f t="shared" si="53"/>
        <v>Royal City37</v>
      </c>
      <c r="E1714" s="18">
        <v>3663343.67</v>
      </c>
    </row>
    <row r="1715" spans="1:5" hidden="1" x14ac:dyDescent="0.3">
      <c r="A1715" t="s">
        <v>9</v>
      </c>
      <c r="B1715">
        <v>38</v>
      </c>
      <c r="C1715">
        <f t="shared" si="52"/>
        <v>38</v>
      </c>
      <c r="D1715" t="str">
        <f t="shared" si="53"/>
        <v>Royal City38</v>
      </c>
      <c r="E1715" s="18">
        <v>2267127.8800000008</v>
      </c>
    </row>
    <row r="1716" spans="1:5" hidden="1" x14ac:dyDescent="0.3">
      <c r="A1716" t="s">
        <v>9</v>
      </c>
      <c r="B1716">
        <v>39</v>
      </c>
      <c r="C1716">
        <f t="shared" si="52"/>
        <v>39</v>
      </c>
      <c r="D1716" t="str">
        <f t="shared" si="53"/>
        <v>Royal City39</v>
      </c>
      <c r="E1716" s="18">
        <v>1002773.1925886869</v>
      </c>
    </row>
    <row r="1717" spans="1:5" hidden="1" x14ac:dyDescent="0.3">
      <c r="A1717" t="s">
        <v>9</v>
      </c>
      <c r="B1717">
        <v>40</v>
      </c>
      <c r="C1717">
        <f t="shared" si="52"/>
        <v>40</v>
      </c>
      <c r="D1717" t="str">
        <f t="shared" si="53"/>
        <v>Royal City40</v>
      </c>
      <c r="E1717" s="18">
        <v>955713.13787357509</v>
      </c>
    </row>
    <row r="1718" spans="1:5" hidden="1" x14ac:dyDescent="0.3">
      <c r="A1718" t="s">
        <v>9</v>
      </c>
      <c r="B1718">
        <v>40.1</v>
      </c>
      <c r="C1718">
        <f t="shared" si="52"/>
        <v>40</v>
      </c>
      <c r="D1718" t="str">
        <f t="shared" si="53"/>
        <v>Royal City40</v>
      </c>
      <c r="E1718" s="18">
        <v>5023973.5321264248</v>
      </c>
    </row>
    <row r="1719" spans="1:5" hidden="1" x14ac:dyDescent="0.3">
      <c r="A1719" t="s">
        <v>9</v>
      </c>
      <c r="B1719">
        <v>41</v>
      </c>
      <c r="C1719">
        <f t="shared" si="52"/>
        <v>41</v>
      </c>
      <c r="D1719" t="str">
        <f t="shared" si="53"/>
        <v>Royal City41</v>
      </c>
      <c r="E1719" s="18">
        <v>5714023.3138359804</v>
      </c>
    </row>
    <row r="1720" spans="1:5" hidden="1" x14ac:dyDescent="0.3">
      <c r="A1720" t="s">
        <v>9</v>
      </c>
      <c r="B1720">
        <v>42</v>
      </c>
      <c r="C1720">
        <f t="shared" si="52"/>
        <v>42</v>
      </c>
      <c r="D1720" t="str">
        <f t="shared" si="53"/>
        <v>Royal City42</v>
      </c>
      <c r="E1720" s="18">
        <v>15000000</v>
      </c>
    </row>
    <row r="1721" spans="1:5" hidden="1" x14ac:dyDescent="0.3">
      <c r="A1721" t="s">
        <v>9</v>
      </c>
      <c r="B1721">
        <v>42.1</v>
      </c>
      <c r="C1721">
        <f t="shared" si="52"/>
        <v>42</v>
      </c>
      <c r="D1721" t="str">
        <f t="shared" si="53"/>
        <v>Royal City42</v>
      </c>
      <c r="E1721" s="18">
        <v>4161782.8000000007</v>
      </c>
    </row>
    <row r="1722" spans="1:5" hidden="1" x14ac:dyDescent="0.3">
      <c r="A1722" t="s">
        <v>9</v>
      </c>
      <c r="B1722">
        <v>42.2</v>
      </c>
      <c r="C1722">
        <f t="shared" si="52"/>
        <v>42</v>
      </c>
      <c r="D1722" t="str">
        <f t="shared" si="53"/>
        <v>Royal City42</v>
      </c>
      <c r="E1722" s="18">
        <v>16000000</v>
      </c>
    </row>
    <row r="1723" spans="1:5" hidden="1" x14ac:dyDescent="0.3">
      <c r="A1723" t="s">
        <v>43</v>
      </c>
      <c r="B1723">
        <v>1</v>
      </c>
      <c r="C1723">
        <f t="shared" si="52"/>
        <v>1</v>
      </c>
      <c r="D1723" t="str">
        <f t="shared" si="53"/>
        <v>Royal City - Landscape1</v>
      </c>
      <c r="E1723" s="18">
        <v>1782000</v>
      </c>
    </row>
    <row r="1724" spans="1:5" hidden="1" x14ac:dyDescent="0.3">
      <c r="A1724" t="s">
        <v>43</v>
      </c>
      <c r="B1724">
        <v>2</v>
      </c>
      <c r="C1724">
        <f t="shared" si="52"/>
        <v>2</v>
      </c>
      <c r="D1724" t="str">
        <f t="shared" si="53"/>
        <v>Royal City - Landscape2</v>
      </c>
      <c r="E1724" s="18">
        <v>4014037.5</v>
      </c>
    </row>
    <row r="1725" spans="1:5" hidden="1" x14ac:dyDescent="0.3">
      <c r="A1725" t="s">
        <v>43</v>
      </c>
      <c r="B1725">
        <v>3</v>
      </c>
      <c r="C1725">
        <f t="shared" si="52"/>
        <v>3</v>
      </c>
      <c r="D1725" t="str">
        <f t="shared" si="53"/>
        <v>Royal City - Landscape3</v>
      </c>
      <c r="E1725" s="18">
        <v>2421804.9</v>
      </c>
    </row>
    <row r="1726" spans="1:5" hidden="1" x14ac:dyDescent="0.3">
      <c r="A1726" t="s">
        <v>43</v>
      </c>
      <c r="B1726">
        <v>4</v>
      </c>
      <c r="C1726">
        <f t="shared" si="52"/>
        <v>4</v>
      </c>
      <c r="D1726" t="str">
        <f t="shared" si="53"/>
        <v>Royal City - Landscape4</v>
      </c>
      <c r="E1726" s="18">
        <v>4390934.75</v>
      </c>
    </row>
    <row r="1727" spans="1:5" hidden="1" x14ac:dyDescent="0.3">
      <c r="A1727" t="s">
        <v>43</v>
      </c>
      <c r="B1727">
        <v>5</v>
      </c>
      <c r="C1727">
        <f t="shared" si="52"/>
        <v>5</v>
      </c>
      <c r="D1727" t="str">
        <f t="shared" si="53"/>
        <v>Royal City - Landscape5</v>
      </c>
      <c r="E1727" s="18">
        <v>7060326.7999999998</v>
      </c>
    </row>
    <row r="1728" spans="1:5" hidden="1" x14ac:dyDescent="0.3">
      <c r="A1728" t="s">
        <v>43</v>
      </c>
      <c r="B1728">
        <v>6</v>
      </c>
      <c r="C1728">
        <f t="shared" si="52"/>
        <v>6</v>
      </c>
      <c r="D1728" t="str">
        <f t="shared" si="53"/>
        <v>Royal City - Landscape6</v>
      </c>
      <c r="E1728" s="18">
        <v>9240902.25</v>
      </c>
    </row>
    <row r="1729" spans="1:5" hidden="1" x14ac:dyDescent="0.3">
      <c r="A1729" t="s">
        <v>43</v>
      </c>
      <c r="B1729">
        <v>7</v>
      </c>
      <c r="C1729">
        <f t="shared" ref="C1729:C1792" si="54">ROUNDDOWN(B1729,0)</f>
        <v>7</v>
      </c>
      <c r="D1729" t="str">
        <f t="shared" ref="D1729:D1792" si="55">A1729&amp;C1729</f>
        <v>Royal City - Landscape7</v>
      </c>
      <c r="E1729" s="18">
        <v>5000000</v>
      </c>
    </row>
    <row r="1730" spans="1:5" hidden="1" x14ac:dyDescent="0.3">
      <c r="A1730" t="s">
        <v>43</v>
      </c>
      <c r="B1730">
        <v>7.1</v>
      </c>
      <c r="C1730">
        <f t="shared" si="54"/>
        <v>7</v>
      </c>
      <c r="D1730" t="str">
        <f t="shared" si="55"/>
        <v>Royal City - Landscape7</v>
      </c>
      <c r="E1730" s="18">
        <v>1442723.3499999996</v>
      </c>
    </row>
    <row r="1731" spans="1:5" hidden="1" x14ac:dyDescent="0.3">
      <c r="A1731" t="s">
        <v>43</v>
      </c>
      <c r="B1731">
        <v>8</v>
      </c>
      <c r="C1731">
        <f t="shared" si="54"/>
        <v>8</v>
      </c>
      <c r="D1731" t="str">
        <f t="shared" si="55"/>
        <v>Royal City - Landscape8</v>
      </c>
      <c r="E1731" s="18">
        <v>2161790.65</v>
      </c>
    </row>
    <row r="1732" spans="1:5" hidden="1" x14ac:dyDescent="0.3">
      <c r="A1732" t="s">
        <v>43</v>
      </c>
      <c r="B1732">
        <v>8.1</v>
      </c>
      <c r="C1732">
        <f t="shared" si="54"/>
        <v>8</v>
      </c>
      <c r="D1732" t="str">
        <f t="shared" si="55"/>
        <v>Royal City - Landscape8</v>
      </c>
      <c r="E1732" s="18">
        <v>10194453.1</v>
      </c>
    </row>
    <row r="1733" spans="1:5" hidden="1" x14ac:dyDescent="0.3">
      <c r="A1733" t="s">
        <v>43</v>
      </c>
      <c r="B1733">
        <v>9</v>
      </c>
      <c r="C1733">
        <f t="shared" si="54"/>
        <v>9</v>
      </c>
      <c r="D1733" t="str">
        <f t="shared" si="55"/>
        <v>Royal City - Landscape9</v>
      </c>
      <c r="E1733" s="18">
        <v>4886117.91</v>
      </c>
    </row>
    <row r="1734" spans="1:5" hidden="1" x14ac:dyDescent="0.3">
      <c r="A1734" t="s">
        <v>43</v>
      </c>
      <c r="B1734">
        <v>10</v>
      </c>
      <c r="C1734">
        <f t="shared" si="54"/>
        <v>10</v>
      </c>
      <c r="D1734" t="str">
        <f t="shared" si="55"/>
        <v>Royal City - Landscape10</v>
      </c>
      <c r="E1734" s="18">
        <v>2500000</v>
      </c>
    </row>
    <row r="1735" spans="1:5" hidden="1" x14ac:dyDescent="0.3">
      <c r="A1735" t="s">
        <v>43</v>
      </c>
      <c r="B1735">
        <v>10.1</v>
      </c>
      <c r="C1735">
        <f t="shared" si="54"/>
        <v>10</v>
      </c>
      <c r="D1735" t="str">
        <f t="shared" si="55"/>
        <v>Royal City - Landscape10</v>
      </c>
      <c r="E1735" s="18">
        <v>561010.9700000002</v>
      </c>
    </row>
    <row r="1736" spans="1:5" hidden="1" x14ac:dyDescent="0.3">
      <c r="A1736" t="s">
        <v>43</v>
      </c>
      <c r="B1736">
        <v>11</v>
      </c>
      <c r="C1736">
        <f t="shared" si="54"/>
        <v>11</v>
      </c>
      <c r="D1736" t="str">
        <f t="shared" si="55"/>
        <v>Royal City - Landscape11</v>
      </c>
      <c r="E1736" s="18">
        <v>4947910.42</v>
      </c>
    </row>
    <row r="1737" spans="1:5" hidden="1" x14ac:dyDescent="0.3">
      <c r="A1737" t="s">
        <v>43</v>
      </c>
      <c r="B1737">
        <v>12</v>
      </c>
      <c r="C1737">
        <f t="shared" si="54"/>
        <v>12</v>
      </c>
      <c r="D1737" t="str">
        <f t="shared" si="55"/>
        <v>Royal City - Landscape12</v>
      </c>
      <c r="E1737" s="18">
        <v>5000000</v>
      </c>
    </row>
    <row r="1738" spans="1:5" hidden="1" x14ac:dyDescent="0.3">
      <c r="A1738" t="s">
        <v>43</v>
      </c>
      <c r="B1738">
        <v>12.1</v>
      </c>
      <c r="C1738">
        <f t="shared" si="54"/>
        <v>12</v>
      </c>
      <c r="D1738" t="str">
        <f t="shared" si="55"/>
        <v>Royal City - Landscape12</v>
      </c>
      <c r="E1738" s="18">
        <v>2029456.415514715</v>
      </c>
    </row>
    <row r="1739" spans="1:5" hidden="1" x14ac:dyDescent="0.3">
      <c r="A1739" t="s">
        <v>43</v>
      </c>
      <c r="B1739">
        <v>13</v>
      </c>
      <c r="C1739">
        <f t="shared" si="54"/>
        <v>13</v>
      </c>
      <c r="D1739" t="str">
        <f t="shared" si="55"/>
        <v>Royal City - Landscape13</v>
      </c>
      <c r="E1739" s="18">
        <v>2173267.6157138199</v>
      </c>
    </row>
    <row r="1740" spans="1:5" hidden="1" x14ac:dyDescent="0.3">
      <c r="A1740" t="s">
        <v>43</v>
      </c>
      <c r="B1740">
        <v>14</v>
      </c>
      <c r="C1740">
        <f t="shared" si="54"/>
        <v>14</v>
      </c>
      <c r="D1740" t="str">
        <f t="shared" si="55"/>
        <v>Royal City - Landscape14</v>
      </c>
      <c r="E1740" s="18">
        <v>1308214.7555090636</v>
      </c>
    </row>
    <row r="1741" spans="1:5" hidden="1" x14ac:dyDescent="0.3">
      <c r="A1741" t="s">
        <v>43</v>
      </c>
      <c r="B1741">
        <v>15</v>
      </c>
      <c r="C1741">
        <f t="shared" si="54"/>
        <v>15</v>
      </c>
      <c r="D1741" t="str">
        <f t="shared" si="55"/>
        <v>Royal City - Landscape15</v>
      </c>
      <c r="E1741" s="18">
        <v>2272705.37</v>
      </c>
    </row>
    <row r="1742" spans="1:5" hidden="1" x14ac:dyDescent="0.3">
      <c r="A1742" t="s">
        <v>43</v>
      </c>
      <c r="B1742">
        <v>16</v>
      </c>
      <c r="C1742">
        <f t="shared" si="54"/>
        <v>16</v>
      </c>
      <c r="D1742" t="str">
        <f t="shared" si="55"/>
        <v>Royal City - Landscape16</v>
      </c>
      <c r="E1742" s="18">
        <v>650222.94326240104</v>
      </c>
    </row>
    <row r="1743" spans="1:5" hidden="1" x14ac:dyDescent="0.3">
      <c r="A1743" t="s">
        <v>43</v>
      </c>
      <c r="B1743">
        <v>17</v>
      </c>
      <c r="C1743">
        <f t="shared" si="54"/>
        <v>17</v>
      </c>
      <c r="D1743" t="str">
        <f t="shared" si="55"/>
        <v>Royal City - Landscape17</v>
      </c>
      <c r="E1743" s="18">
        <v>1288827.45</v>
      </c>
    </row>
    <row r="1744" spans="1:5" hidden="1" x14ac:dyDescent="0.3">
      <c r="A1744" t="s">
        <v>43</v>
      </c>
      <c r="B1744">
        <v>17.100000000000001</v>
      </c>
      <c r="C1744">
        <f t="shared" si="54"/>
        <v>17</v>
      </c>
      <c r="D1744" t="str">
        <f t="shared" si="55"/>
        <v>Royal City - Landscape17</v>
      </c>
      <c r="E1744" s="18">
        <v>1531216.7805430731</v>
      </c>
    </row>
    <row r="1745" spans="1:5" hidden="1" x14ac:dyDescent="0.3">
      <c r="A1745" t="s">
        <v>43</v>
      </c>
      <c r="B1745">
        <v>18</v>
      </c>
      <c r="C1745">
        <f t="shared" si="54"/>
        <v>18</v>
      </c>
      <c r="D1745" t="str">
        <f t="shared" si="55"/>
        <v>Royal City - Landscape18</v>
      </c>
      <c r="E1745" s="18">
        <v>819297.08162349463</v>
      </c>
    </row>
    <row r="1746" spans="1:5" hidden="1" x14ac:dyDescent="0.3">
      <c r="A1746" t="s">
        <v>43</v>
      </c>
      <c r="B1746">
        <v>19</v>
      </c>
      <c r="C1746">
        <f t="shared" si="54"/>
        <v>19</v>
      </c>
      <c r="D1746" t="str">
        <f t="shared" si="55"/>
        <v>Royal City - Landscape19</v>
      </c>
      <c r="E1746" s="18">
        <v>1116339.8934675306</v>
      </c>
    </row>
    <row r="1747" spans="1:5" hidden="1" x14ac:dyDescent="0.3">
      <c r="A1747" t="s">
        <v>43</v>
      </c>
      <c r="B1747">
        <v>20</v>
      </c>
      <c r="C1747">
        <f t="shared" si="54"/>
        <v>20</v>
      </c>
      <c r="D1747" t="str">
        <f t="shared" si="55"/>
        <v>Royal City - Landscape20</v>
      </c>
      <c r="E1747" s="18">
        <v>1105876.6944467127</v>
      </c>
    </row>
    <row r="1748" spans="1:5" hidden="1" x14ac:dyDescent="0.3">
      <c r="A1748" t="s">
        <v>43</v>
      </c>
      <c r="B1748">
        <v>21</v>
      </c>
      <c r="C1748">
        <f t="shared" si="54"/>
        <v>21</v>
      </c>
      <c r="D1748" t="str">
        <f t="shared" si="55"/>
        <v>Royal City - Landscape21</v>
      </c>
      <c r="E1748" s="18">
        <v>520336.71787357517</v>
      </c>
    </row>
    <row r="1749" spans="1:5" hidden="1" x14ac:dyDescent="0.3">
      <c r="A1749" t="s">
        <v>43</v>
      </c>
      <c r="B1749">
        <v>21.1</v>
      </c>
      <c r="C1749">
        <f t="shared" si="54"/>
        <v>21</v>
      </c>
      <c r="D1749" t="str">
        <f t="shared" si="55"/>
        <v>Royal City - Landscape21</v>
      </c>
      <c r="E1749" s="18">
        <v>2285976.6861640196</v>
      </c>
    </row>
    <row r="1750" spans="1:5" hidden="1" x14ac:dyDescent="0.3">
      <c r="A1750" t="s">
        <v>43</v>
      </c>
      <c r="B1750">
        <v>22</v>
      </c>
      <c r="C1750">
        <f t="shared" si="54"/>
        <v>22</v>
      </c>
      <c r="D1750" t="str">
        <f t="shared" si="55"/>
        <v>Royal City - Landscape22</v>
      </c>
      <c r="E1750" s="18">
        <v>1838217.1999999993</v>
      </c>
    </row>
    <row r="1751" spans="1:5" hidden="1" x14ac:dyDescent="0.3">
      <c r="A1751" t="s">
        <v>43</v>
      </c>
      <c r="B1751">
        <v>23</v>
      </c>
      <c r="C1751">
        <f t="shared" si="54"/>
        <v>23</v>
      </c>
      <c r="D1751" t="str">
        <f t="shared" si="55"/>
        <v>Royal City - Landscape23</v>
      </c>
      <c r="E1751" s="18">
        <v>9000000</v>
      </c>
    </row>
    <row r="1752" spans="1:5" hidden="1" x14ac:dyDescent="0.3">
      <c r="A1752" t="s">
        <v>43</v>
      </c>
      <c r="B1752">
        <v>23.1</v>
      </c>
      <c r="C1752">
        <f t="shared" si="54"/>
        <v>23</v>
      </c>
      <c r="D1752" t="str">
        <f t="shared" si="55"/>
        <v>Royal City - Landscape23</v>
      </c>
      <c r="E1752" s="18">
        <v>4000000</v>
      </c>
    </row>
    <row r="1753" spans="1:5" hidden="1" x14ac:dyDescent="0.3">
      <c r="A1753" t="s">
        <v>256</v>
      </c>
      <c r="B1753">
        <v>3</v>
      </c>
      <c r="C1753">
        <f t="shared" si="54"/>
        <v>3</v>
      </c>
      <c r="D1753" t="str">
        <f t="shared" si="55"/>
        <v>Royal City 33</v>
      </c>
      <c r="E1753" s="18">
        <v>20000000</v>
      </c>
    </row>
    <row r="1754" spans="1:5" hidden="1" x14ac:dyDescent="0.3">
      <c r="A1754" t="s">
        <v>257</v>
      </c>
      <c r="B1754">
        <v>4</v>
      </c>
      <c r="C1754">
        <f t="shared" si="54"/>
        <v>4</v>
      </c>
      <c r="D1754" t="str">
        <f t="shared" si="55"/>
        <v>Royal City 44</v>
      </c>
      <c r="E1754" s="18">
        <v>20093247.399999999</v>
      </c>
    </row>
    <row r="1755" spans="1:5" hidden="1" x14ac:dyDescent="0.3">
      <c r="A1755" t="s">
        <v>258</v>
      </c>
      <c r="B1755">
        <v>1</v>
      </c>
      <c r="C1755">
        <f t="shared" si="54"/>
        <v>1</v>
      </c>
      <c r="D1755" t="str">
        <f t="shared" si="55"/>
        <v>Royal City11</v>
      </c>
      <c r="E1755" s="18">
        <v>58500000</v>
      </c>
    </row>
    <row r="1756" spans="1:5" hidden="1" x14ac:dyDescent="0.3">
      <c r="A1756" t="s">
        <v>259</v>
      </c>
      <c r="B1756">
        <v>2</v>
      </c>
      <c r="C1756">
        <f t="shared" si="54"/>
        <v>2</v>
      </c>
      <c r="D1756" t="str">
        <f t="shared" si="55"/>
        <v>Royal City22</v>
      </c>
      <c r="E1756" s="18">
        <v>20000000</v>
      </c>
    </row>
    <row r="1757" spans="1:5" hidden="1" x14ac:dyDescent="0.3">
      <c r="A1757" t="s">
        <v>265</v>
      </c>
      <c r="B1757">
        <v>1</v>
      </c>
      <c r="C1757">
        <f t="shared" si="54"/>
        <v>1</v>
      </c>
      <c r="D1757" t="str">
        <f t="shared" si="55"/>
        <v>Saint Gobain Factory1</v>
      </c>
      <c r="E1757" s="18">
        <v>103530970.23999999</v>
      </c>
    </row>
    <row r="1758" spans="1:5" hidden="1" x14ac:dyDescent="0.3">
      <c r="A1758" t="s">
        <v>265</v>
      </c>
      <c r="B1758">
        <v>2</v>
      </c>
      <c r="C1758">
        <f t="shared" si="54"/>
        <v>2</v>
      </c>
      <c r="D1758" t="str">
        <f t="shared" si="55"/>
        <v>Saint Gobain Factory2</v>
      </c>
      <c r="E1758" s="18">
        <v>26538435</v>
      </c>
    </row>
    <row r="1759" spans="1:5" hidden="1" x14ac:dyDescent="0.3">
      <c r="A1759" t="s">
        <v>14</v>
      </c>
      <c r="B1759">
        <v>1</v>
      </c>
      <c r="C1759">
        <f t="shared" si="54"/>
        <v>1</v>
      </c>
      <c r="D1759" t="str">
        <f t="shared" si="55"/>
        <v>SIEMENS - Sokhna1</v>
      </c>
      <c r="E1759" s="18">
        <v>93300000</v>
      </c>
    </row>
    <row r="1760" spans="1:5" hidden="1" x14ac:dyDescent="0.3">
      <c r="A1760" t="s">
        <v>14</v>
      </c>
      <c r="B1760">
        <v>2</v>
      </c>
      <c r="C1760">
        <f t="shared" si="54"/>
        <v>2</v>
      </c>
      <c r="D1760" t="str">
        <f t="shared" si="55"/>
        <v>SIEMENS - Sokhna2</v>
      </c>
      <c r="E1760" s="18">
        <v>3059283.73</v>
      </c>
    </row>
    <row r="1761" spans="1:5" hidden="1" x14ac:dyDescent="0.3">
      <c r="A1761" t="s">
        <v>14</v>
      </c>
      <c r="B1761">
        <v>3</v>
      </c>
      <c r="C1761">
        <f t="shared" si="54"/>
        <v>3</v>
      </c>
      <c r="D1761" t="str">
        <f t="shared" si="55"/>
        <v>SIEMENS - Sokhna3</v>
      </c>
      <c r="E1761" s="18">
        <v>7201577.0499999998</v>
      </c>
    </row>
    <row r="1762" spans="1:5" hidden="1" x14ac:dyDescent="0.3">
      <c r="A1762" t="s">
        <v>14</v>
      </c>
      <c r="B1762">
        <v>4</v>
      </c>
      <c r="C1762">
        <f t="shared" si="54"/>
        <v>4</v>
      </c>
      <c r="D1762" t="str">
        <f t="shared" si="55"/>
        <v>SIEMENS - Sokhna4</v>
      </c>
      <c r="E1762" s="18">
        <v>11065687.699999999</v>
      </c>
    </row>
    <row r="1763" spans="1:5" hidden="1" x14ac:dyDescent="0.3">
      <c r="A1763" t="s">
        <v>14</v>
      </c>
      <c r="B1763">
        <v>5</v>
      </c>
      <c r="C1763">
        <f t="shared" si="54"/>
        <v>5</v>
      </c>
      <c r="D1763" t="str">
        <f t="shared" si="55"/>
        <v>SIEMENS - Sokhna5</v>
      </c>
      <c r="E1763" s="18">
        <v>13218163.560000001</v>
      </c>
    </row>
    <row r="1764" spans="1:5" hidden="1" x14ac:dyDescent="0.3">
      <c r="A1764" t="s">
        <v>14</v>
      </c>
      <c r="B1764">
        <v>6</v>
      </c>
      <c r="C1764">
        <f t="shared" si="54"/>
        <v>6</v>
      </c>
      <c r="D1764" t="str">
        <f t="shared" si="55"/>
        <v>SIEMENS - Sokhna6</v>
      </c>
      <c r="E1764" s="18">
        <v>7060448.9080144614</v>
      </c>
    </row>
    <row r="1765" spans="1:5" hidden="1" x14ac:dyDescent="0.3">
      <c r="A1765" t="s">
        <v>14</v>
      </c>
      <c r="B1765">
        <v>7</v>
      </c>
      <c r="C1765">
        <f t="shared" si="54"/>
        <v>7</v>
      </c>
      <c r="D1765" t="str">
        <f t="shared" si="55"/>
        <v>SIEMENS - Sokhna7</v>
      </c>
      <c r="E1765" s="18">
        <v>8833159.8200000003</v>
      </c>
    </row>
    <row r="1766" spans="1:5" hidden="1" x14ac:dyDescent="0.3">
      <c r="A1766" t="s">
        <v>14</v>
      </c>
      <c r="B1766">
        <v>8</v>
      </c>
      <c r="C1766">
        <f t="shared" si="54"/>
        <v>8</v>
      </c>
      <c r="D1766" t="str">
        <f t="shared" si="55"/>
        <v>SIEMENS - Sokhna8</v>
      </c>
      <c r="E1766" s="18">
        <v>12641621.4</v>
      </c>
    </row>
    <row r="1767" spans="1:5" hidden="1" x14ac:dyDescent="0.3">
      <c r="A1767" t="s">
        <v>14</v>
      </c>
      <c r="B1767">
        <v>9</v>
      </c>
      <c r="C1767">
        <f t="shared" si="54"/>
        <v>9</v>
      </c>
      <c r="D1767" t="str">
        <f t="shared" si="55"/>
        <v>SIEMENS - Sokhna9</v>
      </c>
      <c r="E1767" s="18">
        <v>13673026.82</v>
      </c>
    </row>
    <row r="1768" spans="1:5" hidden="1" x14ac:dyDescent="0.3">
      <c r="A1768" t="s">
        <v>14</v>
      </c>
      <c r="B1768">
        <v>10</v>
      </c>
      <c r="C1768">
        <f t="shared" si="54"/>
        <v>10</v>
      </c>
      <c r="D1768" t="str">
        <f t="shared" si="55"/>
        <v>SIEMENS - Sokhna10</v>
      </c>
      <c r="E1768" s="18">
        <v>6271528.3300000001</v>
      </c>
    </row>
    <row r="1769" spans="1:5" hidden="1" x14ac:dyDescent="0.3">
      <c r="A1769" t="s">
        <v>14</v>
      </c>
      <c r="B1769">
        <v>11</v>
      </c>
      <c r="C1769">
        <f t="shared" si="54"/>
        <v>11</v>
      </c>
      <c r="D1769" t="str">
        <f t="shared" si="55"/>
        <v>SIEMENS - Sokhna11</v>
      </c>
      <c r="E1769" s="18">
        <v>5230123.67</v>
      </c>
    </row>
    <row r="1770" spans="1:5" hidden="1" x14ac:dyDescent="0.3">
      <c r="A1770" t="s">
        <v>14</v>
      </c>
      <c r="B1770">
        <v>12</v>
      </c>
      <c r="C1770">
        <f t="shared" si="54"/>
        <v>12</v>
      </c>
      <c r="D1770" t="str">
        <f t="shared" si="55"/>
        <v>SIEMENS - Sokhna12</v>
      </c>
      <c r="E1770" s="18">
        <v>20041232.559999999</v>
      </c>
    </row>
    <row r="1771" spans="1:5" hidden="1" x14ac:dyDescent="0.3">
      <c r="A1771" t="s">
        <v>14</v>
      </c>
      <c r="B1771">
        <v>13</v>
      </c>
      <c r="C1771">
        <f t="shared" si="54"/>
        <v>13</v>
      </c>
      <c r="D1771" t="str">
        <f t="shared" si="55"/>
        <v>SIEMENS - Sokhna13</v>
      </c>
      <c r="E1771" s="18">
        <v>17822796.649999999</v>
      </c>
    </row>
    <row r="1772" spans="1:5" hidden="1" x14ac:dyDescent="0.3">
      <c r="A1772" t="s">
        <v>14</v>
      </c>
      <c r="B1772">
        <v>14</v>
      </c>
      <c r="C1772">
        <f t="shared" si="54"/>
        <v>14</v>
      </c>
      <c r="D1772" t="str">
        <f t="shared" si="55"/>
        <v>SIEMENS - Sokhna14</v>
      </c>
      <c r="E1772" s="18">
        <v>20002003.079999998</v>
      </c>
    </row>
    <row r="1773" spans="1:5" hidden="1" x14ac:dyDescent="0.3">
      <c r="A1773" t="s">
        <v>14</v>
      </c>
      <c r="B1773">
        <v>15</v>
      </c>
      <c r="C1773">
        <f t="shared" si="54"/>
        <v>15</v>
      </c>
      <c r="D1773" t="str">
        <f t="shared" si="55"/>
        <v>SIEMENS - Sokhna15</v>
      </c>
      <c r="E1773" s="18">
        <v>2699428.63</v>
      </c>
    </row>
    <row r="1774" spans="1:5" hidden="1" x14ac:dyDescent="0.3">
      <c r="A1774" t="s">
        <v>14</v>
      </c>
      <c r="B1774">
        <v>16</v>
      </c>
      <c r="C1774">
        <f t="shared" si="54"/>
        <v>16</v>
      </c>
      <c r="D1774" t="str">
        <f t="shared" si="55"/>
        <v>SIEMENS - Sokhna16</v>
      </c>
      <c r="E1774" s="18">
        <v>25271545.73</v>
      </c>
    </row>
    <row r="1775" spans="1:5" hidden="1" x14ac:dyDescent="0.3">
      <c r="A1775" t="s">
        <v>14</v>
      </c>
      <c r="B1775">
        <v>17</v>
      </c>
      <c r="C1775">
        <f t="shared" si="54"/>
        <v>17</v>
      </c>
      <c r="D1775" t="str">
        <f t="shared" si="55"/>
        <v>SIEMENS - Sokhna17</v>
      </c>
      <c r="E1775" s="18">
        <v>20418831.59</v>
      </c>
    </row>
    <row r="1776" spans="1:5" hidden="1" x14ac:dyDescent="0.3">
      <c r="A1776" t="s">
        <v>14</v>
      </c>
      <c r="B1776">
        <v>18</v>
      </c>
      <c r="C1776">
        <f t="shared" si="54"/>
        <v>18</v>
      </c>
      <c r="D1776" t="str">
        <f t="shared" si="55"/>
        <v>SIEMENS - Sokhna18</v>
      </c>
      <c r="E1776" s="18">
        <v>12124718</v>
      </c>
    </row>
    <row r="1777" spans="1:5" hidden="1" x14ac:dyDescent="0.3">
      <c r="A1777" t="s">
        <v>14</v>
      </c>
      <c r="B1777">
        <v>19</v>
      </c>
      <c r="C1777">
        <f t="shared" si="54"/>
        <v>19</v>
      </c>
      <c r="D1777" t="str">
        <f t="shared" si="55"/>
        <v>SIEMENS - Sokhna19</v>
      </c>
      <c r="E1777" s="18">
        <v>25672200.91</v>
      </c>
    </row>
    <row r="1778" spans="1:5" hidden="1" x14ac:dyDescent="0.3">
      <c r="A1778" t="s">
        <v>14</v>
      </c>
      <c r="B1778">
        <v>20</v>
      </c>
      <c r="C1778">
        <f t="shared" si="54"/>
        <v>20</v>
      </c>
      <c r="D1778" t="str">
        <f t="shared" si="55"/>
        <v>SIEMENS - Sokhna20</v>
      </c>
      <c r="E1778" s="18">
        <v>15319191.73</v>
      </c>
    </row>
    <row r="1779" spans="1:5" hidden="1" x14ac:dyDescent="0.3">
      <c r="A1779" t="s">
        <v>14</v>
      </c>
      <c r="B1779">
        <v>21</v>
      </c>
      <c r="C1779">
        <f t="shared" si="54"/>
        <v>21</v>
      </c>
      <c r="D1779" t="str">
        <f t="shared" si="55"/>
        <v>SIEMENS - Sokhna21</v>
      </c>
      <c r="E1779" s="18">
        <v>888628.7</v>
      </c>
    </row>
    <row r="1780" spans="1:5" hidden="1" x14ac:dyDescent="0.3">
      <c r="A1780" t="s">
        <v>181</v>
      </c>
      <c r="B1780">
        <v>1</v>
      </c>
      <c r="C1780">
        <f t="shared" si="54"/>
        <v>1</v>
      </c>
      <c r="D1780" t="str">
        <f t="shared" si="55"/>
        <v>SIEMENS - Sokhna - Bill1</v>
      </c>
      <c r="E1780" s="18">
        <v>144907</v>
      </c>
    </row>
    <row r="1781" spans="1:5" hidden="1" x14ac:dyDescent="0.3">
      <c r="A1781" t="s">
        <v>106</v>
      </c>
      <c r="B1781">
        <v>1</v>
      </c>
      <c r="C1781">
        <f t="shared" si="54"/>
        <v>1</v>
      </c>
      <c r="D1781" t="str">
        <f t="shared" si="55"/>
        <v>SMP1 - Revamp1</v>
      </c>
      <c r="E1781" s="18">
        <v>2207548.2000000002</v>
      </c>
    </row>
    <row r="1782" spans="1:5" hidden="1" x14ac:dyDescent="0.3">
      <c r="A1782" t="s">
        <v>106</v>
      </c>
      <c r="B1782">
        <v>2</v>
      </c>
      <c r="C1782">
        <f t="shared" si="54"/>
        <v>2</v>
      </c>
      <c r="D1782" t="str">
        <f t="shared" si="55"/>
        <v>SMP1 - Revamp2</v>
      </c>
      <c r="E1782" s="18">
        <v>1.0000000000000001E-5</v>
      </c>
    </row>
    <row r="1783" spans="1:5" hidden="1" x14ac:dyDescent="0.3">
      <c r="A1783" t="s">
        <v>106</v>
      </c>
      <c r="B1783">
        <v>3</v>
      </c>
      <c r="C1783">
        <f t="shared" si="54"/>
        <v>3</v>
      </c>
      <c r="D1783" t="str">
        <f t="shared" si="55"/>
        <v>SMP1 - Revamp3</v>
      </c>
      <c r="E1783" s="18">
        <v>1.0000000000000001E-5</v>
      </c>
    </row>
    <row r="1784" spans="1:5" hidden="1" x14ac:dyDescent="0.3">
      <c r="A1784" t="s">
        <v>106</v>
      </c>
      <c r="B1784">
        <v>4</v>
      </c>
      <c r="C1784">
        <f t="shared" si="54"/>
        <v>4</v>
      </c>
      <c r="D1784" t="str">
        <f t="shared" si="55"/>
        <v>SMP1 - Revamp4</v>
      </c>
      <c r="E1784" s="18">
        <v>2647384.8437142861</v>
      </c>
    </row>
    <row r="1785" spans="1:5" hidden="1" x14ac:dyDescent="0.3">
      <c r="A1785" t="s">
        <v>106</v>
      </c>
      <c r="B1785">
        <v>5</v>
      </c>
      <c r="C1785">
        <f t="shared" si="54"/>
        <v>5</v>
      </c>
      <c r="D1785" t="str">
        <f t="shared" si="55"/>
        <v>SMP1 - Revamp5</v>
      </c>
      <c r="E1785" s="18">
        <v>2853769.6857142858</v>
      </c>
    </row>
    <row r="1786" spans="1:5" hidden="1" x14ac:dyDescent="0.3">
      <c r="A1786" t="s">
        <v>106</v>
      </c>
      <c r="B1786">
        <v>6</v>
      </c>
      <c r="C1786">
        <f t="shared" si="54"/>
        <v>6</v>
      </c>
      <c r="D1786" t="str">
        <f t="shared" si="55"/>
        <v>SMP1 - Revamp6</v>
      </c>
      <c r="E1786" s="18">
        <v>6112062.5631428557</v>
      </c>
    </row>
    <row r="1787" spans="1:5" hidden="1" x14ac:dyDescent="0.3">
      <c r="A1787" t="s">
        <v>106</v>
      </c>
      <c r="B1787">
        <v>7</v>
      </c>
      <c r="C1787">
        <f t="shared" si="54"/>
        <v>7</v>
      </c>
      <c r="D1787" t="str">
        <f t="shared" si="55"/>
        <v>SMP1 - Revamp7</v>
      </c>
      <c r="E1787" s="18">
        <v>3154540.1</v>
      </c>
    </row>
    <row r="1788" spans="1:5" hidden="1" x14ac:dyDescent="0.3">
      <c r="A1788" t="s">
        <v>106</v>
      </c>
      <c r="B1788">
        <v>8</v>
      </c>
      <c r="C1788">
        <f t="shared" si="54"/>
        <v>8</v>
      </c>
      <c r="D1788" t="str">
        <f t="shared" si="55"/>
        <v>SMP1 - Revamp8</v>
      </c>
      <c r="E1788" s="18">
        <v>1992085.4365714288</v>
      </c>
    </row>
    <row r="1789" spans="1:5" hidden="1" x14ac:dyDescent="0.3">
      <c r="A1789" t="s">
        <v>106</v>
      </c>
      <c r="B1789">
        <v>1</v>
      </c>
      <c r="C1789">
        <f t="shared" si="54"/>
        <v>1</v>
      </c>
      <c r="D1789" t="str">
        <f t="shared" si="55"/>
        <v>SMP1 - Revamp1</v>
      </c>
      <c r="E1789" s="18">
        <v>11698500</v>
      </c>
    </row>
    <row r="1790" spans="1:5" hidden="1" x14ac:dyDescent="0.3">
      <c r="A1790" t="s">
        <v>106</v>
      </c>
      <c r="B1790">
        <v>2</v>
      </c>
      <c r="C1790">
        <f t="shared" si="54"/>
        <v>2</v>
      </c>
      <c r="D1790" t="str">
        <f t="shared" si="55"/>
        <v>SMP1 - Revamp2</v>
      </c>
      <c r="E1790" s="18">
        <v>25693427.5</v>
      </c>
    </row>
    <row r="1791" spans="1:5" hidden="1" x14ac:dyDescent="0.3">
      <c r="A1791" t="s">
        <v>106</v>
      </c>
      <c r="B1791">
        <v>3</v>
      </c>
      <c r="C1791">
        <f t="shared" si="54"/>
        <v>3</v>
      </c>
      <c r="D1791" t="str">
        <f t="shared" si="55"/>
        <v>SMP1 - Revamp3</v>
      </c>
      <c r="E1791" s="18">
        <v>16806572.5</v>
      </c>
    </row>
    <row r="1792" spans="1:5" hidden="1" x14ac:dyDescent="0.3">
      <c r="A1792" t="s">
        <v>130</v>
      </c>
      <c r="B1792">
        <v>1</v>
      </c>
      <c r="C1792">
        <f t="shared" si="54"/>
        <v>1</v>
      </c>
      <c r="D1792" t="str">
        <f t="shared" si="55"/>
        <v>SMP1 - Shut Down1</v>
      </c>
      <c r="E1792" s="18">
        <v>5388381.9400000004</v>
      </c>
    </row>
    <row r="1793" spans="1:5" hidden="1" x14ac:dyDescent="0.3">
      <c r="A1793" t="s">
        <v>130</v>
      </c>
      <c r="B1793">
        <v>2</v>
      </c>
      <c r="C1793">
        <f t="shared" ref="C1793:C1856" si="56">ROUNDDOWN(B1793,0)</f>
        <v>2</v>
      </c>
      <c r="D1793" t="str">
        <f t="shared" ref="D1793:D1856" si="57">A1793&amp;C1793</f>
        <v>SMP1 - Shut Down2</v>
      </c>
      <c r="E1793" s="18">
        <v>15140879.891428569</v>
      </c>
    </row>
    <row r="1794" spans="1:5" hidden="1" x14ac:dyDescent="0.3">
      <c r="A1794" t="s">
        <v>130</v>
      </c>
      <c r="B1794">
        <v>3</v>
      </c>
      <c r="C1794">
        <f t="shared" si="56"/>
        <v>3</v>
      </c>
      <c r="D1794" t="str">
        <f t="shared" si="57"/>
        <v>SMP1 - Shut Down3</v>
      </c>
      <c r="E1794" s="18">
        <v>8648912.9484000001</v>
      </c>
    </row>
    <row r="1795" spans="1:5" hidden="1" x14ac:dyDescent="0.3">
      <c r="A1795" t="s">
        <v>214</v>
      </c>
      <c r="B1795">
        <v>1</v>
      </c>
      <c r="C1795">
        <f t="shared" si="56"/>
        <v>1</v>
      </c>
      <c r="D1795" t="str">
        <f t="shared" si="57"/>
        <v>SMP1 - Shut Down- Final Retention1</v>
      </c>
      <c r="E1795" s="18">
        <v>2700753.58</v>
      </c>
    </row>
    <row r="1796" spans="1:5" hidden="1" x14ac:dyDescent="0.3">
      <c r="A1796" t="s">
        <v>134</v>
      </c>
      <c r="B1796">
        <v>2</v>
      </c>
      <c r="C1796">
        <f t="shared" si="56"/>
        <v>2</v>
      </c>
      <c r="D1796" t="str">
        <f t="shared" si="57"/>
        <v>SMP2 - Shut Down2</v>
      </c>
      <c r="E1796" s="18">
        <v>5426194.9513333319</v>
      </c>
    </row>
    <row r="1797" spans="1:5" hidden="1" x14ac:dyDescent="0.3">
      <c r="A1797" t="s">
        <v>134</v>
      </c>
      <c r="B1797">
        <v>3</v>
      </c>
      <c r="C1797">
        <f t="shared" si="56"/>
        <v>3</v>
      </c>
      <c r="D1797" t="str">
        <f t="shared" si="57"/>
        <v>SMP2 - Shut Down3</v>
      </c>
      <c r="E1797" s="18">
        <v>581185.34</v>
      </c>
    </row>
    <row r="1798" spans="1:5" hidden="1" x14ac:dyDescent="0.3">
      <c r="A1798" t="s">
        <v>216</v>
      </c>
      <c r="B1798">
        <v>1</v>
      </c>
      <c r="C1798">
        <f t="shared" si="56"/>
        <v>1</v>
      </c>
      <c r="D1798" t="str">
        <f t="shared" si="57"/>
        <v>SMP2 - Shut Down- Retention release1</v>
      </c>
      <c r="E1798" s="18">
        <v>553693.36</v>
      </c>
    </row>
    <row r="1799" spans="1:5" hidden="1" x14ac:dyDescent="0.3">
      <c r="A1799" t="s">
        <v>228</v>
      </c>
      <c r="B1799">
        <v>1</v>
      </c>
      <c r="C1799">
        <f t="shared" si="56"/>
        <v>1</v>
      </c>
      <c r="D1799" t="str">
        <f t="shared" si="57"/>
        <v>SMP2 - Shut Down- V.O1</v>
      </c>
      <c r="E1799" s="18">
        <v>20000000</v>
      </c>
    </row>
    <row r="1800" spans="1:5" hidden="1" x14ac:dyDescent="0.3">
      <c r="A1800" t="s">
        <v>8</v>
      </c>
      <c r="B1800">
        <v>23</v>
      </c>
      <c r="C1800">
        <f t="shared" si="56"/>
        <v>23</v>
      </c>
      <c r="D1800" t="str">
        <f t="shared" si="57"/>
        <v>Sodic Club House23</v>
      </c>
      <c r="E1800" s="18">
        <v>2727407.25</v>
      </c>
    </row>
    <row r="1801" spans="1:5" hidden="1" x14ac:dyDescent="0.3">
      <c r="A1801" t="s">
        <v>8</v>
      </c>
      <c r="B1801">
        <v>24</v>
      </c>
      <c r="C1801">
        <f t="shared" si="56"/>
        <v>24</v>
      </c>
      <c r="D1801" t="str">
        <f t="shared" si="57"/>
        <v>Sodic Club House24</v>
      </c>
      <c r="E1801" s="18">
        <v>4528572.66</v>
      </c>
    </row>
    <row r="1802" spans="1:5" hidden="1" x14ac:dyDescent="0.3">
      <c r="A1802" t="s">
        <v>8</v>
      </c>
      <c r="B1802">
        <v>25</v>
      </c>
      <c r="C1802">
        <f t="shared" si="56"/>
        <v>25</v>
      </c>
      <c r="D1802" t="str">
        <f t="shared" si="57"/>
        <v>Sodic Club House25</v>
      </c>
      <c r="E1802" s="18">
        <v>894280.83</v>
      </c>
    </row>
    <row r="1803" spans="1:5" hidden="1" x14ac:dyDescent="0.3">
      <c r="A1803" t="s">
        <v>8</v>
      </c>
      <c r="B1803">
        <v>26</v>
      </c>
      <c r="C1803">
        <f t="shared" si="56"/>
        <v>26</v>
      </c>
      <c r="D1803" t="str">
        <f t="shared" si="57"/>
        <v>Sodic Club House26</v>
      </c>
      <c r="E1803" s="18">
        <v>2563543.65</v>
      </c>
    </row>
    <row r="1804" spans="1:5" hidden="1" x14ac:dyDescent="0.3">
      <c r="A1804" t="s">
        <v>8</v>
      </c>
      <c r="B1804">
        <v>27</v>
      </c>
      <c r="C1804">
        <f t="shared" si="56"/>
        <v>27</v>
      </c>
      <c r="D1804" t="str">
        <f t="shared" si="57"/>
        <v>Sodic Club House27</v>
      </c>
      <c r="E1804" s="18">
        <v>7171420.8099999996</v>
      </c>
    </row>
    <row r="1805" spans="1:5" hidden="1" x14ac:dyDescent="0.3">
      <c r="A1805" t="s">
        <v>8</v>
      </c>
      <c r="B1805">
        <v>28</v>
      </c>
      <c r="C1805">
        <f t="shared" si="56"/>
        <v>28</v>
      </c>
      <c r="D1805" t="str">
        <f t="shared" si="57"/>
        <v>Sodic Club House28</v>
      </c>
      <c r="E1805" s="18">
        <v>3643251.2</v>
      </c>
    </row>
    <row r="1806" spans="1:5" hidden="1" x14ac:dyDescent="0.3">
      <c r="A1806" t="s">
        <v>8</v>
      </c>
      <c r="B1806">
        <v>29</v>
      </c>
      <c r="C1806">
        <f t="shared" si="56"/>
        <v>29</v>
      </c>
      <c r="D1806" t="str">
        <f t="shared" si="57"/>
        <v>Sodic Club House29</v>
      </c>
      <c r="E1806" s="18">
        <v>2927170</v>
      </c>
    </row>
    <row r="1807" spans="1:5" hidden="1" x14ac:dyDescent="0.3">
      <c r="A1807" t="s">
        <v>8</v>
      </c>
      <c r="B1807">
        <v>30</v>
      </c>
      <c r="C1807">
        <f t="shared" si="56"/>
        <v>30</v>
      </c>
      <c r="D1807" t="str">
        <f t="shared" si="57"/>
        <v>Sodic Club House30</v>
      </c>
      <c r="E1807" s="18">
        <v>1523667.33</v>
      </c>
    </row>
    <row r="1808" spans="1:5" hidden="1" x14ac:dyDescent="0.3">
      <c r="A1808" t="s">
        <v>8</v>
      </c>
      <c r="B1808">
        <v>31</v>
      </c>
      <c r="C1808">
        <f t="shared" si="56"/>
        <v>31</v>
      </c>
      <c r="D1808" t="str">
        <f t="shared" si="57"/>
        <v>Sodic Club House31</v>
      </c>
      <c r="E1808" s="18">
        <v>3752933.2199999997</v>
      </c>
    </row>
    <row r="1809" spans="1:5" hidden="1" x14ac:dyDescent="0.3">
      <c r="A1809" t="s">
        <v>8</v>
      </c>
      <c r="B1809">
        <v>32</v>
      </c>
      <c r="C1809">
        <f t="shared" si="56"/>
        <v>32</v>
      </c>
      <c r="D1809" t="str">
        <f t="shared" si="57"/>
        <v>Sodic Club House32</v>
      </c>
      <c r="E1809" s="18">
        <v>1851323.25</v>
      </c>
    </row>
    <row r="1810" spans="1:5" hidden="1" x14ac:dyDescent="0.3">
      <c r="A1810" t="s">
        <v>8</v>
      </c>
      <c r="B1810">
        <v>33</v>
      </c>
      <c r="C1810">
        <f t="shared" si="56"/>
        <v>33</v>
      </c>
      <c r="D1810" t="str">
        <f t="shared" si="57"/>
        <v>Sodic Club House33</v>
      </c>
      <c r="E1810" s="18">
        <v>5028067.13</v>
      </c>
    </row>
    <row r="1811" spans="1:5" hidden="1" x14ac:dyDescent="0.3">
      <c r="A1811" t="s">
        <v>8</v>
      </c>
      <c r="B1811">
        <v>34</v>
      </c>
      <c r="C1811">
        <f t="shared" si="56"/>
        <v>34</v>
      </c>
      <c r="D1811" t="str">
        <f t="shared" si="57"/>
        <v>Sodic Club House34</v>
      </c>
      <c r="E1811" s="18">
        <v>1372787.1900000004</v>
      </c>
    </row>
    <row r="1812" spans="1:5" hidden="1" x14ac:dyDescent="0.3">
      <c r="A1812" t="s">
        <v>8</v>
      </c>
      <c r="B1812">
        <v>35</v>
      </c>
      <c r="C1812">
        <f t="shared" si="56"/>
        <v>35</v>
      </c>
      <c r="D1812" t="str">
        <f t="shared" si="57"/>
        <v>Sodic Club House35</v>
      </c>
      <c r="E1812" s="18">
        <v>2061960.96</v>
      </c>
    </row>
    <row r="1813" spans="1:5" hidden="1" x14ac:dyDescent="0.3">
      <c r="A1813" t="s">
        <v>8</v>
      </c>
      <c r="B1813">
        <v>36</v>
      </c>
      <c r="C1813">
        <f t="shared" si="56"/>
        <v>36</v>
      </c>
      <c r="D1813" t="str">
        <f t="shared" si="57"/>
        <v>Sodic Club House36</v>
      </c>
      <c r="E1813" s="18">
        <v>3000000</v>
      </c>
    </row>
    <row r="1814" spans="1:5" hidden="1" x14ac:dyDescent="0.3">
      <c r="A1814" t="s">
        <v>8</v>
      </c>
      <c r="B1814">
        <v>36.1</v>
      </c>
      <c r="C1814">
        <f t="shared" si="56"/>
        <v>36</v>
      </c>
      <c r="D1814" t="str">
        <f t="shared" si="57"/>
        <v>Sodic Club House36</v>
      </c>
      <c r="E1814" s="18">
        <v>6516540.6600000001</v>
      </c>
    </row>
    <row r="1815" spans="1:5" hidden="1" x14ac:dyDescent="0.3">
      <c r="A1815" t="s">
        <v>8</v>
      </c>
      <c r="B1815">
        <v>37</v>
      </c>
      <c r="C1815">
        <f t="shared" si="56"/>
        <v>37</v>
      </c>
      <c r="D1815" t="str">
        <f t="shared" si="57"/>
        <v>Sodic Club House37</v>
      </c>
      <c r="E1815" s="18">
        <v>4028521</v>
      </c>
    </row>
    <row r="1816" spans="1:5" hidden="1" x14ac:dyDescent="0.3">
      <c r="A1816" t="s">
        <v>168</v>
      </c>
      <c r="B1816">
        <v>1</v>
      </c>
      <c r="C1816">
        <f t="shared" si="56"/>
        <v>1</v>
      </c>
      <c r="D1816" t="str">
        <f t="shared" si="57"/>
        <v>Sodic Club House - Social Insurance1</v>
      </c>
      <c r="E1816" s="18">
        <v>184729.32</v>
      </c>
    </row>
    <row r="1817" spans="1:5" hidden="1" x14ac:dyDescent="0.3">
      <c r="A1817" t="s">
        <v>168</v>
      </c>
      <c r="B1817">
        <v>2</v>
      </c>
      <c r="C1817">
        <f t="shared" si="56"/>
        <v>2</v>
      </c>
      <c r="D1817" t="str">
        <f t="shared" si="57"/>
        <v>Sodic Club House - Social Insurance2</v>
      </c>
      <c r="E1817" s="18">
        <v>503082.9</v>
      </c>
    </row>
    <row r="1818" spans="1:5" hidden="1" x14ac:dyDescent="0.3">
      <c r="A1818" t="s">
        <v>32</v>
      </c>
      <c r="B1818">
        <v>1</v>
      </c>
      <c r="C1818">
        <f t="shared" si="56"/>
        <v>1</v>
      </c>
      <c r="D1818" t="str">
        <f t="shared" si="57"/>
        <v>Sodic Eastown1</v>
      </c>
      <c r="E1818" s="18">
        <v>6789620.1200000001</v>
      </c>
    </row>
    <row r="1819" spans="1:5" hidden="1" x14ac:dyDescent="0.3">
      <c r="A1819" t="s">
        <v>32</v>
      </c>
      <c r="B1819">
        <v>2</v>
      </c>
      <c r="C1819">
        <f t="shared" si="56"/>
        <v>2</v>
      </c>
      <c r="D1819" t="str">
        <f t="shared" si="57"/>
        <v>Sodic Eastown2</v>
      </c>
      <c r="E1819" s="18">
        <v>15638373.66</v>
      </c>
    </row>
    <row r="1820" spans="1:5" hidden="1" x14ac:dyDescent="0.3">
      <c r="A1820" t="s">
        <v>32</v>
      </c>
      <c r="B1820">
        <v>3</v>
      </c>
      <c r="C1820">
        <f t="shared" si="56"/>
        <v>3</v>
      </c>
      <c r="D1820" t="str">
        <f t="shared" si="57"/>
        <v>Sodic Eastown3</v>
      </c>
      <c r="E1820" s="18">
        <v>1574016.18</v>
      </c>
    </row>
    <row r="1821" spans="1:5" hidden="1" x14ac:dyDescent="0.3">
      <c r="A1821" t="s">
        <v>32</v>
      </c>
      <c r="B1821">
        <v>4</v>
      </c>
      <c r="C1821">
        <f t="shared" si="56"/>
        <v>4</v>
      </c>
      <c r="D1821" t="str">
        <f t="shared" si="57"/>
        <v>Sodic Eastown4</v>
      </c>
      <c r="E1821" s="18">
        <v>25688338.609999999</v>
      </c>
    </row>
    <row r="1822" spans="1:5" hidden="1" x14ac:dyDescent="0.3">
      <c r="A1822" t="s">
        <v>32</v>
      </c>
      <c r="B1822">
        <v>5</v>
      </c>
      <c r="C1822">
        <f t="shared" si="56"/>
        <v>5</v>
      </c>
      <c r="D1822" t="str">
        <f t="shared" si="57"/>
        <v>Sodic Eastown5</v>
      </c>
      <c r="E1822" s="18">
        <v>37056568.399999999</v>
      </c>
    </row>
    <row r="1823" spans="1:5" hidden="1" x14ac:dyDescent="0.3">
      <c r="A1823" t="s">
        <v>32</v>
      </c>
      <c r="B1823">
        <v>6</v>
      </c>
      <c r="C1823">
        <f t="shared" si="56"/>
        <v>6</v>
      </c>
      <c r="D1823" t="str">
        <f t="shared" si="57"/>
        <v>Sodic Eastown6</v>
      </c>
      <c r="E1823" s="18">
        <v>18000000</v>
      </c>
    </row>
    <row r="1824" spans="1:5" hidden="1" x14ac:dyDescent="0.3">
      <c r="A1824" t="s">
        <v>32</v>
      </c>
      <c r="B1824">
        <v>6.1</v>
      </c>
      <c r="C1824">
        <f t="shared" si="56"/>
        <v>6</v>
      </c>
      <c r="D1824" t="str">
        <f t="shared" si="57"/>
        <v>Sodic Eastown6</v>
      </c>
      <c r="E1824" s="18">
        <v>10554847.67</v>
      </c>
    </row>
    <row r="1825" spans="1:5" hidden="1" x14ac:dyDescent="0.3">
      <c r="A1825" t="s">
        <v>32</v>
      </c>
      <c r="B1825">
        <v>7</v>
      </c>
      <c r="C1825">
        <f t="shared" si="56"/>
        <v>7</v>
      </c>
      <c r="D1825" t="str">
        <f t="shared" si="57"/>
        <v>Sodic Eastown7</v>
      </c>
      <c r="E1825" s="18">
        <v>35000000</v>
      </c>
    </row>
    <row r="1826" spans="1:5" hidden="1" x14ac:dyDescent="0.3">
      <c r="A1826" t="s">
        <v>32</v>
      </c>
      <c r="B1826">
        <v>7.1</v>
      </c>
      <c r="C1826">
        <f t="shared" si="56"/>
        <v>7</v>
      </c>
      <c r="D1826" t="str">
        <f t="shared" si="57"/>
        <v>Sodic Eastown7</v>
      </c>
      <c r="E1826" s="18">
        <v>3197130.95</v>
      </c>
    </row>
    <row r="1827" spans="1:5" hidden="1" x14ac:dyDescent="0.3">
      <c r="A1827" t="s">
        <v>32</v>
      </c>
      <c r="B1827">
        <v>8</v>
      </c>
      <c r="C1827">
        <f t="shared" si="56"/>
        <v>8</v>
      </c>
      <c r="D1827" t="str">
        <f t="shared" si="57"/>
        <v>Sodic Eastown8</v>
      </c>
      <c r="E1827" s="18">
        <v>46000000</v>
      </c>
    </row>
    <row r="1828" spans="1:5" hidden="1" x14ac:dyDescent="0.3">
      <c r="A1828" t="s">
        <v>32</v>
      </c>
      <c r="B1828">
        <v>8.1</v>
      </c>
      <c r="C1828">
        <f t="shared" si="56"/>
        <v>8</v>
      </c>
      <c r="D1828" t="str">
        <f t="shared" si="57"/>
        <v>Sodic Eastown8</v>
      </c>
      <c r="E1828" s="18">
        <v>9532397.6099999994</v>
      </c>
    </row>
    <row r="1829" spans="1:5" hidden="1" x14ac:dyDescent="0.3">
      <c r="A1829" t="s">
        <v>32</v>
      </c>
      <c r="B1829">
        <v>9</v>
      </c>
      <c r="C1829">
        <f t="shared" si="56"/>
        <v>9</v>
      </c>
      <c r="D1829" t="str">
        <f t="shared" si="57"/>
        <v>Sodic Eastown9</v>
      </c>
      <c r="E1829" s="18">
        <v>40504812.259999998</v>
      </c>
    </row>
    <row r="1830" spans="1:5" hidden="1" x14ac:dyDescent="0.3">
      <c r="A1830" t="s">
        <v>32</v>
      </c>
      <c r="B1830">
        <v>10</v>
      </c>
      <c r="C1830">
        <f t="shared" si="56"/>
        <v>10</v>
      </c>
      <c r="D1830" t="str">
        <f t="shared" si="57"/>
        <v>Sodic Eastown10</v>
      </c>
      <c r="E1830" s="18">
        <v>32553581.239999998</v>
      </c>
    </row>
    <row r="1831" spans="1:5" hidden="1" x14ac:dyDescent="0.3">
      <c r="A1831" t="s">
        <v>32</v>
      </c>
      <c r="B1831">
        <v>11</v>
      </c>
      <c r="C1831">
        <f t="shared" si="56"/>
        <v>11</v>
      </c>
      <c r="D1831" t="str">
        <f t="shared" si="57"/>
        <v>Sodic Eastown11</v>
      </c>
      <c r="E1831" s="18">
        <v>27179529.392899614</v>
      </c>
    </row>
    <row r="1832" spans="1:5" hidden="1" x14ac:dyDescent="0.3">
      <c r="A1832" t="s">
        <v>32</v>
      </c>
      <c r="B1832">
        <v>12</v>
      </c>
      <c r="C1832">
        <f t="shared" si="56"/>
        <v>12</v>
      </c>
      <c r="D1832" t="str">
        <f t="shared" si="57"/>
        <v>Sodic Eastown12</v>
      </c>
      <c r="E1832" s="18">
        <v>19553108.789999999</v>
      </c>
    </row>
    <row r="1833" spans="1:5" hidden="1" x14ac:dyDescent="0.3">
      <c r="A1833" t="s">
        <v>32</v>
      </c>
      <c r="B1833">
        <v>13</v>
      </c>
      <c r="C1833">
        <f t="shared" si="56"/>
        <v>13</v>
      </c>
      <c r="D1833" t="str">
        <f t="shared" si="57"/>
        <v>Sodic Eastown13</v>
      </c>
      <c r="E1833" s="18">
        <v>10000000</v>
      </c>
    </row>
    <row r="1834" spans="1:5" hidden="1" x14ac:dyDescent="0.3">
      <c r="A1834" t="s">
        <v>32</v>
      </c>
      <c r="B1834">
        <v>13.1</v>
      </c>
      <c r="C1834">
        <f t="shared" si="56"/>
        <v>13</v>
      </c>
      <c r="D1834" t="str">
        <f t="shared" si="57"/>
        <v>Sodic Eastown13</v>
      </c>
      <c r="E1834" s="18">
        <v>6201534.04</v>
      </c>
    </row>
    <row r="1835" spans="1:5" hidden="1" x14ac:dyDescent="0.3">
      <c r="A1835" t="s">
        <v>32</v>
      </c>
      <c r="B1835">
        <v>14</v>
      </c>
      <c r="C1835">
        <f t="shared" si="56"/>
        <v>14</v>
      </c>
      <c r="D1835" t="str">
        <f t="shared" si="57"/>
        <v>Sodic Eastown14</v>
      </c>
      <c r="E1835" s="18">
        <v>15000000</v>
      </c>
    </row>
    <row r="1836" spans="1:5" hidden="1" x14ac:dyDescent="0.3">
      <c r="A1836" t="s">
        <v>32</v>
      </c>
      <c r="B1836">
        <v>14.1</v>
      </c>
      <c r="C1836">
        <f t="shared" si="56"/>
        <v>14</v>
      </c>
      <c r="D1836" t="str">
        <f t="shared" si="57"/>
        <v>Sodic Eastown14</v>
      </c>
      <c r="E1836" s="18">
        <v>1537461.58</v>
      </c>
    </row>
    <row r="1837" spans="1:5" hidden="1" x14ac:dyDescent="0.3">
      <c r="A1837" t="s">
        <v>32</v>
      </c>
      <c r="B1837">
        <v>15</v>
      </c>
      <c r="C1837">
        <f t="shared" si="56"/>
        <v>15</v>
      </c>
      <c r="D1837" t="str">
        <f t="shared" si="57"/>
        <v>Sodic Eastown15</v>
      </c>
      <c r="E1837" s="18">
        <v>12895954</v>
      </c>
    </row>
    <row r="1838" spans="1:5" hidden="1" x14ac:dyDescent="0.3">
      <c r="A1838" t="s">
        <v>32</v>
      </c>
      <c r="B1838">
        <v>16</v>
      </c>
      <c r="C1838">
        <f t="shared" si="56"/>
        <v>16</v>
      </c>
      <c r="D1838" t="str">
        <f t="shared" si="57"/>
        <v>Sodic Eastown16</v>
      </c>
      <c r="E1838" s="18">
        <v>30145771.57</v>
      </c>
    </row>
    <row r="1839" spans="1:5" hidden="1" x14ac:dyDescent="0.3">
      <c r="A1839" t="s">
        <v>32</v>
      </c>
      <c r="B1839">
        <v>17</v>
      </c>
      <c r="C1839">
        <f t="shared" si="56"/>
        <v>17</v>
      </c>
      <c r="D1839" t="str">
        <f t="shared" si="57"/>
        <v>Sodic Eastown17</v>
      </c>
      <c r="E1839" s="18">
        <v>20000000</v>
      </c>
    </row>
    <row r="1840" spans="1:5" hidden="1" x14ac:dyDescent="0.3">
      <c r="A1840" t="s">
        <v>32</v>
      </c>
      <c r="B1840">
        <v>17.100000000000001</v>
      </c>
      <c r="C1840">
        <f t="shared" si="56"/>
        <v>17</v>
      </c>
      <c r="D1840" t="str">
        <f t="shared" si="57"/>
        <v>Sodic Eastown17</v>
      </c>
      <c r="E1840" s="18">
        <v>899381.34</v>
      </c>
    </row>
    <row r="1841" spans="1:5" hidden="1" x14ac:dyDescent="0.3">
      <c r="A1841" t="s">
        <v>32</v>
      </c>
      <c r="B1841">
        <v>18</v>
      </c>
      <c r="C1841">
        <f t="shared" si="56"/>
        <v>18</v>
      </c>
      <c r="D1841" t="str">
        <f t="shared" si="57"/>
        <v>Sodic Eastown18</v>
      </c>
      <c r="E1841" s="18">
        <v>15000000</v>
      </c>
    </row>
    <row r="1842" spans="1:5" hidden="1" x14ac:dyDescent="0.3">
      <c r="A1842" t="s">
        <v>32</v>
      </c>
      <c r="B1842">
        <v>18.100000000000001</v>
      </c>
      <c r="C1842">
        <f t="shared" si="56"/>
        <v>18</v>
      </c>
      <c r="D1842" t="str">
        <f t="shared" si="57"/>
        <v>Sodic Eastown18</v>
      </c>
      <c r="E1842" s="18">
        <v>7406610.7800000003</v>
      </c>
    </row>
    <row r="1843" spans="1:5" hidden="1" x14ac:dyDescent="0.3">
      <c r="A1843" t="s">
        <v>32</v>
      </c>
      <c r="B1843">
        <v>19</v>
      </c>
      <c r="C1843">
        <f t="shared" si="56"/>
        <v>19</v>
      </c>
      <c r="D1843" t="str">
        <f t="shared" si="57"/>
        <v>Sodic Eastown19</v>
      </c>
      <c r="E1843" s="18">
        <v>25500000</v>
      </c>
    </row>
    <row r="1844" spans="1:5" hidden="1" x14ac:dyDescent="0.3">
      <c r="A1844" t="s">
        <v>32</v>
      </c>
      <c r="B1844">
        <v>19.100000000000001</v>
      </c>
      <c r="C1844">
        <f t="shared" si="56"/>
        <v>19</v>
      </c>
      <c r="D1844" t="str">
        <f t="shared" si="57"/>
        <v>Sodic Eastown19</v>
      </c>
      <c r="E1844" s="18">
        <v>8917592.7199999988</v>
      </c>
    </row>
    <row r="1845" spans="1:5" hidden="1" x14ac:dyDescent="0.3">
      <c r="A1845" t="s">
        <v>32</v>
      </c>
      <c r="B1845">
        <v>20</v>
      </c>
      <c r="C1845">
        <f t="shared" si="56"/>
        <v>20</v>
      </c>
      <c r="D1845" t="str">
        <f t="shared" si="57"/>
        <v>Sodic Eastown20</v>
      </c>
      <c r="E1845" s="18">
        <v>27000000</v>
      </c>
    </row>
    <row r="1846" spans="1:5" hidden="1" x14ac:dyDescent="0.3">
      <c r="A1846" t="s">
        <v>32</v>
      </c>
      <c r="B1846">
        <v>20.100000000000001</v>
      </c>
      <c r="C1846">
        <f t="shared" si="56"/>
        <v>20</v>
      </c>
      <c r="D1846" t="str">
        <f t="shared" si="57"/>
        <v>Sodic Eastown20</v>
      </c>
      <c r="E1846" s="18">
        <v>4197031.83</v>
      </c>
    </row>
    <row r="1847" spans="1:5" hidden="1" x14ac:dyDescent="0.3">
      <c r="A1847" t="s">
        <v>32</v>
      </c>
      <c r="B1847">
        <v>21</v>
      </c>
      <c r="C1847">
        <f t="shared" si="56"/>
        <v>21</v>
      </c>
      <c r="D1847" t="str">
        <f t="shared" si="57"/>
        <v>Sodic Eastown21</v>
      </c>
      <c r="E1847" s="18">
        <v>25000000</v>
      </c>
    </row>
    <row r="1848" spans="1:5" hidden="1" x14ac:dyDescent="0.3">
      <c r="A1848" t="s">
        <v>32</v>
      </c>
      <c r="B1848">
        <v>21.1</v>
      </c>
      <c r="C1848">
        <f t="shared" si="56"/>
        <v>21</v>
      </c>
      <c r="D1848" t="str">
        <f t="shared" si="57"/>
        <v>Sodic Eastown21</v>
      </c>
      <c r="E1848" s="18">
        <v>4743783.32</v>
      </c>
    </row>
    <row r="1849" spans="1:5" hidden="1" x14ac:dyDescent="0.3">
      <c r="A1849" t="s">
        <v>32</v>
      </c>
      <c r="B1849">
        <v>22</v>
      </c>
      <c r="C1849">
        <f t="shared" si="56"/>
        <v>22</v>
      </c>
      <c r="D1849" t="str">
        <f t="shared" si="57"/>
        <v>Sodic Eastown22</v>
      </c>
      <c r="E1849" s="18">
        <v>15000000</v>
      </c>
    </row>
    <row r="1850" spans="1:5" hidden="1" x14ac:dyDescent="0.3">
      <c r="A1850" t="s">
        <v>32</v>
      </c>
      <c r="B1850">
        <v>22.1</v>
      </c>
      <c r="C1850">
        <f t="shared" si="56"/>
        <v>22</v>
      </c>
      <c r="D1850" t="str">
        <f t="shared" si="57"/>
        <v>Sodic Eastown22</v>
      </c>
      <c r="E1850" s="18">
        <v>4964135.7</v>
      </c>
    </row>
    <row r="1851" spans="1:5" hidden="1" x14ac:dyDescent="0.3">
      <c r="A1851" t="s">
        <v>32</v>
      </c>
      <c r="B1851">
        <v>23</v>
      </c>
      <c r="C1851">
        <f t="shared" si="56"/>
        <v>23</v>
      </c>
      <c r="D1851" t="str">
        <f t="shared" si="57"/>
        <v>Sodic Eastown23</v>
      </c>
      <c r="E1851" s="18">
        <v>12000000</v>
      </c>
    </row>
    <row r="1852" spans="1:5" hidden="1" x14ac:dyDescent="0.3">
      <c r="A1852" t="s">
        <v>32</v>
      </c>
      <c r="B1852">
        <v>23.1</v>
      </c>
      <c r="C1852">
        <f t="shared" si="56"/>
        <v>23</v>
      </c>
      <c r="D1852" t="str">
        <f t="shared" si="57"/>
        <v>Sodic Eastown23</v>
      </c>
      <c r="E1852" s="18">
        <v>7672746.6299999999</v>
      </c>
    </row>
    <row r="1853" spans="1:5" hidden="1" x14ac:dyDescent="0.3">
      <c r="A1853" t="s">
        <v>32</v>
      </c>
      <c r="B1853">
        <v>24</v>
      </c>
      <c r="C1853">
        <f t="shared" si="56"/>
        <v>24</v>
      </c>
      <c r="D1853" t="str">
        <f t="shared" si="57"/>
        <v>Sodic Eastown24</v>
      </c>
      <c r="E1853" s="18">
        <v>12000000</v>
      </c>
    </row>
    <row r="1854" spans="1:5" hidden="1" x14ac:dyDescent="0.3">
      <c r="A1854" t="s">
        <v>32</v>
      </c>
      <c r="B1854">
        <v>24.1</v>
      </c>
      <c r="C1854">
        <f t="shared" si="56"/>
        <v>24</v>
      </c>
      <c r="D1854" t="str">
        <f t="shared" si="57"/>
        <v>Sodic Eastown24</v>
      </c>
      <c r="E1854" s="18">
        <v>2713744.17</v>
      </c>
    </row>
    <row r="1855" spans="1:5" hidden="1" x14ac:dyDescent="0.3">
      <c r="A1855" t="s">
        <v>32</v>
      </c>
      <c r="B1855">
        <v>25</v>
      </c>
      <c r="C1855">
        <f t="shared" si="56"/>
        <v>25</v>
      </c>
      <c r="D1855" t="str">
        <f t="shared" si="57"/>
        <v>Sodic Eastown25</v>
      </c>
      <c r="E1855" s="18">
        <v>15000000</v>
      </c>
    </row>
    <row r="1856" spans="1:5" hidden="1" x14ac:dyDescent="0.3">
      <c r="A1856" t="s">
        <v>32</v>
      </c>
      <c r="B1856">
        <v>25.1</v>
      </c>
      <c r="C1856">
        <f t="shared" si="56"/>
        <v>25</v>
      </c>
      <c r="D1856" t="str">
        <f t="shared" si="57"/>
        <v>Sodic Eastown25</v>
      </c>
      <c r="E1856" s="18">
        <v>3632387.16</v>
      </c>
    </row>
    <row r="1857" spans="1:5" hidden="1" x14ac:dyDescent="0.3">
      <c r="A1857" t="s">
        <v>32</v>
      </c>
      <c r="B1857">
        <v>26</v>
      </c>
      <c r="C1857">
        <f t="shared" ref="C1857:C1920" si="58">ROUNDDOWN(B1857,0)</f>
        <v>26</v>
      </c>
      <c r="D1857" t="str">
        <f t="shared" ref="D1857:D1920" si="59">A1857&amp;C1857</f>
        <v>Sodic Eastown26</v>
      </c>
      <c r="E1857" s="18">
        <v>19000000</v>
      </c>
    </row>
    <row r="1858" spans="1:5" hidden="1" x14ac:dyDescent="0.3">
      <c r="A1858" t="s">
        <v>32</v>
      </c>
      <c r="B1858">
        <v>26.1</v>
      </c>
      <c r="C1858">
        <f t="shared" si="58"/>
        <v>26</v>
      </c>
      <c r="D1858" t="str">
        <f t="shared" si="59"/>
        <v>Sodic Eastown26</v>
      </c>
      <c r="E1858" s="18">
        <v>13407888.609999999</v>
      </c>
    </row>
    <row r="1859" spans="1:5" hidden="1" x14ac:dyDescent="0.3">
      <c r="A1859" t="s">
        <v>32</v>
      </c>
      <c r="B1859">
        <v>27</v>
      </c>
      <c r="C1859">
        <f t="shared" si="58"/>
        <v>27</v>
      </c>
      <c r="D1859" t="str">
        <f t="shared" si="59"/>
        <v>Sodic Eastown27</v>
      </c>
      <c r="E1859" s="18">
        <v>19000000</v>
      </c>
    </row>
    <row r="1860" spans="1:5" hidden="1" x14ac:dyDescent="0.3">
      <c r="A1860" t="s">
        <v>32</v>
      </c>
      <c r="B1860">
        <v>27.1</v>
      </c>
      <c r="C1860">
        <f t="shared" si="58"/>
        <v>27</v>
      </c>
      <c r="D1860" t="str">
        <f t="shared" si="59"/>
        <v>Sodic Eastown27</v>
      </c>
      <c r="E1860" s="18">
        <v>2101612.8199999998</v>
      </c>
    </row>
    <row r="1861" spans="1:5" hidden="1" x14ac:dyDescent="0.3">
      <c r="A1861" t="s">
        <v>32</v>
      </c>
      <c r="B1861">
        <v>28</v>
      </c>
      <c r="C1861">
        <f t="shared" si="58"/>
        <v>28</v>
      </c>
      <c r="D1861" t="str">
        <f t="shared" si="59"/>
        <v>Sodic Eastown28</v>
      </c>
      <c r="E1861" s="18">
        <v>30000000</v>
      </c>
    </row>
    <row r="1862" spans="1:5" hidden="1" x14ac:dyDescent="0.3">
      <c r="A1862" t="s">
        <v>32</v>
      </c>
      <c r="B1862">
        <v>28.1</v>
      </c>
      <c r="C1862">
        <f t="shared" si="58"/>
        <v>28</v>
      </c>
      <c r="D1862" t="str">
        <f t="shared" si="59"/>
        <v>Sodic Eastown28</v>
      </c>
      <c r="E1862" s="18">
        <v>11708616.23</v>
      </c>
    </row>
    <row r="1863" spans="1:5" hidden="1" x14ac:dyDescent="0.3">
      <c r="A1863" t="s">
        <v>32</v>
      </c>
      <c r="B1863">
        <v>29</v>
      </c>
      <c r="C1863">
        <f t="shared" si="58"/>
        <v>29</v>
      </c>
      <c r="D1863" t="str">
        <f t="shared" si="59"/>
        <v>Sodic Eastown29</v>
      </c>
      <c r="E1863" s="18">
        <v>10880905.48</v>
      </c>
    </row>
    <row r="1864" spans="1:5" hidden="1" x14ac:dyDescent="0.3">
      <c r="A1864" t="s">
        <v>32</v>
      </c>
      <c r="B1864">
        <v>30</v>
      </c>
      <c r="C1864">
        <f t="shared" si="58"/>
        <v>30</v>
      </c>
      <c r="D1864" t="str">
        <f t="shared" si="59"/>
        <v>Sodic Eastown30</v>
      </c>
      <c r="E1864" s="18">
        <v>20000000</v>
      </c>
    </row>
    <row r="1865" spans="1:5" hidden="1" x14ac:dyDescent="0.3">
      <c r="A1865" t="s">
        <v>32</v>
      </c>
      <c r="B1865">
        <v>30.1</v>
      </c>
      <c r="C1865">
        <f t="shared" si="58"/>
        <v>30</v>
      </c>
      <c r="D1865" t="str">
        <f t="shared" si="59"/>
        <v>Sodic Eastown30</v>
      </c>
      <c r="E1865" s="18">
        <v>5479297.3600000003</v>
      </c>
    </row>
    <row r="1866" spans="1:5" hidden="1" x14ac:dyDescent="0.3">
      <c r="A1866" t="s">
        <v>32</v>
      </c>
      <c r="B1866">
        <v>31</v>
      </c>
      <c r="C1866">
        <f t="shared" si="58"/>
        <v>31</v>
      </c>
      <c r="D1866" t="str">
        <f t="shared" si="59"/>
        <v>Sodic Eastown31</v>
      </c>
      <c r="E1866" s="18">
        <v>22493923.41</v>
      </c>
    </row>
    <row r="1867" spans="1:5" hidden="1" x14ac:dyDescent="0.3">
      <c r="A1867" t="s">
        <v>32</v>
      </c>
      <c r="B1867">
        <v>32</v>
      </c>
      <c r="C1867">
        <f t="shared" si="58"/>
        <v>32</v>
      </c>
      <c r="D1867" t="str">
        <f t="shared" si="59"/>
        <v>Sodic Eastown32</v>
      </c>
      <c r="E1867" s="18">
        <v>15680621.74</v>
      </c>
    </row>
    <row r="1868" spans="1:5" hidden="1" x14ac:dyDescent="0.3">
      <c r="A1868" t="s">
        <v>32</v>
      </c>
      <c r="B1868">
        <v>33</v>
      </c>
      <c r="C1868">
        <f t="shared" si="58"/>
        <v>33</v>
      </c>
      <c r="D1868" t="str">
        <f t="shared" si="59"/>
        <v>Sodic Eastown33</v>
      </c>
      <c r="E1868" s="18">
        <v>19311419.98</v>
      </c>
    </row>
    <row r="1869" spans="1:5" hidden="1" x14ac:dyDescent="0.3">
      <c r="A1869" t="s">
        <v>32</v>
      </c>
      <c r="B1869">
        <v>34</v>
      </c>
      <c r="C1869">
        <f t="shared" si="58"/>
        <v>34</v>
      </c>
      <c r="D1869" t="str">
        <f t="shared" si="59"/>
        <v>Sodic Eastown34</v>
      </c>
      <c r="E1869" s="18">
        <v>4602037.6100000003</v>
      </c>
    </row>
    <row r="1870" spans="1:5" hidden="1" x14ac:dyDescent="0.3">
      <c r="A1870" t="s">
        <v>32</v>
      </c>
      <c r="B1870">
        <v>35</v>
      </c>
      <c r="C1870">
        <f t="shared" si="58"/>
        <v>35</v>
      </c>
      <c r="D1870" t="str">
        <f t="shared" si="59"/>
        <v>Sodic Eastown35</v>
      </c>
      <c r="E1870" s="18">
        <v>12555804.9</v>
      </c>
    </row>
    <row r="1871" spans="1:5" hidden="1" x14ac:dyDescent="0.3">
      <c r="A1871" t="s">
        <v>32</v>
      </c>
      <c r="B1871">
        <v>36</v>
      </c>
      <c r="C1871">
        <f t="shared" si="58"/>
        <v>36</v>
      </c>
      <c r="D1871" t="str">
        <f t="shared" si="59"/>
        <v>Sodic Eastown36</v>
      </c>
      <c r="E1871" s="18">
        <v>2350120</v>
      </c>
    </row>
    <row r="1872" spans="1:5" hidden="1" x14ac:dyDescent="0.3">
      <c r="A1872" t="s">
        <v>32</v>
      </c>
      <c r="B1872">
        <v>36.1</v>
      </c>
      <c r="C1872">
        <f t="shared" si="58"/>
        <v>36</v>
      </c>
      <c r="D1872" t="str">
        <f t="shared" si="59"/>
        <v>Sodic Eastown36</v>
      </c>
      <c r="E1872" s="18">
        <v>3904269.49</v>
      </c>
    </row>
    <row r="1873" spans="1:5" hidden="1" x14ac:dyDescent="0.3">
      <c r="A1873" t="s">
        <v>32</v>
      </c>
      <c r="B1873">
        <v>37</v>
      </c>
      <c r="C1873">
        <f t="shared" si="58"/>
        <v>37</v>
      </c>
      <c r="D1873" t="str">
        <f t="shared" si="59"/>
        <v>Sodic Eastown37</v>
      </c>
      <c r="E1873" s="18">
        <v>5035428.4000000004</v>
      </c>
    </row>
    <row r="1874" spans="1:5" hidden="1" x14ac:dyDescent="0.3">
      <c r="A1874" t="s">
        <v>32</v>
      </c>
      <c r="B1874">
        <v>38</v>
      </c>
      <c r="C1874">
        <f t="shared" si="58"/>
        <v>38</v>
      </c>
      <c r="D1874" t="str">
        <f t="shared" si="59"/>
        <v>Sodic Eastown38</v>
      </c>
      <c r="E1874" s="18">
        <v>2231188</v>
      </c>
    </row>
    <row r="1875" spans="1:5" hidden="1" x14ac:dyDescent="0.3">
      <c r="A1875" t="s">
        <v>32</v>
      </c>
      <c r="B1875">
        <v>39</v>
      </c>
      <c r="C1875">
        <f t="shared" si="58"/>
        <v>39</v>
      </c>
      <c r="D1875" t="str">
        <f t="shared" si="59"/>
        <v>Sodic Eastown39</v>
      </c>
      <c r="E1875" s="18">
        <v>17894573</v>
      </c>
    </row>
    <row r="1876" spans="1:5" hidden="1" x14ac:dyDescent="0.3">
      <c r="A1876" t="s">
        <v>82</v>
      </c>
      <c r="B1876">
        <v>1</v>
      </c>
      <c r="C1876">
        <f t="shared" si="58"/>
        <v>1</v>
      </c>
      <c r="D1876" t="str">
        <f t="shared" si="59"/>
        <v>Sodic Eastown - Landscape1</v>
      </c>
      <c r="E1876" s="18">
        <v>1545976.54</v>
      </c>
    </row>
    <row r="1877" spans="1:5" hidden="1" x14ac:dyDescent="0.3">
      <c r="A1877" t="s">
        <v>82</v>
      </c>
      <c r="B1877">
        <v>2</v>
      </c>
      <c r="C1877">
        <f t="shared" si="58"/>
        <v>2</v>
      </c>
      <c r="D1877" t="str">
        <f t="shared" si="59"/>
        <v>Sodic Eastown - Landscape2</v>
      </c>
      <c r="E1877" s="18">
        <v>2689319.17</v>
      </c>
    </row>
    <row r="1878" spans="1:5" hidden="1" x14ac:dyDescent="0.3">
      <c r="A1878" t="s">
        <v>82</v>
      </c>
      <c r="B1878">
        <v>3</v>
      </c>
      <c r="C1878">
        <f t="shared" si="58"/>
        <v>3</v>
      </c>
      <c r="D1878" t="str">
        <f t="shared" si="59"/>
        <v>Sodic Eastown - Landscape3</v>
      </c>
      <c r="E1878" s="18">
        <v>5060960.68</v>
      </c>
    </row>
    <row r="1879" spans="1:5" hidden="1" x14ac:dyDescent="0.3">
      <c r="A1879" t="s">
        <v>82</v>
      </c>
      <c r="B1879">
        <v>4</v>
      </c>
      <c r="C1879">
        <f t="shared" si="58"/>
        <v>4</v>
      </c>
      <c r="D1879" t="str">
        <f t="shared" si="59"/>
        <v>Sodic Eastown - Landscape4</v>
      </c>
      <c r="E1879" s="18">
        <v>4237695.68</v>
      </c>
    </row>
    <row r="1880" spans="1:5" hidden="1" x14ac:dyDescent="0.3">
      <c r="A1880" t="s">
        <v>82</v>
      </c>
      <c r="B1880">
        <v>5</v>
      </c>
      <c r="C1880">
        <f t="shared" si="58"/>
        <v>5</v>
      </c>
      <c r="D1880" t="str">
        <f t="shared" si="59"/>
        <v>Sodic Eastown - Landscape5</v>
      </c>
      <c r="E1880" s="18">
        <v>2847434.11</v>
      </c>
    </row>
    <row r="1881" spans="1:5" hidden="1" x14ac:dyDescent="0.3">
      <c r="A1881" t="s">
        <v>82</v>
      </c>
      <c r="B1881">
        <v>6</v>
      </c>
      <c r="C1881">
        <f t="shared" si="58"/>
        <v>6</v>
      </c>
      <c r="D1881" t="str">
        <f t="shared" si="59"/>
        <v>Sodic Eastown - Landscape6</v>
      </c>
      <c r="E1881" s="18">
        <v>1865468.85</v>
      </c>
    </row>
    <row r="1882" spans="1:5" hidden="1" x14ac:dyDescent="0.3">
      <c r="A1882" t="s">
        <v>82</v>
      </c>
      <c r="B1882">
        <v>7</v>
      </c>
      <c r="C1882">
        <f t="shared" si="58"/>
        <v>7</v>
      </c>
      <c r="D1882" t="str">
        <f t="shared" si="59"/>
        <v>Sodic Eastown - Landscape7</v>
      </c>
      <c r="E1882" s="18">
        <v>2249247.81</v>
      </c>
    </row>
    <row r="1883" spans="1:5" hidden="1" x14ac:dyDescent="0.3">
      <c r="A1883" t="s">
        <v>82</v>
      </c>
      <c r="B1883">
        <v>8</v>
      </c>
      <c r="C1883">
        <f t="shared" si="58"/>
        <v>8</v>
      </c>
      <c r="D1883" t="str">
        <f t="shared" si="59"/>
        <v>Sodic Eastown - Landscape8</v>
      </c>
      <c r="E1883" s="18">
        <v>8937999.7400000002</v>
      </c>
    </row>
    <row r="1884" spans="1:5" hidden="1" x14ac:dyDescent="0.3">
      <c r="A1884" t="s">
        <v>82</v>
      </c>
      <c r="B1884">
        <v>9</v>
      </c>
      <c r="C1884">
        <f t="shared" si="58"/>
        <v>9</v>
      </c>
      <c r="D1884" t="str">
        <f t="shared" si="59"/>
        <v>Sodic Eastown - Landscape9</v>
      </c>
      <c r="E1884" s="18">
        <v>837296.03</v>
      </c>
    </row>
    <row r="1885" spans="1:5" hidden="1" x14ac:dyDescent="0.3">
      <c r="A1885" t="s">
        <v>82</v>
      </c>
      <c r="B1885">
        <v>10</v>
      </c>
      <c r="C1885">
        <f t="shared" si="58"/>
        <v>10</v>
      </c>
      <c r="D1885" t="str">
        <f t="shared" si="59"/>
        <v>Sodic Eastown - Landscape10</v>
      </c>
      <c r="E1885" s="18">
        <v>2965081</v>
      </c>
    </row>
    <row r="1886" spans="1:5" hidden="1" x14ac:dyDescent="0.3">
      <c r="A1886" t="s">
        <v>82</v>
      </c>
      <c r="B1886">
        <v>11</v>
      </c>
      <c r="C1886">
        <f t="shared" si="58"/>
        <v>11</v>
      </c>
      <c r="D1886" t="str">
        <f t="shared" si="59"/>
        <v>Sodic Eastown - Landscape11</v>
      </c>
      <c r="E1886" s="18">
        <v>970278.45</v>
      </c>
    </row>
    <row r="1887" spans="1:5" hidden="1" x14ac:dyDescent="0.3">
      <c r="A1887" t="s">
        <v>82</v>
      </c>
      <c r="B1887">
        <v>12</v>
      </c>
      <c r="C1887">
        <f t="shared" si="58"/>
        <v>12</v>
      </c>
      <c r="D1887" t="str">
        <f t="shared" si="59"/>
        <v>Sodic Eastown - Landscape12</v>
      </c>
      <c r="E1887" s="18">
        <v>2038310.81</v>
      </c>
    </row>
    <row r="1888" spans="1:5" hidden="1" x14ac:dyDescent="0.3">
      <c r="A1888" t="s">
        <v>82</v>
      </c>
      <c r="B1888">
        <v>13</v>
      </c>
      <c r="C1888">
        <f t="shared" si="58"/>
        <v>13</v>
      </c>
      <c r="D1888" t="str">
        <f t="shared" si="59"/>
        <v>Sodic Eastown - Landscape13</v>
      </c>
      <c r="E1888" s="18">
        <v>4532604.51</v>
      </c>
    </row>
    <row r="1889" spans="1:5" hidden="1" x14ac:dyDescent="0.3">
      <c r="A1889" t="s">
        <v>32</v>
      </c>
      <c r="B1889">
        <v>1</v>
      </c>
      <c r="C1889">
        <f t="shared" si="58"/>
        <v>1</v>
      </c>
      <c r="D1889" t="str">
        <f t="shared" si="59"/>
        <v>Sodic Eastown1</v>
      </c>
      <c r="E1889" s="18">
        <v>10000000</v>
      </c>
    </row>
    <row r="1890" spans="1:5" hidden="1" x14ac:dyDescent="0.3">
      <c r="A1890" t="s">
        <v>170</v>
      </c>
      <c r="B1890">
        <v>1</v>
      </c>
      <c r="C1890">
        <f t="shared" si="58"/>
        <v>1</v>
      </c>
      <c r="D1890" t="str">
        <f t="shared" si="59"/>
        <v>Sodic Eastown - Social Insurance1</v>
      </c>
      <c r="E1890" s="18">
        <v>849097.69</v>
      </c>
    </row>
    <row r="1891" spans="1:5" hidden="1" x14ac:dyDescent="0.3">
      <c r="A1891" t="s">
        <v>170</v>
      </c>
      <c r="B1891">
        <v>2</v>
      </c>
      <c r="C1891">
        <f t="shared" si="58"/>
        <v>2</v>
      </c>
      <c r="D1891" t="str">
        <f t="shared" si="59"/>
        <v>Sodic Eastown - Social Insurance2</v>
      </c>
      <c r="E1891" s="18">
        <v>59565.32</v>
      </c>
    </row>
    <row r="1892" spans="1:5" hidden="1" x14ac:dyDescent="0.3">
      <c r="A1892" t="s">
        <v>170</v>
      </c>
      <c r="B1892">
        <v>3</v>
      </c>
      <c r="C1892">
        <f t="shared" si="58"/>
        <v>3</v>
      </c>
      <c r="D1892" t="str">
        <f t="shared" si="59"/>
        <v>Sodic Eastown - Social Insurance3</v>
      </c>
      <c r="E1892" s="18">
        <v>3554660.12</v>
      </c>
    </row>
    <row r="1893" spans="1:5" hidden="1" x14ac:dyDescent="0.3">
      <c r="A1893" t="s">
        <v>170</v>
      </c>
      <c r="B1893">
        <v>4</v>
      </c>
      <c r="C1893">
        <f t="shared" si="58"/>
        <v>4</v>
      </c>
      <c r="D1893" t="str">
        <f t="shared" si="59"/>
        <v>Sodic Eastown - Social Insurance4</v>
      </c>
      <c r="E1893" s="18">
        <v>1311245.56</v>
      </c>
    </row>
    <row r="1894" spans="1:5" hidden="1" x14ac:dyDescent="0.3">
      <c r="A1894" t="s">
        <v>170</v>
      </c>
      <c r="B1894">
        <v>5</v>
      </c>
      <c r="C1894">
        <f t="shared" si="58"/>
        <v>5</v>
      </c>
      <c r="D1894" t="str">
        <f t="shared" si="59"/>
        <v>Sodic Eastown - Social Insurance5</v>
      </c>
      <c r="E1894" s="18">
        <v>2324833</v>
      </c>
    </row>
    <row r="1895" spans="1:5" hidden="1" x14ac:dyDescent="0.3">
      <c r="A1895" t="s">
        <v>170</v>
      </c>
      <c r="B1895">
        <v>6</v>
      </c>
      <c r="C1895">
        <f t="shared" si="58"/>
        <v>6</v>
      </c>
      <c r="D1895" t="str">
        <f t="shared" si="59"/>
        <v>Sodic Eastown - Social Insurance6</v>
      </c>
      <c r="E1895" s="18">
        <v>2884335.94</v>
      </c>
    </row>
    <row r="1896" spans="1:5" hidden="1" x14ac:dyDescent="0.3">
      <c r="A1896" t="s">
        <v>170</v>
      </c>
      <c r="B1896">
        <v>7</v>
      </c>
      <c r="C1896">
        <f t="shared" si="58"/>
        <v>7</v>
      </c>
      <c r="D1896" t="str">
        <f t="shared" si="59"/>
        <v>Sodic Eastown - Social Insurance7</v>
      </c>
      <c r="E1896" s="18">
        <v>1801458.51</v>
      </c>
    </row>
    <row r="1897" spans="1:5" hidden="1" x14ac:dyDescent="0.3">
      <c r="A1897" t="s">
        <v>170</v>
      </c>
      <c r="B1897">
        <v>8</v>
      </c>
      <c r="C1897">
        <f t="shared" si="58"/>
        <v>8</v>
      </c>
      <c r="D1897" t="str">
        <f t="shared" si="59"/>
        <v>Sodic Eastown - Social Insurance8</v>
      </c>
      <c r="E1897" s="18">
        <v>1322438.3600000001</v>
      </c>
    </row>
    <row r="1898" spans="1:5" hidden="1" x14ac:dyDescent="0.3">
      <c r="A1898" t="s">
        <v>170</v>
      </c>
      <c r="B1898">
        <v>9</v>
      </c>
      <c r="C1898">
        <f t="shared" si="58"/>
        <v>9</v>
      </c>
      <c r="D1898" t="str">
        <f t="shared" si="59"/>
        <v>Sodic Eastown - Social Insurance9</v>
      </c>
      <c r="E1898" s="18">
        <v>1754521.36</v>
      </c>
    </row>
    <row r="1899" spans="1:5" hidden="1" x14ac:dyDescent="0.3">
      <c r="A1899" t="s">
        <v>170</v>
      </c>
      <c r="B1899">
        <v>10</v>
      </c>
      <c r="C1899">
        <f t="shared" si="58"/>
        <v>10</v>
      </c>
      <c r="D1899" t="str">
        <f t="shared" si="59"/>
        <v>Sodic Eastown - Social Insurance10</v>
      </c>
      <c r="E1899" s="18">
        <v>862557.37</v>
      </c>
    </row>
    <row r="1900" spans="1:5" hidden="1" x14ac:dyDescent="0.3">
      <c r="A1900" t="s">
        <v>170</v>
      </c>
      <c r="B1900">
        <v>11</v>
      </c>
      <c r="C1900">
        <f t="shared" si="58"/>
        <v>11</v>
      </c>
      <c r="D1900" t="str">
        <f t="shared" si="59"/>
        <v>Sodic Eastown - Social Insurance11</v>
      </c>
      <c r="E1900" s="18">
        <v>2423402.7599999998</v>
      </c>
    </row>
    <row r="1901" spans="1:5" hidden="1" x14ac:dyDescent="0.3">
      <c r="A1901" t="s">
        <v>170</v>
      </c>
      <c r="B1901">
        <v>12</v>
      </c>
      <c r="C1901">
        <f t="shared" si="58"/>
        <v>12</v>
      </c>
      <c r="D1901" t="str">
        <f t="shared" si="59"/>
        <v>Sodic Eastown - Social Insurance12</v>
      </c>
      <c r="E1901" s="18">
        <v>2569099.92</v>
      </c>
    </row>
    <row r="1902" spans="1:5" hidden="1" x14ac:dyDescent="0.3">
      <c r="A1902" t="s">
        <v>170</v>
      </c>
      <c r="B1902">
        <v>13</v>
      </c>
      <c r="C1902">
        <f t="shared" si="58"/>
        <v>13</v>
      </c>
      <c r="D1902" t="str">
        <f t="shared" si="59"/>
        <v>Sodic Eastown - Social Insurance13</v>
      </c>
      <c r="E1902" s="18">
        <v>1513109.68</v>
      </c>
    </row>
    <row r="1903" spans="1:5" hidden="1" x14ac:dyDescent="0.3">
      <c r="A1903" t="s">
        <v>170</v>
      </c>
      <c r="B1903">
        <v>14</v>
      </c>
      <c r="C1903">
        <f t="shared" si="58"/>
        <v>14</v>
      </c>
      <c r="D1903" t="str">
        <f t="shared" si="59"/>
        <v>Sodic Eastown - Social Insurance14</v>
      </c>
      <c r="E1903" s="18">
        <v>1540691.11</v>
      </c>
    </row>
    <row r="1904" spans="1:5" hidden="1" x14ac:dyDescent="0.3">
      <c r="A1904" t="s">
        <v>170</v>
      </c>
      <c r="B1904">
        <v>15</v>
      </c>
      <c r="C1904">
        <f t="shared" si="58"/>
        <v>15</v>
      </c>
      <c r="D1904" t="str">
        <f t="shared" si="59"/>
        <v>Sodic Eastown - Social Insurance15</v>
      </c>
      <c r="E1904" s="18">
        <v>2140215.06</v>
      </c>
    </row>
    <row r="1905" spans="1:5" hidden="1" x14ac:dyDescent="0.3">
      <c r="A1905" t="s">
        <v>170</v>
      </c>
      <c r="B1905">
        <v>16</v>
      </c>
      <c r="C1905">
        <f t="shared" si="58"/>
        <v>16</v>
      </c>
      <c r="D1905" t="str">
        <f t="shared" si="59"/>
        <v>Sodic Eastown - Social Insurance16</v>
      </c>
      <c r="E1905" s="18">
        <v>1796921.66</v>
      </c>
    </row>
    <row r="1906" spans="1:5" hidden="1" x14ac:dyDescent="0.3">
      <c r="A1906" t="s">
        <v>170</v>
      </c>
      <c r="B1906">
        <v>17</v>
      </c>
      <c r="C1906">
        <f t="shared" si="58"/>
        <v>17</v>
      </c>
      <c r="D1906" t="str">
        <f t="shared" si="59"/>
        <v>Sodic Eastown - Social Insurance17</v>
      </c>
      <c r="E1906" s="18">
        <v>1371899.5</v>
      </c>
    </row>
    <row r="1907" spans="1:5" hidden="1" x14ac:dyDescent="0.3">
      <c r="A1907" t="s">
        <v>170</v>
      </c>
      <c r="B1907">
        <v>18</v>
      </c>
      <c r="C1907">
        <f t="shared" si="58"/>
        <v>18</v>
      </c>
      <c r="D1907" t="str">
        <f t="shared" si="59"/>
        <v>Sodic Eastown - Social Insurance18</v>
      </c>
      <c r="E1907" s="18">
        <v>327894.39</v>
      </c>
    </row>
    <row r="1908" spans="1:5" hidden="1" x14ac:dyDescent="0.3">
      <c r="A1908" t="s">
        <v>170</v>
      </c>
      <c r="B1908">
        <v>19</v>
      </c>
      <c r="C1908">
        <f t="shared" si="58"/>
        <v>19</v>
      </c>
      <c r="D1908" t="str">
        <f t="shared" si="59"/>
        <v>Sodic Eastown - Social Insurance19</v>
      </c>
      <c r="E1908" s="18">
        <v>944267.32</v>
      </c>
    </row>
    <row r="1909" spans="1:5" hidden="1" x14ac:dyDescent="0.3">
      <c r="A1909" t="s">
        <v>170</v>
      </c>
      <c r="B1909">
        <v>20</v>
      </c>
      <c r="C1909">
        <f t="shared" si="58"/>
        <v>20</v>
      </c>
      <c r="D1909" t="str">
        <f t="shared" si="59"/>
        <v>Sodic Eastown - Social Insurance20</v>
      </c>
      <c r="E1909" s="18">
        <v>1149200.8700000001</v>
      </c>
    </row>
    <row r="1910" spans="1:5" hidden="1" x14ac:dyDescent="0.3">
      <c r="A1910" t="s">
        <v>170</v>
      </c>
      <c r="B1910">
        <v>21</v>
      </c>
      <c r="C1910">
        <f t="shared" si="58"/>
        <v>21</v>
      </c>
      <c r="D1910" t="str">
        <f t="shared" si="59"/>
        <v>Sodic Eastown - Social Insurance21</v>
      </c>
      <c r="E1910" s="18">
        <v>6876328.1500000004</v>
      </c>
    </row>
    <row r="1911" spans="1:5" hidden="1" x14ac:dyDescent="0.3">
      <c r="A1911" t="s">
        <v>32</v>
      </c>
      <c r="B1911">
        <v>1</v>
      </c>
      <c r="C1911">
        <f t="shared" si="58"/>
        <v>1</v>
      </c>
      <c r="D1911" t="str">
        <f t="shared" si="59"/>
        <v>Sodic Eastown1</v>
      </c>
      <c r="E1911" s="18">
        <v>122000000</v>
      </c>
    </row>
    <row r="1912" spans="1:5" hidden="1" x14ac:dyDescent="0.3">
      <c r="A1912" t="s">
        <v>32</v>
      </c>
      <c r="B1912">
        <v>2</v>
      </c>
      <c r="C1912">
        <f t="shared" si="58"/>
        <v>2</v>
      </c>
      <c r="D1912" t="str">
        <f t="shared" si="59"/>
        <v>Sodic Eastown2</v>
      </c>
      <c r="E1912" s="18">
        <v>5928168</v>
      </c>
    </row>
    <row r="1913" spans="1:5" hidden="1" x14ac:dyDescent="0.3">
      <c r="A1913" t="s">
        <v>89</v>
      </c>
      <c r="B1913">
        <v>1</v>
      </c>
      <c r="C1913">
        <f t="shared" si="58"/>
        <v>1</v>
      </c>
      <c r="D1913" t="str">
        <f t="shared" si="59"/>
        <v>Sokhna Port Expansion1</v>
      </c>
      <c r="E1913" s="18">
        <v>16602157.800000001</v>
      </c>
    </row>
    <row r="1914" spans="1:5" hidden="1" x14ac:dyDescent="0.3">
      <c r="A1914" t="s">
        <v>89</v>
      </c>
      <c r="B1914">
        <v>2</v>
      </c>
      <c r="C1914">
        <f t="shared" si="58"/>
        <v>2</v>
      </c>
      <c r="D1914" t="str">
        <f t="shared" si="59"/>
        <v>Sokhna Port Expansion2</v>
      </c>
      <c r="E1914" s="18">
        <v>19087604.300000001</v>
      </c>
    </row>
    <row r="1915" spans="1:5" hidden="1" x14ac:dyDescent="0.3">
      <c r="A1915" t="s">
        <v>89</v>
      </c>
      <c r="B1915">
        <v>3</v>
      </c>
      <c r="C1915">
        <f t="shared" si="58"/>
        <v>3</v>
      </c>
      <c r="D1915" t="str">
        <f t="shared" si="59"/>
        <v>Sokhna Port Expansion3</v>
      </c>
      <c r="E1915" s="18">
        <v>55802951.649999999</v>
      </c>
    </row>
    <row r="1916" spans="1:5" hidden="1" x14ac:dyDescent="0.3">
      <c r="A1916" t="s">
        <v>89</v>
      </c>
      <c r="B1916">
        <v>4</v>
      </c>
      <c r="C1916">
        <f t="shared" si="58"/>
        <v>4</v>
      </c>
      <c r="D1916" t="str">
        <f t="shared" si="59"/>
        <v>Sokhna Port Expansion4</v>
      </c>
      <c r="E1916" s="18">
        <v>16604871.85</v>
      </c>
    </row>
    <row r="1917" spans="1:5" hidden="1" x14ac:dyDescent="0.3">
      <c r="A1917" t="s">
        <v>89</v>
      </c>
      <c r="B1917">
        <v>5</v>
      </c>
      <c r="C1917">
        <f t="shared" si="58"/>
        <v>5</v>
      </c>
      <c r="D1917" t="str">
        <f t="shared" si="59"/>
        <v>Sokhna Port Expansion5</v>
      </c>
      <c r="E1917" s="18">
        <v>24339603.199999999</v>
      </c>
    </row>
    <row r="1918" spans="1:5" hidden="1" x14ac:dyDescent="0.3">
      <c r="A1918" t="s">
        <v>89</v>
      </c>
      <c r="B1918">
        <v>5.0999999999999996</v>
      </c>
      <c r="C1918">
        <f t="shared" si="58"/>
        <v>5</v>
      </c>
      <c r="D1918" t="str">
        <f t="shared" si="59"/>
        <v>Sokhna Port Expansion5</v>
      </c>
      <c r="E1918" s="18">
        <v>19863057.300000001</v>
      </c>
    </row>
    <row r="1919" spans="1:5" hidden="1" x14ac:dyDescent="0.3">
      <c r="A1919" t="s">
        <v>89</v>
      </c>
      <c r="B1919">
        <v>5.2</v>
      </c>
      <c r="C1919">
        <f t="shared" si="58"/>
        <v>5</v>
      </c>
      <c r="D1919" t="str">
        <f t="shared" si="59"/>
        <v>Sokhna Port Expansion5</v>
      </c>
      <c r="E1919" s="18">
        <v>14812304.050000001</v>
      </c>
    </row>
    <row r="1920" spans="1:5" hidden="1" x14ac:dyDescent="0.3">
      <c r="A1920" t="s">
        <v>89</v>
      </c>
      <c r="B1920">
        <v>6</v>
      </c>
      <c r="C1920">
        <f t="shared" si="58"/>
        <v>6</v>
      </c>
      <c r="D1920" t="str">
        <f t="shared" si="59"/>
        <v>Sokhna Port Expansion6</v>
      </c>
      <c r="E1920" s="18">
        <v>4879591.2</v>
      </c>
    </row>
    <row r="1921" spans="1:5" hidden="1" x14ac:dyDescent="0.3">
      <c r="A1921" t="s">
        <v>89</v>
      </c>
      <c r="B1921">
        <v>6.1</v>
      </c>
      <c r="C1921">
        <f t="shared" ref="C1921:C1984" si="60">ROUNDDOWN(B1921,0)</f>
        <v>6</v>
      </c>
      <c r="D1921" t="str">
        <f t="shared" ref="D1921:D1984" si="61">A1921&amp;C1921</f>
        <v>Sokhna Port Expansion6</v>
      </c>
      <c r="E1921" s="18">
        <v>10735001.15</v>
      </c>
    </row>
    <row r="1922" spans="1:5" hidden="1" x14ac:dyDescent="0.3">
      <c r="A1922" t="s">
        <v>89</v>
      </c>
      <c r="B1922">
        <v>6.2</v>
      </c>
      <c r="C1922">
        <f t="shared" si="60"/>
        <v>6</v>
      </c>
      <c r="D1922" t="str">
        <f t="shared" si="61"/>
        <v>Sokhna Port Expansion6</v>
      </c>
      <c r="E1922" s="18">
        <v>10594441</v>
      </c>
    </row>
    <row r="1923" spans="1:5" hidden="1" x14ac:dyDescent="0.3">
      <c r="A1923" t="s">
        <v>89</v>
      </c>
      <c r="B1923">
        <v>7</v>
      </c>
      <c r="C1923">
        <f t="shared" si="60"/>
        <v>7</v>
      </c>
      <c r="D1923" t="str">
        <f t="shared" si="61"/>
        <v>Sokhna Port Expansion7</v>
      </c>
      <c r="E1923" s="18">
        <v>36803665.950000003</v>
      </c>
    </row>
    <row r="1924" spans="1:5" hidden="1" x14ac:dyDescent="0.3">
      <c r="A1924" t="s">
        <v>89</v>
      </c>
      <c r="B1924">
        <v>8</v>
      </c>
      <c r="C1924">
        <f t="shared" si="60"/>
        <v>8</v>
      </c>
      <c r="D1924" t="str">
        <f t="shared" si="61"/>
        <v>Sokhna Port Expansion8</v>
      </c>
      <c r="E1924" s="18">
        <v>36284090.450000003</v>
      </c>
    </row>
    <row r="1925" spans="1:5" hidden="1" x14ac:dyDescent="0.3">
      <c r="A1925" t="s">
        <v>89</v>
      </c>
      <c r="B1925">
        <v>9</v>
      </c>
      <c r="C1925">
        <f t="shared" si="60"/>
        <v>9</v>
      </c>
      <c r="D1925" t="str">
        <f t="shared" si="61"/>
        <v>Sokhna Port Expansion9</v>
      </c>
      <c r="E1925" s="18">
        <v>30030028.449999999</v>
      </c>
    </row>
    <row r="1926" spans="1:5" hidden="1" x14ac:dyDescent="0.3">
      <c r="A1926" t="s">
        <v>89</v>
      </c>
      <c r="B1926">
        <v>10</v>
      </c>
      <c r="C1926">
        <f t="shared" si="60"/>
        <v>10</v>
      </c>
      <c r="D1926" t="str">
        <f t="shared" si="61"/>
        <v>Sokhna Port Expansion10</v>
      </c>
      <c r="E1926" s="18">
        <v>27461819.5</v>
      </c>
    </row>
    <row r="1927" spans="1:5" hidden="1" x14ac:dyDescent="0.3">
      <c r="A1927" t="s">
        <v>89</v>
      </c>
      <c r="B1927">
        <v>11</v>
      </c>
      <c r="C1927">
        <f t="shared" si="60"/>
        <v>11</v>
      </c>
      <c r="D1927" t="str">
        <f t="shared" si="61"/>
        <v>Sokhna Port Expansion11</v>
      </c>
      <c r="E1927" s="18">
        <v>50769799.200000003</v>
      </c>
    </row>
    <row r="1928" spans="1:5" hidden="1" x14ac:dyDescent="0.3">
      <c r="A1928" t="s">
        <v>89</v>
      </c>
      <c r="B1928">
        <v>12</v>
      </c>
      <c r="C1928">
        <f t="shared" si="60"/>
        <v>12</v>
      </c>
      <c r="D1928" t="str">
        <f t="shared" si="61"/>
        <v>Sokhna Port Expansion12</v>
      </c>
      <c r="E1928" s="18">
        <v>70395885.549999997</v>
      </c>
    </row>
    <row r="1929" spans="1:5" hidden="1" x14ac:dyDescent="0.3">
      <c r="A1929" t="s">
        <v>89</v>
      </c>
      <c r="B1929">
        <v>13</v>
      </c>
      <c r="C1929">
        <f t="shared" si="60"/>
        <v>13</v>
      </c>
      <c r="D1929" t="str">
        <f t="shared" si="61"/>
        <v>Sokhna Port Expansion13</v>
      </c>
      <c r="E1929" s="18">
        <v>491489.95</v>
      </c>
    </row>
    <row r="1930" spans="1:5" hidden="1" x14ac:dyDescent="0.3">
      <c r="A1930" t="s">
        <v>89</v>
      </c>
      <c r="B1930">
        <v>14</v>
      </c>
      <c r="C1930">
        <f t="shared" si="60"/>
        <v>14</v>
      </c>
      <c r="D1930" t="str">
        <f t="shared" si="61"/>
        <v>Sokhna Port Expansion14</v>
      </c>
      <c r="E1930" s="18">
        <v>6704080.8499999996</v>
      </c>
    </row>
    <row r="1931" spans="1:5" hidden="1" x14ac:dyDescent="0.3">
      <c r="A1931" t="s">
        <v>89</v>
      </c>
      <c r="B1931">
        <v>15</v>
      </c>
      <c r="C1931">
        <f t="shared" si="60"/>
        <v>15</v>
      </c>
      <c r="D1931" t="str">
        <f t="shared" si="61"/>
        <v>Sokhna Port Expansion15</v>
      </c>
      <c r="E1931" s="18">
        <v>4368115.6500000004</v>
      </c>
    </row>
    <row r="1932" spans="1:5" hidden="1" x14ac:dyDescent="0.3">
      <c r="A1932" t="s">
        <v>89</v>
      </c>
      <c r="B1932">
        <v>16</v>
      </c>
      <c r="C1932">
        <f t="shared" si="60"/>
        <v>16</v>
      </c>
      <c r="D1932" t="str">
        <f t="shared" si="61"/>
        <v>Sokhna Port Expansion16</v>
      </c>
      <c r="E1932" s="18">
        <v>23966243.5</v>
      </c>
    </row>
    <row r="1933" spans="1:5" hidden="1" x14ac:dyDescent="0.3">
      <c r="A1933" t="s">
        <v>89</v>
      </c>
      <c r="B1933">
        <v>17</v>
      </c>
      <c r="C1933">
        <f t="shared" si="60"/>
        <v>17</v>
      </c>
      <c r="D1933" t="str">
        <f t="shared" si="61"/>
        <v>Sokhna Port Expansion17</v>
      </c>
      <c r="E1933" s="18">
        <v>14567572.189999999</v>
      </c>
    </row>
    <row r="1934" spans="1:5" hidden="1" x14ac:dyDescent="0.3">
      <c r="A1934" t="s">
        <v>89</v>
      </c>
      <c r="B1934">
        <v>18</v>
      </c>
      <c r="C1934">
        <f t="shared" si="60"/>
        <v>18</v>
      </c>
      <c r="D1934" t="str">
        <f t="shared" si="61"/>
        <v>Sokhna Port Expansion18</v>
      </c>
      <c r="E1934" s="18">
        <v>14135207.0055</v>
      </c>
    </row>
    <row r="1935" spans="1:5" hidden="1" x14ac:dyDescent="0.3">
      <c r="A1935" t="s">
        <v>89</v>
      </c>
      <c r="B1935">
        <v>19</v>
      </c>
      <c r="C1935">
        <f t="shared" si="60"/>
        <v>19</v>
      </c>
      <c r="D1935" t="str">
        <f t="shared" si="61"/>
        <v>Sokhna Port Expansion19</v>
      </c>
      <c r="E1935" s="18">
        <v>10049896.609999999</v>
      </c>
    </row>
    <row r="1936" spans="1:5" hidden="1" x14ac:dyDescent="0.3">
      <c r="A1936" t="s">
        <v>89</v>
      </c>
      <c r="B1936">
        <v>20</v>
      </c>
      <c r="C1936">
        <f t="shared" si="60"/>
        <v>20</v>
      </c>
      <c r="D1936" t="str">
        <f t="shared" si="61"/>
        <v>Sokhna Port Expansion20</v>
      </c>
      <c r="E1936" s="18">
        <v>13204353</v>
      </c>
    </row>
    <row r="1937" spans="1:5" hidden="1" x14ac:dyDescent="0.3">
      <c r="A1937" t="s">
        <v>89</v>
      </c>
      <c r="B1937">
        <v>21</v>
      </c>
      <c r="C1937">
        <f t="shared" si="60"/>
        <v>21</v>
      </c>
      <c r="D1937" t="str">
        <f t="shared" si="61"/>
        <v>Sokhna Port Expansion21</v>
      </c>
      <c r="E1937" s="18">
        <v>5788234</v>
      </c>
    </row>
    <row r="1938" spans="1:5" hidden="1" x14ac:dyDescent="0.3">
      <c r="A1938" t="s">
        <v>89</v>
      </c>
      <c r="B1938">
        <v>22</v>
      </c>
      <c r="C1938">
        <f t="shared" si="60"/>
        <v>22</v>
      </c>
      <c r="D1938" t="str">
        <f t="shared" si="61"/>
        <v>Sokhna Port Expansion22</v>
      </c>
      <c r="E1938" s="18">
        <v>2510900.4310000064</v>
      </c>
    </row>
    <row r="1939" spans="1:5" hidden="1" x14ac:dyDescent="0.3">
      <c r="A1939" t="s">
        <v>89</v>
      </c>
      <c r="B1939">
        <v>23</v>
      </c>
      <c r="C1939">
        <f t="shared" si="60"/>
        <v>23</v>
      </c>
      <c r="D1939" t="str">
        <f t="shared" si="61"/>
        <v>Sokhna Port Expansion23</v>
      </c>
      <c r="E1939" s="18">
        <v>568614.5189999938</v>
      </c>
    </row>
    <row r="1940" spans="1:5" hidden="1" x14ac:dyDescent="0.3">
      <c r="A1940" t="s">
        <v>99</v>
      </c>
      <c r="B1940">
        <v>1</v>
      </c>
      <c r="C1940">
        <f t="shared" si="60"/>
        <v>1</v>
      </c>
      <c r="D1940" t="str">
        <f t="shared" si="61"/>
        <v>Sokhna Port Expansion- 100m1</v>
      </c>
      <c r="E1940" s="18">
        <v>39700885.25</v>
      </c>
    </row>
    <row r="1941" spans="1:5" hidden="1" x14ac:dyDescent="0.3">
      <c r="A1941" t="s">
        <v>99</v>
      </c>
      <c r="B1941">
        <v>2</v>
      </c>
      <c r="C1941">
        <f t="shared" si="60"/>
        <v>2</v>
      </c>
      <c r="D1941" t="str">
        <f t="shared" si="61"/>
        <v>Sokhna Port Expansion- 100m2</v>
      </c>
      <c r="E1941" s="18">
        <v>10628517.75</v>
      </c>
    </row>
    <row r="1942" spans="1:5" hidden="1" x14ac:dyDescent="0.3">
      <c r="A1942" t="s">
        <v>99</v>
      </c>
      <c r="B1942">
        <v>3</v>
      </c>
      <c r="C1942">
        <f t="shared" si="60"/>
        <v>3</v>
      </c>
      <c r="D1942" t="str">
        <f t="shared" si="61"/>
        <v>Sokhna Port Expansion- 100m3</v>
      </c>
      <c r="E1942" s="18">
        <v>10464912.35</v>
      </c>
    </row>
    <row r="1943" spans="1:5" hidden="1" x14ac:dyDescent="0.3">
      <c r="A1943" t="s">
        <v>99</v>
      </c>
      <c r="B1943">
        <v>4</v>
      </c>
      <c r="C1943">
        <f t="shared" si="60"/>
        <v>4</v>
      </c>
      <c r="D1943" t="str">
        <f t="shared" si="61"/>
        <v>Sokhna Port Expansion- 100m4</v>
      </c>
      <c r="E1943" s="18">
        <v>8297916</v>
      </c>
    </row>
    <row r="1944" spans="1:5" hidden="1" x14ac:dyDescent="0.3">
      <c r="A1944" t="s">
        <v>99</v>
      </c>
      <c r="B1944">
        <v>5</v>
      </c>
      <c r="C1944">
        <f t="shared" si="60"/>
        <v>5</v>
      </c>
      <c r="D1944" t="str">
        <f t="shared" si="61"/>
        <v>Sokhna Port Expansion- 100m5</v>
      </c>
      <c r="E1944" s="18">
        <v>3240800</v>
      </c>
    </row>
    <row r="1945" spans="1:5" hidden="1" x14ac:dyDescent="0.3">
      <c r="A1945" t="s">
        <v>99</v>
      </c>
      <c r="B1945">
        <v>6</v>
      </c>
      <c r="C1945">
        <f t="shared" si="60"/>
        <v>6</v>
      </c>
      <c r="D1945" t="str">
        <f t="shared" si="61"/>
        <v>Sokhna Port Expansion- 100m6</v>
      </c>
      <c r="E1945" s="18">
        <v>20436714.5</v>
      </c>
    </row>
    <row r="1946" spans="1:5" hidden="1" x14ac:dyDescent="0.3">
      <c r="A1946" t="s">
        <v>99</v>
      </c>
      <c r="B1946">
        <v>7</v>
      </c>
      <c r="C1946">
        <f t="shared" si="60"/>
        <v>7</v>
      </c>
      <c r="D1946" t="str">
        <f t="shared" si="61"/>
        <v>Sokhna Port Expansion- 100m7</v>
      </c>
      <c r="E1946" s="18">
        <v>3976775.9</v>
      </c>
    </row>
    <row r="1947" spans="1:5" hidden="1" x14ac:dyDescent="0.3">
      <c r="A1947" t="s">
        <v>215</v>
      </c>
      <c r="B1947">
        <v>1</v>
      </c>
      <c r="C1947">
        <f t="shared" si="60"/>
        <v>1</v>
      </c>
      <c r="D1947" t="str">
        <f t="shared" si="61"/>
        <v>Sokhna Port Expansion 100m- Escalation1</v>
      </c>
      <c r="E1947" s="18">
        <v>11758235</v>
      </c>
    </row>
    <row r="1948" spans="1:5" hidden="1" x14ac:dyDescent="0.3">
      <c r="A1948" t="s">
        <v>215</v>
      </c>
      <c r="B1948">
        <v>2</v>
      </c>
      <c r="C1948">
        <f t="shared" si="60"/>
        <v>2</v>
      </c>
      <c r="D1948" t="str">
        <f t="shared" si="61"/>
        <v>Sokhna Port Expansion 100m- Escalation2</v>
      </c>
      <c r="E1948" s="18">
        <v>6484391</v>
      </c>
    </row>
    <row r="1949" spans="1:5" hidden="1" x14ac:dyDescent="0.3">
      <c r="A1949" t="s">
        <v>210</v>
      </c>
      <c r="B1949">
        <v>1</v>
      </c>
      <c r="C1949">
        <f t="shared" si="60"/>
        <v>1</v>
      </c>
      <c r="D1949" t="str">
        <f t="shared" si="61"/>
        <v>Sokhna Port Expansion- EDECS1</v>
      </c>
      <c r="E1949" s="18">
        <v>478776</v>
      </c>
    </row>
    <row r="1950" spans="1:5" hidden="1" x14ac:dyDescent="0.3">
      <c r="A1950" t="s">
        <v>208</v>
      </c>
      <c r="B1950">
        <v>1</v>
      </c>
      <c r="C1950">
        <f t="shared" si="60"/>
        <v>1</v>
      </c>
      <c r="D1950" t="str">
        <f t="shared" si="61"/>
        <v>Sokhna Port Expansion- Escalation1</v>
      </c>
      <c r="E1950" s="18">
        <v>20947176.649999999</v>
      </c>
    </row>
    <row r="1951" spans="1:5" hidden="1" x14ac:dyDescent="0.3">
      <c r="A1951" t="s">
        <v>208</v>
      </c>
      <c r="B1951">
        <v>2</v>
      </c>
      <c r="C1951">
        <f t="shared" si="60"/>
        <v>2</v>
      </c>
      <c r="D1951" t="str">
        <f t="shared" si="61"/>
        <v>Sokhna Port Expansion- Escalation2</v>
      </c>
      <c r="E1951" s="18">
        <v>39132293.549999997</v>
      </c>
    </row>
    <row r="1952" spans="1:5" hidden="1" x14ac:dyDescent="0.3">
      <c r="A1952" t="s">
        <v>208</v>
      </c>
      <c r="B1952">
        <v>3</v>
      </c>
      <c r="C1952">
        <f t="shared" si="60"/>
        <v>3</v>
      </c>
      <c r="D1952" t="str">
        <f t="shared" si="61"/>
        <v>Sokhna Port Expansion- Escalation3</v>
      </c>
      <c r="E1952" s="18">
        <v>103409321</v>
      </c>
    </row>
    <row r="1953" spans="1:5" hidden="1" x14ac:dyDescent="0.3">
      <c r="A1953" t="s">
        <v>89</v>
      </c>
      <c r="B1953">
        <v>1</v>
      </c>
      <c r="C1953">
        <f t="shared" si="60"/>
        <v>1</v>
      </c>
      <c r="D1953" t="str">
        <f t="shared" si="61"/>
        <v>Sokhna Port Expansion1</v>
      </c>
      <c r="E1953" s="18">
        <v>185016019.19999999</v>
      </c>
    </row>
    <row r="1954" spans="1:5" hidden="1" x14ac:dyDescent="0.3">
      <c r="A1954" t="s">
        <v>89</v>
      </c>
      <c r="B1954">
        <v>2</v>
      </c>
      <c r="C1954">
        <f t="shared" si="60"/>
        <v>2</v>
      </c>
      <c r="D1954" t="str">
        <f t="shared" si="61"/>
        <v>Sokhna Port Expansion2</v>
      </c>
      <c r="E1954" s="18">
        <v>33908706</v>
      </c>
    </row>
    <row r="1955" spans="1:5" hidden="1" x14ac:dyDescent="0.3">
      <c r="A1955" t="s">
        <v>100</v>
      </c>
      <c r="B1955">
        <v>1</v>
      </c>
      <c r="C1955">
        <f t="shared" si="60"/>
        <v>1</v>
      </c>
      <c r="D1955" t="str">
        <f t="shared" si="61"/>
        <v>Sokhna Port Expansion-internal roads1</v>
      </c>
      <c r="E1955" s="18">
        <v>1800470.45</v>
      </c>
    </row>
    <row r="1956" spans="1:5" hidden="1" x14ac:dyDescent="0.3">
      <c r="A1956" t="s">
        <v>100</v>
      </c>
      <c r="B1956">
        <v>2</v>
      </c>
      <c r="C1956">
        <f t="shared" si="60"/>
        <v>2</v>
      </c>
      <c r="D1956" t="str">
        <f t="shared" si="61"/>
        <v>Sokhna Port Expansion-internal roads2</v>
      </c>
      <c r="E1956" s="18">
        <v>3219.75</v>
      </c>
    </row>
    <row r="1957" spans="1:5" hidden="1" x14ac:dyDescent="0.3">
      <c r="A1957" t="s">
        <v>62</v>
      </c>
      <c r="B1957">
        <v>3</v>
      </c>
      <c r="C1957">
        <f t="shared" si="60"/>
        <v>3</v>
      </c>
      <c r="D1957" t="str">
        <f t="shared" si="61"/>
        <v>Sports Hall - Civil Works3</v>
      </c>
      <c r="E1957" s="18">
        <v>2493330</v>
      </c>
    </row>
    <row r="1958" spans="1:5" hidden="1" x14ac:dyDescent="0.3">
      <c r="A1958" t="s">
        <v>62</v>
      </c>
      <c r="B1958">
        <v>4</v>
      </c>
      <c r="C1958">
        <f t="shared" si="60"/>
        <v>4</v>
      </c>
      <c r="D1958" t="str">
        <f t="shared" si="61"/>
        <v>Sports Hall - Civil Works4</v>
      </c>
      <c r="E1958" s="18">
        <v>10576930</v>
      </c>
    </row>
    <row r="1959" spans="1:5" hidden="1" x14ac:dyDescent="0.3">
      <c r="A1959" t="s">
        <v>62</v>
      </c>
      <c r="B1959">
        <v>5</v>
      </c>
      <c r="C1959">
        <f t="shared" si="60"/>
        <v>5</v>
      </c>
      <c r="D1959" t="str">
        <f t="shared" si="61"/>
        <v>Sports Hall - Civil Works5</v>
      </c>
      <c r="E1959" s="18">
        <v>17108045</v>
      </c>
    </row>
    <row r="1960" spans="1:5" hidden="1" x14ac:dyDescent="0.3">
      <c r="A1960" t="s">
        <v>62</v>
      </c>
      <c r="B1960">
        <v>6</v>
      </c>
      <c r="C1960">
        <f t="shared" si="60"/>
        <v>6</v>
      </c>
      <c r="D1960" t="str">
        <f t="shared" si="61"/>
        <v>Sports Hall - Civil Works6</v>
      </c>
      <c r="E1960" s="18">
        <v>414025</v>
      </c>
    </row>
    <row r="1961" spans="1:5" hidden="1" x14ac:dyDescent="0.3">
      <c r="A1961" t="s">
        <v>69</v>
      </c>
      <c r="B1961">
        <v>1</v>
      </c>
      <c r="C1961">
        <f t="shared" si="60"/>
        <v>1</v>
      </c>
      <c r="D1961" t="str">
        <f t="shared" si="61"/>
        <v>Sports Hall - Finishes1</v>
      </c>
      <c r="E1961" s="18">
        <v>1388840</v>
      </c>
    </row>
    <row r="1962" spans="1:5" hidden="1" x14ac:dyDescent="0.3">
      <c r="A1962" t="s">
        <v>69</v>
      </c>
      <c r="B1962">
        <v>2</v>
      </c>
      <c r="C1962">
        <f t="shared" si="60"/>
        <v>2</v>
      </c>
      <c r="D1962" t="str">
        <f t="shared" si="61"/>
        <v>Sports Hall - Finishes2</v>
      </c>
      <c r="E1962" s="18">
        <v>13091760</v>
      </c>
    </row>
    <row r="1963" spans="1:5" hidden="1" x14ac:dyDescent="0.3">
      <c r="A1963" t="s">
        <v>69</v>
      </c>
      <c r="B1963">
        <v>3</v>
      </c>
      <c r="C1963">
        <f t="shared" si="60"/>
        <v>3</v>
      </c>
      <c r="D1963" t="str">
        <f t="shared" si="61"/>
        <v>Sports Hall - Finishes3</v>
      </c>
      <c r="E1963" s="18">
        <v>7109625</v>
      </c>
    </row>
    <row r="1964" spans="1:5" hidden="1" x14ac:dyDescent="0.3">
      <c r="A1964" t="s">
        <v>69</v>
      </c>
      <c r="B1964">
        <v>4</v>
      </c>
      <c r="C1964">
        <f t="shared" si="60"/>
        <v>4</v>
      </c>
      <c r="D1964" t="str">
        <f t="shared" si="61"/>
        <v>Sports Hall - Finishes4</v>
      </c>
      <c r="E1964" s="18">
        <v>3699060</v>
      </c>
    </row>
    <row r="1965" spans="1:5" hidden="1" x14ac:dyDescent="0.3">
      <c r="A1965" t="s">
        <v>78</v>
      </c>
      <c r="B1965">
        <v>1</v>
      </c>
      <c r="C1965">
        <f t="shared" si="60"/>
        <v>1</v>
      </c>
      <c r="D1965" t="str">
        <f t="shared" si="61"/>
        <v>Sports Hall - Finishes - ADD.011</v>
      </c>
      <c r="E1965" s="18">
        <v>5941290</v>
      </c>
    </row>
    <row r="1966" spans="1:5" hidden="1" x14ac:dyDescent="0.3">
      <c r="A1966" t="s">
        <v>78</v>
      </c>
      <c r="B1966">
        <v>2</v>
      </c>
      <c r="C1966">
        <f t="shared" si="60"/>
        <v>2</v>
      </c>
      <c r="D1966" t="str">
        <f t="shared" si="61"/>
        <v>Sports Hall - Finishes - ADD.012</v>
      </c>
      <c r="E1966" s="18">
        <v>2631750</v>
      </c>
    </row>
    <row r="1967" spans="1:5" hidden="1" x14ac:dyDescent="0.3">
      <c r="A1967" t="s">
        <v>204</v>
      </c>
      <c r="B1967">
        <v>1</v>
      </c>
      <c r="C1967">
        <f t="shared" si="60"/>
        <v>1</v>
      </c>
      <c r="D1967" t="str">
        <f t="shared" si="61"/>
        <v>Sports Hall - Finishes - ADD.01 - Final Retention1</v>
      </c>
      <c r="E1967" s="18">
        <v>790505</v>
      </c>
    </row>
    <row r="1968" spans="1:5" hidden="1" x14ac:dyDescent="0.3">
      <c r="A1968" t="s">
        <v>92</v>
      </c>
      <c r="B1968">
        <v>1</v>
      </c>
      <c r="C1968">
        <f t="shared" si="60"/>
        <v>1</v>
      </c>
      <c r="D1968" t="str">
        <f t="shared" si="61"/>
        <v>Sports Hall - Finishes - Landscape1</v>
      </c>
      <c r="E1968" s="18">
        <v>2.9999999999999997E-4</v>
      </c>
    </row>
    <row r="1969" spans="1:5" hidden="1" x14ac:dyDescent="0.3">
      <c r="A1969" t="s">
        <v>203</v>
      </c>
      <c r="B1969">
        <v>1</v>
      </c>
      <c r="C1969">
        <f t="shared" si="60"/>
        <v>1</v>
      </c>
      <c r="D1969" t="str">
        <f t="shared" si="61"/>
        <v>Sports Hall - Finishes - Landscape - Final Retention1</v>
      </c>
      <c r="E1969" s="18">
        <v>2595335</v>
      </c>
    </row>
    <row r="1970" spans="1:5" hidden="1" x14ac:dyDescent="0.3">
      <c r="A1970" t="s">
        <v>190</v>
      </c>
      <c r="B1970">
        <v>1</v>
      </c>
      <c r="C1970">
        <f t="shared" si="60"/>
        <v>1</v>
      </c>
      <c r="D1970" t="str">
        <f t="shared" si="61"/>
        <v>Sports Hall - Finishes - Social Insurance1</v>
      </c>
      <c r="E1970" s="18">
        <v>12888786</v>
      </c>
    </row>
    <row r="1971" spans="1:5" hidden="1" x14ac:dyDescent="0.3">
      <c r="A1971" t="s">
        <v>87</v>
      </c>
      <c r="B1971">
        <v>1</v>
      </c>
      <c r="C1971">
        <f t="shared" si="60"/>
        <v>1</v>
      </c>
      <c r="D1971" t="str">
        <f t="shared" si="61"/>
        <v>Sports Hall - MEP1</v>
      </c>
      <c r="E1971" s="18">
        <v>19417720</v>
      </c>
    </row>
    <row r="1972" spans="1:5" hidden="1" x14ac:dyDescent="0.3">
      <c r="A1972" t="s">
        <v>87</v>
      </c>
      <c r="B1972">
        <v>2</v>
      </c>
      <c r="C1972">
        <f t="shared" si="60"/>
        <v>2</v>
      </c>
      <c r="D1972" t="str">
        <f t="shared" si="61"/>
        <v>Sports Hall - MEP2</v>
      </c>
      <c r="E1972" s="18">
        <v>1103175</v>
      </c>
    </row>
    <row r="1973" spans="1:5" hidden="1" x14ac:dyDescent="0.3">
      <c r="A1973" t="s">
        <v>87</v>
      </c>
      <c r="B1973">
        <v>1</v>
      </c>
      <c r="C1973">
        <f t="shared" si="60"/>
        <v>1</v>
      </c>
      <c r="D1973" t="str">
        <f t="shared" si="61"/>
        <v>Sports Hall - MEP1</v>
      </c>
      <c r="E1973" s="18">
        <v>47999995</v>
      </c>
    </row>
    <row r="1974" spans="1:5" hidden="1" x14ac:dyDescent="0.3">
      <c r="A1974" t="s">
        <v>201</v>
      </c>
      <c r="B1974">
        <v>1</v>
      </c>
      <c r="C1974">
        <f t="shared" si="60"/>
        <v>1</v>
      </c>
      <c r="D1974" t="str">
        <f t="shared" si="61"/>
        <v>Sports Hall - MEP - Final Retention1</v>
      </c>
      <c r="E1974" s="18">
        <v>2580450</v>
      </c>
    </row>
    <row r="1975" spans="1:5" hidden="1" x14ac:dyDescent="0.3">
      <c r="A1975" t="s">
        <v>108</v>
      </c>
      <c r="B1975">
        <v>1</v>
      </c>
      <c r="C1975">
        <f t="shared" si="60"/>
        <v>1</v>
      </c>
      <c r="D1975" t="str">
        <f t="shared" si="61"/>
        <v>Suez Intake &amp; P Stations-ABB apply1</v>
      </c>
      <c r="E1975" s="18">
        <v>509186.43</v>
      </c>
    </row>
    <row r="1976" spans="1:5" hidden="1" x14ac:dyDescent="0.3">
      <c r="A1976" t="s">
        <v>108</v>
      </c>
      <c r="B1976">
        <v>2</v>
      </c>
      <c r="C1976">
        <f t="shared" si="60"/>
        <v>2</v>
      </c>
      <c r="D1976" t="str">
        <f t="shared" si="61"/>
        <v>Suez Intake &amp; P Stations-ABB apply2</v>
      </c>
      <c r="E1976" s="18">
        <v>988420.71</v>
      </c>
    </row>
    <row r="1977" spans="1:5" hidden="1" x14ac:dyDescent="0.3">
      <c r="A1977" t="s">
        <v>108</v>
      </c>
      <c r="B1977">
        <v>3</v>
      </c>
      <c r="C1977">
        <f t="shared" si="60"/>
        <v>3</v>
      </c>
      <c r="D1977" t="str">
        <f t="shared" si="61"/>
        <v>Suez Intake &amp; P Stations-ABB apply3</v>
      </c>
      <c r="E1977" s="18">
        <v>1048324.99639137</v>
      </c>
    </row>
    <row r="1978" spans="1:5" hidden="1" x14ac:dyDescent="0.3">
      <c r="A1978" t="s">
        <v>102</v>
      </c>
      <c r="B1978">
        <v>1</v>
      </c>
      <c r="C1978">
        <f t="shared" si="60"/>
        <v>1</v>
      </c>
      <c r="D1978" t="str">
        <f t="shared" si="61"/>
        <v>Suez Intake &amp; P Stations-ABB supply1</v>
      </c>
      <c r="E1978" s="18">
        <v>5134498.57</v>
      </c>
    </row>
    <row r="1979" spans="1:5" hidden="1" x14ac:dyDescent="0.3">
      <c r="A1979" t="s">
        <v>102</v>
      </c>
      <c r="B1979">
        <v>2</v>
      </c>
      <c r="C1979">
        <f t="shared" si="60"/>
        <v>2</v>
      </c>
      <c r="D1979" t="str">
        <f t="shared" si="61"/>
        <v>Suez Intake &amp; P Stations-ABB supply2</v>
      </c>
      <c r="E1979" s="18">
        <v>7437727.8200000003</v>
      </c>
    </row>
    <row r="1980" spans="1:5" hidden="1" x14ac:dyDescent="0.3">
      <c r="A1980" t="s">
        <v>102</v>
      </c>
      <c r="B1980">
        <v>3</v>
      </c>
      <c r="C1980">
        <f t="shared" si="60"/>
        <v>3</v>
      </c>
      <c r="D1980" t="str">
        <f t="shared" si="61"/>
        <v>Suez Intake &amp; P Stations-ABB supply3</v>
      </c>
      <c r="E1980" s="18">
        <v>814872.95</v>
      </c>
    </row>
    <row r="1981" spans="1:5" hidden="1" x14ac:dyDescent="0.3">
      <c r="A1981" t="s">
        <v>102</v>
      </c>
      <c r="B1981">
        <v>4</v>
      </c>
      <c r="C1981">
        <f t="shared" si="60"/>
        <v>4</v>
      </c>
      <c r="D1981" t="str">
        <f t="shared" si="61"/>
        <v>Suez Intake &amp; P Stations-ABB supply4</v>
      </c>
      <c r="E1981" s="18">
        <v>3667977.98</v>
      </c>
    </row>
    <row r="1982" spans="1:5" hidden="1" x14ac:dyDescent="0.3">
      <c r="A1982" t="s">
        <v>102</v>
      </c>
      <c r="B1982">
        <v>8</v>
      </c>
      <c r="C1982">
        <f t="shared" si="60"/>
        <v>8</v>
      </c>
      <c r="D1982" t="str">
        <f t="shared" si="61"/>
        <v>Suez Intake &amp; P Stations-ABB supply8</v>
      </c>
      <c r="E1982" s="18">
        <v>1.0000000000000001E-5</v>
      </c>
    </row>
    <row r="1983" spans="1:5" hidden="1" x14ac:dyDescent="0.3">
      <c r="A1983" t="s">
        <v>225</v>
      </c>
      <c r="B1983">
        <v>1</v>
      </c>
      <c r="C1983">
        <f t="shared" si="60"/>
        <v>1</v>
      </c>
      <c r="D1983" t="str">
        <f t="shared" si="61"/>
        <v>Suez Intake &amp; P Stations-ABB-Escalation1</v>
      </c>
      <c r="E1983" s="18">
        <v>35028257.789999999</v>
      </c>
    </row>
    <row r="1984" spans="1:5" hidden="1" x14ac:dyDescent="0.3">
      <c r="A1984" t="s">
        <v>225</v>
      </c>
      <c r="B1984">
        <v>2</v>
      </c>
      <c r="C1984">
        <f t="shared" si="60"/>
        <v>2</v>
      </c>
      <c r="D1984" t="str">
        <f t="shared" si="61"/>
        <v>Suez Intake &amp; P Stations-ABB-Escalation2</v>
      </c>
      <c r="E1984" s="18">
        <v>7725580.3399999999</v>
      </c>
    </row>
    <row r="1985" spans="1:5" hidden="1" x14ac:dyDescent="0.3">
      <c r="A1985" t="s">
        <v>111</v>
      </c>
      <c r="B1985">
        <v>1</v>
      </c>
      <c r="C1985">
        <f t="shared" ref="C1985:C2047" si="62">ROUNDDOWN(B1985,0)</f>
        <v>1</v>
      </c>
      <c r="D1985" t="str">
        <f t="shared" ref="D1985:D2047" si="63">A1985&amp;C1985</f>
        <v>Suez Intake &amp; P Stations-SSC apply1</v>
      </c>
      <c r="E1985" s="18">
        <v>1102291.6200000001</v>
      </c>
    </row>
    <row r="1986" spans="1:5" hidden="1" x14ac:dyDescent="0.3">
      <c r="A1986" t="s">
        <v>111</v>
      </c>
      <c r="B1986">
        <v>2</v>
      </c>
      <c r="C1986">
        <f t="shared" si="62"/>
        <v>2</v>
      </c>
      <c r="D1986" t="str">
        <f t="shared" si="63"/>
        <v>Suez Intake &amp; P Stations-SSC apply2</v>
      </c>
      <c r="E1986" s="18">
        <v>3020707.78</v>
      </c>
    </row>
    <row r="1987" spans="1:5" hidden="1" x14ac:dyDescent="0.3">
      <c r="A1987" t="s">
        <v>111</v>
      </c>
      <c r="B1987">
        <v>3</v>
      </c>
      <c r="C1987">
        <f t="shared" si="62"/>
        <v>3</v>
      </c>
      <c r="D1987" t="str">
        <f t="shared" si="63"/>
        <v>Suez Intake &amp; P Stations-SSC apply3</v>
      </c>
      <c r="E1987" s="18">
        <v>772824.19236835896</v>
      </c>
    </row>
    <row r="1988" spans="1:5" hidden="1" x14ac:dyDescent="0.3">
      <c r="A1988" t="s">
        <v>111</v>
      </c>
      <c r="B1988">
        <v>8</v>
      </c>
      <c r="C1988">
        <f t="shared" si="62"/>
        <v>8</v>
      </c>
      <c r="D1988" t="str">
        <f t="shared" si="63"/>
        <v>Suez Intake &amp; P Stations-SSC apply8</v>
      </c>
      <c r="E1988" s="18">
        <v>1886891.07</v>
      </c>
    </row>
    <row r="1989" spans="1:5" hidden="1" x14ac:dyDescent="0.3">
      <c r="A1989" t="s">
        <v>101</v>
      </c>
      <c r="B1989">
        <v>1</v>
      </c>
      <c r="C1989">
        <f t="shared" si="62"/>
        <v>1</v>
      </c>
      <c r="D1989" t="str">
        <f t="shared" si="63"/>
        <v>Suez Intake &amp; P Stations-SSC supply1</v>
      </c>
      <c r="E1989" s="18">
        <v>8726326.4199999999</v>
      </c>
    </row>
    <row r="1990" spans="1:5" hidden="1" x14ac:dyDescent="0.3">
      <c r="A1990" t="s">
        <v>101</v>
      </c>
      <c r="B1990">
        <v>2</v>
      </c>
      <c r="C1990">
        <f t="shared" si="62"/>
        <v>2</v>
      </c>
      <c r="D1990" t="str">
        <f t="shared" si="63"/>
        <v>Suez Intake &amp; P Stations-SSC supply2</v>
      </c>
      <c r="E1990" s="18">
        <v>3190893.09</v>
      </c>
    </row>
    <row r="1991" spans="1:5" hidden="1" x14ac:dyDescent="0.3">
      <c r="A1991" t="s">
        <v>101</v>
      </c>
      <c r="B1991">
        <v>3</v>
      </c>
      <c r="C1991">
        <f t="shared" si="62"/>
        <v>3</v>
      </c>
      <c r="D1991" t="str">
        <f t="shared" si="63"/>
        <v>Suez Intake &amp; P Stations-SSC supply3</v>
      </c>
      <c r="E1991" s="18">
        <v>283552.06</v>
      </c>
    </row>
    <row r="1992" spans="1:5" hidden="1" x14ac:dyDescent="0.3">
      <c r="A1992" t="s">
        <v>101</v>
      </c>
      <c r="B1992">
        <v>4</v>
      </c>
      <c r="C1992">
        <f t="shared" si="62"/>
        <v>4</v>
      </c>
      <c r="D1992" t="str">
        <f t="shared" si="63"/>
        <v>Suez Intake &amp; P Stations-SSC supply4</v>
      </c>
      <c r="E1992" s="18">
        <v>1.0000000000000001E-5</v>
      </c>
    </row>
    <row r="1993" spans="1:5" hidden="1" x14ac:dyDescent="0.3">
      <c r="A1993" t="s">
        <v>260</v>
      </c>
      <c r="B1993">
        <v>1</v>
      </c>
      <c r="C1993">
        <f t="shared" si="62"/>
        <v>1</v>
      </c>
      <c r="D1993" t="str">
        <f t="shared" si="63"/>
        <v>Suez Steel Intake &amp; P Stations1</v>
      </c>
      <c r="E1993" s="18">
        <v>19045714</v>
      </c>
    </row>
    <row r="1994" spans="1:5" hidden="1" x14ac:dyDescent="0.3">
      <c r="A1994" t="s">
        <v>260</v>
      </c>
      <c r="B1994">
        <v>2</v>
      </c>
      <c r="C1994">
        <f t="shared" si="62"/>
        <v>2</v>
      </c>
      <c r="D1994" t="str">
        <f t="shared" si="63"/>
        <v>Suez Steel Intake &amp; P Stations2</v>
      </c>
      <c r="E1994" s="18">
        <v>28804143</v>
      </c>
    </row>
    <row r="1995" spans="1:5" hidden="1" x14ac:dyDescent="0.3">
      <c r="A1995" t="s">
        <v>260</v>
      </c>
      <c r="B1995">
        <v>3</v>
      </c>
      <c r="C1995">
        <f t="shared" si="62"/>
        <v>3</v>
      </c>
      <c r="D1995" t="str">
        <f t="shared" si="63"/>
        <v>Suez Steel Intake &amp; P Stations3</v>
      </c>
      <c r="E1995" s="18">
        <v>25468559.949999999</v>
      </c>
    </row>
    <row r="1996" spans="1:5" hidden="1" x14ac:dyDescent="0.3">
      <c r="A1996" t="s">
        <v>261</v>
      </c>
      <c r="B1996">
        <v>1</v>
      </c>
      <c r="C1996">
        <f t="shared" si="62"/>
        <v>1</v>
      </c>
      <c r="D1996" t="str">
        <f t="shared" si="63"/>
        <v>Suez Steel-Al Baraka1</v>
      </c>
      <c r="E1996" s="18">
        <v>19326786</v>
      </c>
    </row>
    <row r="1997" spans="1:5" hidden="1" x14ac:dyDescent="0.3">
      <c r="A1997" t="s">
        <v>262</v>
      </c>
      <c r="B1997">
        <v>1</v>
      </c>
      <c r="C1997">
        <f t="shared" si="62"/>
        <v>1</v>
      </c>
      <c r="D1997" t="str">
        <f t="shared" si="63"/>
        <v>Suez Steel-Gas Station1</v>
      </c>
      <c r="E1997" s="18">
        <v>5014142.0999999996</v>
      </c>
    </row>
    <row r="1998" spans="1:5" hidden="1" x14ac:dyDescent="0.3">
      <c r="A1998" t="s">
        <v>138</v>
      </c>
      <c r="B1998">
        <v>1</v>
      </c>
      <c r="C1998">
        <f t="shared" si="62"/>
        <v>1</v>
      </c>
      <c r="D1998" t="str">
        <f t="shared" si="63"/>
        <v>SVC1</v>
      </c>
      <c r="E1998" s="18">
        <v>2216581.5616000001</v>
      </c>
    </row>
    <row r="1999" spans="1:5" hidden="1" x14ac:dyDescent="0.3">
      <c r="A1999" t="s">
        <v>138</v>
      </c>
      <c r="B1999">
        <v>1</v>
      </c>
      <c r="C1999">
        <f t="shared" si="62"/>
        <v>1</v>
      </c>
      <c r="D1999" t="str">
        <f t="shared" si="63"/>
        <v>SVC1</v>
      </c>
      <c r="E1999" s="18">
        <v>1158731.1000000001</v>
      </c>
    </row>
    <row r="2000" spans="1:5" hidden="1" x14ac:dyDescent="0.3">
      <c r="A2000" t="s">
        <v>11</v>
      </c>
      <c r="B2000">
        <v>25</v>
      </c>
      <c r="C2000">
        <f t="shared" si="62"/>
        <v>25</v>
      </c>
      <c r="D2000" t="str">
        <f t="shared" si="63"/>
        <v>Uptown PK #5325</v>
      </c>
      <c r="E2000" s="18">
        <v>12009168.609999999</v>
      </c>
    </row>
    <row r="2001" spans="1:5" hidden="1" x14ac:dyDescent="0.3">
      <c r="A2001" t="s">
        <v>11</v>
      </c>
      <c r="B2001">
        <v>26</v>
      </c>
      <c r="C2001">
        <f t="shared" si="62"/>
        <v>26</v>
      </c>
      <c r="D2001" t="str">
        <f t="shared" si="63"/>
        <v>Uptown PK #5326</v>
      </c>
      <c r="E2001" s="18">
        <v>13124888.109999999</v>
      </c>
    </row>
    <row r="2002" spans="1:5" hidden="1" x14ac:dyDescent="0.3">
      <c r="A2002" t="s">
        <v>11</v>
      </c>
      <c r="B2002">
        <v>27</v>
      </c>
      <c r="C2002">
        <f t="shared" si="62"/>
        <v>27</v>
      </c>
      <c r="D2002" t="str">
        <f t="shared" si="63"/>
        <v>Uptown PK #5327</v>
      </c>
      <c r="E2002" s="18">
        <v>9593936.7945266366</v>
      </c>
    </row>
    <row r="2003" spans="1:5" hidden="1" x14ac:dyDescent="0.3">
      <c r="A2003" t="s">
        <v>11</v>
      </c>
      <c r="B2003">
        <v>28</v>
      </c>
      <c r="C2003">
        <f t="shared" si="62"/>
        <v>28</v>
      </c>
      <c r="D2003" t="str">
        <f t="shared" si="63"/>
        <v>Uptown PK #5328</v>
      </c>
      <c r="E2003" s="18">
        <v>13320601.43</v>
      </c>
    </row>
    <row r="2004" spans="1:5" hidden="1" x14ac:dyDescent="0.3">
      <c r="A2004" t="s">
        <v>11</v>
      </c>
      <c r="B2004">
        <v>29</v>
      </c>
      <c r="C2004">
        <f t="shared" si="62"/>
        <v>29</v>
      </c>
      <c r="D2004" t="str">
        <f t="shared" si="63"/>
        <v>Uptown PK #5329</v>
      </c>
      <c r="E2004" s="18">
        <v>10942287.560000001</v>
      </c>
    </row>
    <row r="2005" spans="1:5" hidden="1" x14ac:dyDescent="0.3">
      <c r="A2005" t="s">
        <v>11</v>
      </c>
      <c r="B2005">
        <v>30</v>
      </c>
      <c r="C2005">
        <f t="shared" si="62"/>
        <v>30</v>
      </c>
      <c r="D2005" t="str">
        <f t="shared" si="63"/>
        <v>Uptown PK #5330</v>
      </c>
      <c r="E2005" s="18">
        <v>11348802.26</v>
      </c>
    </row>
    <row r="2006" spans="1:5" hidden="1" x14ac:dyDescent="0.3">
      <c r="A2006" t="s">
        <v>11</v>
      </c>
      <c r="B2006">
        <v>31</v>
      </c>
      <c r="C2006">
        <f t="shared" si="62"/>
        <v>31</v>
      </c>
      <c r="D2006" t="str">
        <f t="shared" si="63"/>
        <v>Uptown PK #5331</v>
      </c>
      <c r="E2006" s="18">
        <v>7033824.8300000001</v>
      </c>
    </row>
    <row r="2007" spans="1:5" hidden="1" x14ac:dyDescent="0.3">
      <c r="A2007" t="s">
        <v>11</v>
      </c>
      <c r="B2007">
        <v>32</v>
      </c>
      <c r="C2007">
        <f t="shared" si="62"/>
        <v>32</v>
      </c>
      <c r="D2007" t="str">
        <f t="shared" si="63"/>
        <v>Uptown PK #5332</v>
      </c>
      <c r="E2007" s="18">
        <v>2358051.13</v>
      </c>
    </row>
    <row r="2008" spans="1:5" hidden="1" x14ac:dyDescent="0.3">
      <c r="A2008" t="s">
        <v>11</v>
      </c>
      <c r="B2008">
        <v>33</v>
      </c>
      <c r="C2008">
        <f t="shared" si="62"/>
        <v>33</v>
      </c>
      <c r="D2008" t="str">
        <f t="shared" si="63"/>
        <v>Uptown PK #5333</v>
      </c>
      <c r="E2008" s="18">
        <v>2690853.59</v>
      </c>
    </row>
    <row r="2009" spans="1:5" hidden="1" x14ac:dyDescent="0.3">
      <c r="A2009" t="s">
        <v>11</v>
      </c>
      <c r="B2009">
        <v>34</v>
      </c>
      <c r="C2009">
        <f t="shared" si="62"/>
        <v>34</v>
      </c>
      <c r="D2009" t="str">
        <f t="shared" si="63"/>
        <v>Uptown PK #5334</v>
      </c>
      <c r="E2009" s="18">
        <v>1431626.0807167888</v>
      </c>
    </row>
    <row r="2010" spans="1:5" hidden="1" x14ac:dyDescent="0.3">
      <c r="A2010" t="s">
        <v>11</v>
      </c>
      <c r="B2010">
        <v>35</v>
      </c>
      <c r="C2010">
        <f t="shared" si="62"/>
        <v>35</v>
      </c>
      <c r="D2010" t="str">
        <f t="shared" si="63"/>
        <v>Uptown PK #5335</v>
      </c>
      <c r="E2010" s="18">
        <v>2466454.7599999998</v>
      </c>
    </row>
    <row r="2011" spans="1:5" hidden="1" x14ac:dyDescent="0.3">
      <c r="A2011" t="s">
        <v>11</v>
      </c>
      <c r="B2011">
        <v>36</v>
      </c>
      <c r="C2011">
        <f t="shared" si="62"/>
        <v>36</v>
      </c>
      <c r="D2011" t="str">
        <f t="shared" si="63"/>
        <v>Uptown PK #5336</v>
      </c>
      <c r="E2011" s="18">
        <v>2490213.39</v>
      </c>
    </row>
    <row r="2012" spans="1:5" hidden="1" x14ac:dyDescent="0.3">
      <c r="A2012" t="s">
        <v>11</v>
      </c>
      <c r="B2012">
        <v>37</v>
      </c>
      <c r="C2012">
        <f t="shared" si="62"/>
        <v>37</v>
      </c>
      <c r="D2012" t="str">
        <f t="shared" si="63"/>
        <v>Uptown PK #5337</v>
      </c>
      <c r="E2012" s="18">
        <v>1746850.68</v>
      </c>
    </row>
    <row r="2013" spans="1:5" hidden="1" x14ac:dyDescent="0.3">
      <c r="A2013" t="s">
        <v>11</v>
      </c>
      <c r="B2013">
        <v>38</v>
      </c>
      <c r="C2013">
        <f t="shared" si="62"/>
        <v>38</v>
      </c>
      <c r="D2013" t="str">
        <f t="shared" si="63"/>
        <v>Uptown PK #5338</v>
      </c>
      <c r="E2013" s="18">
        <v>1902092.11</v>
      </c>
    </row>
    <row r="2014" spans="1:5" hidden="1" x14ac:dyDescent="0.3">
      <c r="A2014" t="s">
        <v>11</v>
      </c>
      <c r="B2014">
        <v>39</v>
      </c>
      <c r="C2014">
        <f t="shared" si="62"/>
        <v>39</v>
      </c>
      <c r="D2014" t="str">
        <f t="shared" si="63"/>
        <v>Uptown PK #5339</v>
      </c>
      <c r="E2014" s="18">
        <v>943725.79</v>
      </c>
    </row>
    <row r="2015" spans="1:5" hidden="1" x14ac:dyDescent="0.3">
      <c r="A2015" t="s">
        <v>11</v>
      </c>
      <c r="B2015">
        <v>40</v>
      </c>
      <c r="C2015">
        <f t="shared" si="62"/>
        <v>40</v>
      </c>
      <c r="D2015" t="str">
        <f t="shared" si="63"/>
        <v>Uptown PK #5340</v>
      </c>
      <c r="E2015" s="18">
        <v>1435222.17</v>
      </c>
    </row>
    <row r="2016" spans="1:5" hidden="1" x14ac:dyDescent="0.3">
      <c r="A2016" t="s">
        <v>11</v>
      </c>
      <c r="B2016">
        <v>41</v>
      </c>
      <c r="C2016">
        <f t="shared" si="62"/>
        <v>41</v>
      </c>
      <c r="D2016" t="str">
        <f t="shared" si="63"/>
        <v>Uptown PK #5341</v>
      </c>
      <c r="E2016" s="18">
        <v>4202366.45</v>
      </c>
    </row>
    <row r="2017" spans="1:5" hidden="1" x14ac:dyDescent="0.3">
      <c r="A2017" t="s">
        <v>11</v>
      </c>
      <c r="B2017">
        <v>42</v>
      </c>
      <c r="C2017">
        <f t="shared" si="62"/>
        <v>42</v>
      </c>
      <c r="D2017" t="str">
        <f t="shared" si="63"/>
        <v>Uptown PK #5342</v>
      </c>
      <c r="E2017" s="18">
        <v>1380970.95</v>
      </c>
    </row>
    <row r="2018" spans="1:5" hidden="1" x14ac:dyDescent="0.3">
      <c r="A2018" t="s">
        <v>11</v>
      </c>
      <c r="B2018">
        <v>43</v>
      </c>
      <c r="C2018">
        <f t="shared" si="62"/>
        <v>43</v>
      </c>
      <c r="D2018" t="str">
        <f t="shared" si="63"/>
        <v>Uptown PK #5343</v>
      </c>
      <c r="E2018" s="18">
        <v>4834138.97</v>
      </c>
    </row>
    <row r="2019" spans="1:5" hidden="1" x14ac:dyDescent="0.3">
      <c r="A2019" t="s">
        <v>10</v>
      </c>
      <c r="B2019">
        <v>7</v>
      </c>
      <c r="C2019">
        <f t="shared" si="62"/>
        <v>7</v>
      </c>
      <c r="D2019" t="str">
        <f t="shared" si="63"/>
        <v>Uptown PK #627</v>
      </c>
      <c r="E2019" s="18">
        <v>1684908.09</v>
      </c>
    </row>
    <row r="2020" spans="1:5" hidden="1" x14ac:dyDescent="0.3">
      <c r="A2020" t="s">
        <v>10</v>
      </c>
      <c r="B2020">
        <v>8</v>
      </c>
      <c r="C2020">
        <f t="shared" si="62"/>
        <v>8</v>
      </c>
      <c r="D2020" t="str">
        <f t="shared" si="63"/>
        <v>Uptown PK #628</v>
      </c>
      <c r="E2020" s="18">
        <v>2970870.89</v>
      </c>
    </row>
    <row r="2021" spans="1:5" hidden="1" x14ac:dyDescent="0.3">
      <c r="A2021" t="s">
        <v>10</v>
      </c>
      <c r="B2021">
        <v>9</v>
      </c>
      <c r="C2021">
        <f t="shared" si="62"/>
        <v>9</v>
      </c>
      <c r="D2021" t="str">
        <f t="shared" si="63"/>
        <v>Uptown PK #629</v>
      </c>
      <c r="E2021" s="18">
        <v>2124952.16</v>
      </c>
    </row>
    <row r="2022" spans="1:5" hidden="1" x14ac:dyDescent="0.3">
      <c r="A2022" t="s">
        <v>10</v>
      </c>
      <c r="B2022">
        <v>10</v>
      </c>
      <c r="C2022">
        <f t="shared" si="62"/>
        <v>10</v>
      </c>
      <c r="D2022" t="str">
        <f t="shared" si="63"/>
        <v>Uptown PK #6210</v>
      </c>
      <c r="E2022" s="18">
        <v>2207449.91</v>
      </c>
    </row>
    <row r="2023" spans="1:5" hidden="1" x14ac:dyDescent="0.3">
      <c r="A2023" t="s">
        <v>10</v>
      </c>
      <c r="B2023">
        <v>11</v>
      </c>
      <c r="C2023">
        <f t="shared" si="62"/>
        <v>11</v>
      </c>
      <c r="D2023" t="str">
        <f t="shared" si="63"/>
        <v>Uptown PK #6211</v>
      </c>
      <c r="E2023" s="18">
        <v>1524280.94</v>
      </c>
    </row>
    <row r="2024" spans="1:5" hidden="1" x14ac:dyDescent="0.3">
      <c r="A2024" t="s">
        <v>10</v>
      </c>
      <c r="B2024">
        <v>12</v>
      </c>
      <c r="C2024">
        <f t="shared" si="62"/>
        <v>12</v>
      </c>
      <c r="D2024" t="str">
        <f t="shared" si="63"/>
        <v>Uptown PK #6212</v>
      </c>
      <c r="E2024" s="18">
        <v>1565019.14</v>
      </c>
    </row>
    <row r="2025" spans="1:5" hidden="1" x14ac:dyDescent="0.3">
      <c r="A2025" t="s">
        <v>10</v>
      </c>
      <c r="B2025">
        <v>13</v>
      </c>
      <c r="C2025">
        <f t="shared" si="62"/>
        <v>13</v>
      </c>
      <c r="D2025" t="str">
        <f t="shared" si="63"/>
        <v>Uptown PK #6213</v>
      </c>
      <c r="E2025" s="18">
        <v>2219134.0299999998</v>
      </c>
    </row>
    <row r="2026" spans="1:5" hidden="1" x14ac:dyDescent="0.3">
      <c r="A2026" t="s">
        <v>10</v>
      </c>
      <c r="B2026">
        <v>14</v>
      </c>
      <c r="C2026">
        <f t="shared" si="62"/>
        <v>14</v>
      </c>
      <c r="D2026" t="str">
        <f t="shared" si="63"/>
        <v>Uptown PK #6214</v>
      </c>
      <c r="E2026" s="18">
        <v>854854.29</v>
      </c>
    </row>
    <row r="2027" spans="1:5" hidden="1" x14ac:dyDescent="0.3">
      <c r="A2027" t="s">
        <v>10</v>
      </c>
      <c r="B2027">
        <v>15</v>
      </c>
      <c r="C2027">
        <f t="shared" si="62"/>
        <v>15</v>
      </c>
      <c r="D2027" t="str">
        <f t="shared" si="63"/>
        <v>Uptown PK #6215</v>
      </c>
      <c r="E2027" s="18">
        <v>2299870.9900000002</v>
      </c>
    </row>
    <row r="2028" spans="1:5" hidden="1" x14ac:dyDescent="0.3">
      <c r="A2028" t="s">
        <v>10</v>
      </c>
      <c r="B2028">
        <v>16</v>
      </c>
      <c r="C2028">
        <f t="shared" si="62"/>
        <v>16</v>
      </c>
      <c r="D2028" t="str">
        <f t="shared" si="63"/>
        <v>Uptown PK #6216</v>
      </c>
      <c r="E2028" s="18">
        <v>931895.88</v>
      </c>
    </row>
    <row r="2029" spans="1:5" hidden="1" x14ac:dyDescent="0.3">
      <c r="A2029" t="s">
        <v>10</v>
      </c>
      <c r="B2029">
        <v>17</v>
      </c>
      <c r="C2029">
        <f t="shared" si="62"/>
        <v>17</v>
      </c>
      <c r="D2029" t="str">
        <f t="shared" si="63"/>
        <v>Uptown PK #6217</v>
      </c>
      <c r="E2029" s="18">
        <v>419078.79</v>
      </c>
    </row>
    <row r="2030" spans="1:5" hidden="1" x14ac:dyDescent="0.3">
      <c r="A2030" t="s">
        <v>10</v>
      </c>
      <c r="B2030">
        <v>18</v>
      </c>
      <c r="C2030">
        <f t="shared" si="62"/>
        <v>18</v>
      </c>
      <c r="D2030" t="str">
        <f t="shared" si="63"/>
        <v>Uptown PK #6218</v>
      </c>
      <c r="E2030" s="18">
        <v>864260.36</v>
      </c>
    </row>
    <row r="2031" spans="1:5" hidden="1" x14ac:dyDescent="0.3">
      <c r="A2031" t="s">
        <v>10</v>
      </c>
      <c r="B2031">
        <v>19</v>
      </c>
      <c r="C2031">
        <f t="shared" si="62"/>
        <v>19</v>
      </c>
      <c r="D2031" t="str">
        <f t="shared" si="63"/>
        <v>Uptown PK #6219</v>
      </c>
      <c r="E2031" s="18">
        <v>1416810.93</v>
      </c>
    </row>
    <row r="2032" spans="1:5" hidden="1" x14ac:dyDescent="0.3">
      <c r="A2032" t="s">
        <v>162</v>
      </c>
      <c r="B2032">
        <v>17</v>
      </c>
      <c r="C2032">
        <f t="shared" si="62"/>
        <v>17</v>
      </c>
      <c r="D2032" t="str">
        <f t="shared" si="63"/>
        <v>Uptown PK #62 - Retention17</v>
      </c>
      <c r="E2032" s="18">
        <v>148822.85999999999</v>
      </c>
    </row>
    <row r="2033" spans="1:5" hidden="1" x14ac:dyDescent="0.3">
      <c r="A2033" t="s">
        <v>162</v>
      </c>
      <c r="B2033">
        <v>18</v>
      </c>
      <c r="C2033">
        <f t="shared" si="62"/>
        <v>18</v>
      </c>
      <c r="D2033" t="str">
        <f t="shared" si="63"/>
        <v>Uptown PK #62 - Retention18</v>
      </c>
      <c r="E2033" s="18">
        <v>504922.64</v>
      </c>
    </row>
    <row r="2034" spans="1:5" hidden="1" x14ac:dyDescent="0.3">
      <c r="A2034" t="s">
        <v>105</v>
      </c>
      <c r="B2034">
        <v>1</v>
      </c>
      <c r="C2034">
        <f t="shared" si="62"/>
        <v>1</v>
      </c>
      <c r="D2034" t="str">
        <f t="shared" si="63"/>
        <v>Wady Halfa1</v>
      </c>
      <c r="E2034" s="18">
        <v>22733360.899999999</v>
      </c>
    </row>
    <row r="2035" spans="1:5" hidden="1" x14ac:dyDescent="0.3">
      <c r="A2035" t="s">
        <v>105</v>
      </c>
      <c r="B2035">
        <v>2</v>
      </c>
      <c r="C2035">
        <f t="shared" si="62"/>
        <v>2</v>
      </c>
      <c r="D2035" t="str">
        <f t="shared" si="63"/>
        <v>Wady Halfa2</v>
      </c>
      <c r="E2035" s="18">
        <v>8196261.8499999996</v>
      </c>
    </row>
    <row r="2036" spans="1:5" hidden="1" x14ac:dyDescent="0.3">
      <c r="A2036" t="s">
        <v>105</v>
      </c>
      <c r="B2036">
        <v>3</v>
      </c>
      <c r="C2036">
        <f t="shared" si="62"/>
        <v>3</v>
      </c>
      <c r="D2036" t="str">
        <f t="shared" si="63"/>
        <v>Wady Halfa3</v>
      </c>
      <c r="E2036" s="18">
        <v>2807166.9</v>
      </c>
    </row>
    <row r="2037" spans="1:5" hidden="1" x14ac:dyDescent="0.3">
      <c r="A2037" t="s">
        <v>105</v>
      </c>
      <c r="B2037">
        <v>4</v>
      </c>
      <c r="C2037">
        <f t="shared" si="62"/>
        <v>4</v>
      </c>
      <c r="D2037" t="str">
        <f t="shared" si="63"/>
        <v>Wady Halfa4</v>
      </c>
      <c r="E2037" s="18">
        <v>3015154.3</v>
      </c>
    </row>
    <row r="2038" spans="1:5" hidden="1" x14ac:dyDescent="0.3">
      <c r="A2038" t="s">
        <v>105</v>
      </c>
      <c r="B2038">
        <v>5</v>
      </c>
      <c r="C2038">
        <f t="shared" si="62"/>
        <v>5</v>
      </c>
      <c r="D2038" t="str">
        <f t="shared" si="63"/>
        <v>Wady Halfa5</v>
      </c>
      <c r="E2038" s="18">
        <v>2984537.1</v>
      </c>
    </row>
    <row r="2039" spans="1:5" hidden="1" x14ac:dyDescent="0.3">
      <c r="A2039" t="s">
        <v>105</v>
      </c>
      <c r="B2039">
        <v>1</v>
      </c>
      <c r="C2039">
        <f t="shared" si="62"/>
        <v>1</v>
      </c>
      <c r="D2039" t="str">
        <f t="shared" si="63"/>
        <v>Wady Halfa1</v>
      </c>
      <c r="E2039" s="18">
        <v>19000000</v>
      </c>
    </row>
    <row r="2040" spans="1:5" hidden="1" x14ac:dyDescent="0.3">
      <c r="A2040" t="s">
        <v>105</v>
      </c>
      <c r="B2040">
        <v>2</v>
      </c>
      <c r="C2040">
        <f t="shared" si="62"/>
        <v>2</v>
      </c>
      <c r="D2040" t="str">
        <f t="shared" si="63"/>
        <v>Wady Halfa2</v>
      </c>
      <c r="E2040" s="18">
        <v>11000000</v>
      </c>
    </row>
    <row r="2041" spans="1:5" hidden="1" x14ac:dyDescent="0.3">
      <c r="A2041" t="s">
        <v>213</v>
      </c>
      <c r="B2041">
        <v>1</v>
      </c>
      <c r="C2041">
        <f t="shared" si="62"/>
        <v>1</v>
      </c>
      <c r="D2041" t="str">
        <f t="shared" si="63"/>
        <v>Wady Halfa - Escalation Claim1</v>
      </c>
      <c r="E2041" s="18">
        <v>14076920.26</v>
      </c>
    </row>
    <row r="2042" spans="1:5" hidden="1" x14ac:dyDescent="0.3">
      <c r="A2042" t="s">
        <v>213</v>
      </c>
      <c r="B2042">
        <v>2</v>
      </c>
      <c r="C2042">
        <f t="shared" si="62"/>
        <v>2</v>
      </c>
      <c r="D2042" t="str">
        <f t="shared" si="63"/>
        <v>Wady Halfa - Escalation Claim2</v>
      </c>
      <c r="E2042" s="18">
        <v>10413528.42</v>
      </c>
    </row>
    <row r="2043" spans="1:5" hidden="1" x14ac:dyDescent="0.3">
      <c r="A2043" t="s">
        <v>223</v>
      </c>
      <c r="B2043">
        <v>1</v>
      </c>
      <c r="C2043">
        <f t="shared" si="62"/>
        <v>1</v>
      </c>
      <c r="D2043" t="str">
        <f t="shared" si="63"/>
        <v>Wady Halfa - Stoppage Period1</v>
      </c>
      <c r="E2043" s="18">
        <v>8364831</v>
      </c>
    </row>
    <row r="2044" spans="1:5" hidden="1" x14ac:dyDescent="0.3">
      <c r="A2044" t="s">
        <v>113</v>
      </c>
      <c r="B2044">
        <v>1</v>
      </c>
      <c r="C2044">
        <f t="shared" si="62"/>
        <v>1</v>
      </c>
      <c r="D2044" t="str">
        <f t="shared" si="63"/>
        <v>Western Fence1</v>
      </c>
      <c r="E2044" s="18">
        <v>418218.39</v>
      </c>
    </row>
    <row r="2045" spans="1:5" hidden="1" x14ac:dyDescent="0.3">
      <c r="A2045" t="s">
        <v>224</v>
      </c>
      <c r="B2045">
        <v>1</v>
      </c>
      <c r="C2045">
        <f t="shared" si="62"/>
        <v>1</v>
      </c>
      <c r="D2045" t="str">
        <f t="shared" si="63"/>
        <v>Western Fence-PO1</v>
      </c>
      <c r="E2045" s="18">
        <v>5200000</v>
      </c>
    </row>
    <row r="2046" spans="1:5" hidden="1" x14ac:dyDescent="0.3">
      <c r="A2046" t="s">
        <v>47</v>
      </c>
      <c r="B2046">
        <v>1</v>
      </c>
      <c r="C2046">
        <f t="shared" si="62"/>
        <v>1</v>
      </c>
      <c r="D2046" t="str">
        <f t="shared" si="63"/>
        <v>Zayed Park1</v>
      </c>
      <c r="E2046" s="18">
        <v>505797</v>
      </c>
    </row>
    <row r="2047" spans="1:5" hidden="1" x14ac:dyDescent="0.3">
      <c r="A2047" t="s">
        <v>47</v>
      </c>
      <c r="B2047">
        <v>2</v>
      </c>
      <c r="C2047">
        <f t="shared" si="62"/>
        <v>2</v>
      </c>
      <c r="D2047" t="str">
        <f t="shared" si="63"/>
        <v>Zayed Park2</v>
      </c>
      <c r="E2047" s="18">
        <v>264423.21000000002</v>
      </c>
    </row>
  </sheetData>
  <autoFilter ref="A1:E2047" xr:uid="{61092535-BC10-4F6B-B28D-D2B631EA4046}">
    <filterColumn colId="0">
      <filters>
        <filter val="CFC"/>
        <filter val="CFC - Final Retention"/>
        <filter val="HQ - CFC"/>
        <filter val="HQ - CFC - Retention release"/>
        <filter val="HQ - CFC - Social Insurrance"/>
      </filters>
    </filterColumn>
    <filterColumn colId="1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C1" sqref="C1:D2"/>
    </sheetView>
  </sheetViews>
  <sheetFormatPr defaultRowHeight="14.4" x14ac:dyDescent="0.3"/>
  <sheetData>
    <row r="1" spans="1:8" x14ac:dyDescent="0.3">
      <c r="A1" t="s">
        <v>154</v>
      </c>
      <c r="B1" t="s">
        <v>155</v>
      </c>
      <c r="C1" t="s">
        <v>243</v>
      </c>
      <c r="D1" t="s">
        <v>244</v>
      </c>
      <c r="E1" t="s">
        <v>435</v>
      </c>
      <c r="F1" t="s">
        <v>436</v>
      </c>
      <c r="G1" t="s">
        <v>437</v>
      </c>
      <c r="H1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E12" sqref="E12"/>
    </sheetView>
  </sheetViews>
  <sheetFormatPr defaultRowHeight="14.4" x14ac:dyDescent="0.3"/>
  <sheetData>
    <row r="1" spans="1:6" x14ac:dyDescent="0.3">
      <c r="A1" t="s">
        <v>154</v>
      </c>
      <c r="B1" t="s">
        <v>155</v>
      </c>
      <c r="C1" t="s">
        <v>243</v>
      </c>
      <c r="D1" t="s">
        <v>244</v>
      </c>
      <c r="E1" t="s">
        <v>435</v>
      </c>
      <c r="F1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selection activeCell="A6" sqref="A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12" t="s">
        <v>285</v>
      </c>
      <c r="B1" s="12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tabSelected="1" workbookViewId="0">
      <selection activeCell="B5" sqref="B5"/>
    </sheetView>
  </sheetViews>
  <sheetFormatPr defaultRowHeight="14.4" x14ac:dyDescent="0.3"/>
  <cols>
    <col min="1" max="1" width="26.109375" customWidth="1"/>
    <col min="2" max="2" width="28.21875" customWidth="1"/>
    <col min="3" max="3" width="31.6640625" customWidth="1"/>
    <col min="4" max="4" width="25.21875" customWidth="1"/>
    <col min="5" max="8" width="17.5546875" customWidth="1"/>
  </cols>
  <sheetData>
    <row r="1" spans="1:8" x14ac:dyDescent="0.3">
      <c r="A1" t="s">
        <v>442</v>
      </c>
      <c r="B1" t="s">
        <v>443</v>
      </c>
      <c r="C1" t="s">
        <v>8701</v>
      </c>
      <c r="D1" t="s">
        <v>244</v>
      </c>
      <c r="E1" t="s">
        <v>444</v>
      </c>
      <c r="F1" t="s">
        <v>445</v>
      </c>
      <c r="G1" t="s">
        <v>446</v>
      </c>
      <c r="H1" t="s">
        <v>447</v>
      </c>
    </row>
    <row r="2" spans="1:8" x14ac:dyDescent="0.3">
      <c r="A2" t="s">
        <v>448</v>
      </c>
      <c r="B2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t="s">
        <v>448</v>
      </c>
      <c r="B3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t="s">
        <v>448</v>
      </c>
      <c r="B4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t="s">
        <v>448</v>
      </c>
      <c r="B5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t="s">
        <v>453</v>
      </c>
      <c r="B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t="s">
        <v>453</v>
      </c>
      <c r="B7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t="s">
        <v>456</v>
      </c>
      <c r="B8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t="s">
        <v>458</v>
      </c>
      <c r="B9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t="s">
        <v>458</v>
      </c>
      <c r="B10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t="s">
        <v>458</v>
      </c>
      <c r="B11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t="s">
        <v>458</v>
      </c>
      <c r="B12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t="s">
        <v>458</v>
      </c>
      <c r="B13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t="s">
        <v>458</v>
      </c>
      <c r="B14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t="s">
        <v>456</v>
      </c>
      <c r="B15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t="s">
        <v>456</v>
      </c>
      <c r="B1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t="s">
        <v>456</v>
      </c>
      <c r="B17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t="s">
        <v>456</v>
      </c>
      <c r="B18" t="s">
        <v>468</v>
      </c>
      <c r="C18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t="s">
        <v>458</v>
      </c>
      <c r="B19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t="s">
        <v>458</v>
      </c>
      <c r="B20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t="s">
        <v>456</v>
      </c>
      <c r="B21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t="s">
        <v>456</v>
      </c>
      <c r="B22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t="s">
        <v>458</v>
      </c>
      <c r="B23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t="s">
        <v>456</v>
      </c>
      <c r="B24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t="s">
        <v>475</v>
      </c>
      <c r="B25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t="s">
        <v>475</v>
      </c>
      <c r="B2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t="s">
        <v>475</v>
      </c>
      <c r="B27" t="s">
        <v>478</v>
      </c>
      <c r="C27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t="s">
        <v>475</v>
      </c>
      <c r="B28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t="s">
        <v>475</v>
      </c>
      <c r="B29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t="s">
        <v>475</v>
      </c>
      <c r="B30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t="s">
        <v>475</v>
      </c>
      <c r="B31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t="s">
        <v>475</v>
      </c>
      <c r="B32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t="s">
        <v>484</v>
      </c>
      <c r="B33" t="s">
        <v>485</v>
      </c>
      <c r="C33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t="s">
        <v>486</v>
      </c>
      <c r="B34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t="s">
        <v>488</v>
      </c>
      <c r="B35" t="s">
        <v>489</v>
      </c>
      <c r="C35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t="s">
        <v>490</v>
      </c>
      <c r="B36" t="s">
        <v>491</v>
      </c>
      <c r="C3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t="s">
        <v>490</v>
      </c>
      <c r="B37" t="s">
        <v>492</v>
      </c>
      <c r="C37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t="s">
        <v>493</v>
      </c>
      <c r="B38" t="s">
        <v>494</v>
      </c>
      <c r="C38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t="s">
        <v>493</v>
      </c>
      <c r="B39" t="s">
        <v>495</v>
      </c>
      <c r="C39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t="s">
        <v>496</v>
      </c>
      <c r="B40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t="s">
        <v>498</v>
      </c>
      <c r="B41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t="s">
        <v>500</v>
      </c>
      <c r="B42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t="s">
        <v>502</v>
      </c>
      <c r="B43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t="s">
        <v>456</v>
      </c>
      <c r="B44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t="s">
        <v>456</v>
      </c>
      <c r="B45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t="s">
        <v>506</v>
      </c>
      <c r="B46" t="s">
        <v>507</v>
      </c>
      <c r="C4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t="s">
        <v>500</v>
      </c>
      <c r="B47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t="s">
        <v>509</v>
      </c>
      <c r="B48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t="s">
        <v>511</v>
      </c>
      <c r="B49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t="s">
        <v>511</v>
      </c>
      <c r="B50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t="s">
        <v>514</v>
      </c>
      <c r="B51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t="s">
        <v>516</v>
      </c>
      <c r="B52" t="s">
        <v>517</v>
      </c>
      <c r="C52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t="s">
        <v>516</v>
      </c>
      <c r="B53" t="s">
        <v>518</v>
      </c>
      <c r="C53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t="s">
        <v>519</v>
      </c>
      <c r="B54" t="s">
        <v>520</v>
      </c>
      <c r="C54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t="s">
        <v>519</v>
      </c>
      <c r="B55" t="s">
        <v>521</v>
      </c>
      <c r="C55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t="s">
        <v>519</v>
      </c>
      <c r="B56" t="s">
        <v>522</v>
      </c>
      <c r="C5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t="s">
        <v>516</v>
      </c>
      <c r="B57" t="s">
        <v>523</v>
      </c>
      <c r="C57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t="s">
        <v>524</v>
      </c>
      <c r="B58" t="s">
        <v>525</v>
      </c>
      <c r="C58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t="s">
        <v>519</v>
      </c>
      <c r="B59" t="s">
        <v>526</v>
      </c>
      <c r="C59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t="s">
        <v>516</v>
      </c>
      <c r="B60" t="s">
        <v>527</v>
      </c>
      <c r="C60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t="s">
        <v>519</v>
      </c>
      <c r="B61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t="s">
        <v>519</v>
      </c>
      <c r="B62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t="s">
        <v>519</v>
      </c>
      <c r="B63" t="s">
        <v>530</v>
      </c>
      <c r="C63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t="s">
        <v>524</v>
      </c>
      <c r="B64" t="s">
        <v>531</v>
      </c>
      <c r="C64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t="s">
        <v>532</v>
      </c>
      <c r="B65" t="s">
        <v>533</v>
      </c>
      <c r="C65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t="s">
        <v>519</v>
      </c>
      <c r="B66" t="s">
        <v>534</v>
      </c>
      <c r="C6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t="s">
        <v>524</v>
      </c>
      <c r="B67" t="s">
        <v>535</v>
      </c>
      <c r="C67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t="s">
        <v>524</v>
      </c>
      <c r="B68" t="s">
        <v>536</v>
      </c>
      <c r="C68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t="s">
        <v>524</v>
      </c>
      <c r="B69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t="s">
        <v>532</v>
      </c>
      <c r="B70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t="s">
        <v>532</v>
      </c>
      <c r="B71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t="s">
        <v>532</v>
      </c>
      <c r="B72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t="s">
        <v>532</v>
      </c>
      <c r="B73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t="s">
        <v>456</v>
      </c>
      <c r="B74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t="s">
        <v>456</v>
      </c>
      <c r="B75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t="s">
        <v>458</v>
      </c>
      <c r="B7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t="s">
        <v>458</v>
      </c>
      <c r="B77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t="s">
        <v>456</v>
      </c>
      <c r="B78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t="s">
        <v>8</v>
      </c>
      <c r="B79" t="s">
        <v>547</v>
      </c>
      <c r="C79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t="s">
        <v>8</v>
      </c>
      <c r="B80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t="s">
        <v>511</v>
      </c>
      <c r="B81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t="s">
        <v>511</v>
      </c>
      <c r="B82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t="s">
        <v>511</v>
      </c>
      <c r="B83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t="s">
        <v>8</v>
      </c>
      <c r="B84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t="s">
        <v>370</v>
      </c>
      <c r="B85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t="s">
        <v>431</v>
      </c>
      <c r="B8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t="s">
        <v>432</v>
      </c>
      <c r="B87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t="s">
        <v>432</v>
      </c>
      <c r="B88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t="s">
        <v>386</v>
      </c>
      <c r="B89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t="s">
        <v>511</v>
      </c>
      <c r="B90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t="s">
        <v>559</v>
      </c>
      <c r="B91" t="s">
        <v>560</v>
      </c>
      <c r="C91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t="s">
        <v>559</v>
      </c>
      <c r="B92" t="s">
        <v>561</v>
      </c>
      <c r="C92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t="s">
        <v>559</v>
      </c>
      <c r="B93" t="s">
        <v>562</v>
      </c>
      <c r="C93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t="s">
        <v>506</v>
      </c>
      <c r="B94" t="s">
        <v>563</v>
      </c>
      <c r="C94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t="s">
        <v>456</v>
      </c>
      <c r="B95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t="s">
        <v>458</v>
      </c>
      <c r="B9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t="s">
        <v>488</v>
      </c>
      <c r="B97" t="s">
        <v>566</v>
      </c>
      <c r="C97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t="s">
        <v>567</v>
      </c>
      <c r="B98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t="s">
        <v>569</v>
      </c>
      <c r="B99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t="s">
        <v>569</v>
      </c>
      <c r="B100" t="s">
        <v>571</v>
      </c>
      <c r="C100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t="s">
        <v>500</v>
      </c>
      <c r="B101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t="s">
        <v>573</v>
      </c>
      <c r="B102" t="s">
        <v>574</v>
      </c>
      <c r="C102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t="s">
        <v>9</v>
      </c>
      <c r="B103" t="s">
        <v>575</v>
      </c>
      <c r="C103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t="s">
        <v>9</v>
      </c>
      <c r="B104" t="s">
        <v>576</v>
      </c>
      <c r="C104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t="s">
        <v>9</v>
      </c>
      <c r="B105" t="s">
        <v>577</v>
      </c>
      <c r="C105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t="s">
        <v>9</v>
      </c>
      <c r="B106" t="s">
        <v>578</v>
      </c>
      <c r="C10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t="s">
        <v>9</v>
      </c>
      <c r="B107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t="s">
        <v>8</v>
      </c>
      <c r="B108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t="s">
        <v>581</v>
      </c>
      <c r="B109" t="s">
        <v>582</v>
      </c>
      <c r="C109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t="s">
        <v>581</v>
      </c>
      <c r="B110" t="s">
        <v>583</v>
      </c>
      <c r="C110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t="s">
        <v>581</v>
      </c>
      <c r="B111" t="s">
        <v>584</v>
      </c>
      <c r="C111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t="s">
        <v>581</v>
      </c>
      <c r="B112" t="s">
        <v>585</v>
      </c>
      <c r="C112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t="s">
        <v>581</v>
      </c>
      <c r="B113" t="s">
        <v>586</v>
      </c>
      <c r="C113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t="s">
        <v>581</v>
      </c>
      <c r="B114" t="s">
        <v>587</v>
      </c>
      <c r="C114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t="s">
        <v>511</v>
      </c>
      <c r="B115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t="s">
        <v>589</v>
      </c>
      <c r="B116" t="s">
        <v>590</v>
      </c>
      <c r="C11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t="s">
        <v>488</v>
      </c>
      <c r="B117" t="s">
        <v>591</v>
      </c>
      <c r="C117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t="s">
        <v>488</v>
      </c>
      <c r="B118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t="s">
        <v>493</v>
      </c>
      <c r="B119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t="s">
        <v>493</v>
      </c>
      <c r="B120" t="s">
        <v>594</v>
      </c>
      <c r="C120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t="s">
        <v>595</v>
      </c>
      <c r="B121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t="s">
        <v>488</v>
      </c>
      <c r="B122" t="s">
        <v>597</v>
      </c>
      <c r="C122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t="s">
        <v>490</v>
      </c>
      <c r="B123" t="s">
        <v>598</v>
      </c>
      <c r="C123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t="s">
        <v>500</v>
      </c>
      <c r="B124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t="s">
        <v>458</v>
      </c>
      <c r="B125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t="s">
        <v>456</v>
      </c>
      <c r="B12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t="s">
        <v>500</v>
      </c>
      <c r="B127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t="s">
        <v>500</v>
      </c>
      <c r="B128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t="s">
        <v>500</v>
      </c>
      <c r="B129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t="s">
        <v>500</v>
      </c>
      <c r="B130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t="s">
        <v>500</v>
      </c>
      <c r="B131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t="s">
        <v>500</v>
      </c>
      <c r="B132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t="s">
        <v>475</v>
      </c>
      <c r="B133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t="s">
        <v>475</v>
      </c>
      <c r="B134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t="s">
        <v>458</v>
      </c>
      <c r="B135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t="s">
        <v>456</v>
      </c>
      <c r="B13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t="s">
        <v>612</v>
      </c>
      <c r="B137" t="s">
        <v>613</v>
      </c>
      <c r="C137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t="s">
        <v>502</v>
      </c>
      <c r="B138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t="s">
        <v>615</v>
      </c>
      <c r="B139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t="s">
        <v>524</v>
      </c>
      <c r="B140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t="s">
        <v>8</v>
      </c>
      <c r="B141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t="s">
        <v>619</v>
      </c>
      <c r="B142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t="s">
        <v>532</v>
      </c>
      <c r="B143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t="s">
        <v>622</v>
      </c>
      <c r="B144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t="s">
        <v>458</v>
      </c>
      <c r="B145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t="s">
        <v>500</v>
      </c>
      <c r="B14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t="s">
        <v>432</v>
      </c>
      <c r="B147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t="s">
        <v>475</v>
      </c>
      <c r="B148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t="s">
        <v>628</v>
      </c>
      <c r="B149" t="s">
        <v>629</v>
      </c>
      <c r="C149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t="s">
        <v>524</v>
      </c>
      <c r="B150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t="s">
        <v>589</v>
      </c>
      <c r="B151" t="s">
        <v>631</v>
      </c>
      <c r="C151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t="s">
        <v>632</v>
      </c>
      <c r="B152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t="s">
        <v>456</v>
      </c>
      <c r="B153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t="s">
        <v>475</v>
      </c>
      <c r="B154" t="s">
        <v>635</v>
      </c>
      <c r="C154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t="s">
        <v>432</v>
      </c>
      <c r="B155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t="s">
        <v>9</v>
      </c>
      <c r="B15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t="s">
        <v>532</v>
      </c>
      <c r="B157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t="s">
        <v>622</v>
      </c>
      <c r="B158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t="s">
        <v>453</v>
      </c>
      <c r="B159" t="s">
        <v>640</v>
      </c>
      <c r="C159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t="s">
        <v>641</v>
      </c>
      <c r="B160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t="s">
        <v>456</v>
      </c>
      <c r="B161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t="s">
        <v>456</v>
      </c>
      <c r="B162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t="s">
        <v>456</v>
      </c>
      <c r="B163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t="s">
        <v>646</v>
      </c>
      <c r="B164" t="s">
        <v>647</v>
      </c>
      <c r="C164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t="s">
        <v>646</v>
      </c>
      <c r="B165" t="s">
        <v>648</v>
      </c>
      <c r="C165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t="s">
        <v>646</v>
      </c>
      <c r="B166" t="s">
        <v>649</v>
      </c>
      <c r="C16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t="s">
        <v>646</v>
      </c>
      <c r="B167" t="s">
        <v>650</v>
      </c>
      <c r="C167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t="s">
        <v>651</v>
      </c>
      <c r="B168" t="s">
        <v>652</v>
      </c>
      <c r="C168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t="s">
        <v>651</v>
      </c>
      <c r="B169" t="s">
        <v>653</v>
      </c>
      <c r="C169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t="s">
        <v>651</v>
      </c>
      <c r="B170" t="s">
        <v>654</v>
      </c>
      <c r="C170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t="s">
        <v>651</v>
      </c>
      <c r="B171" t="s">
        <v>655</v>
      </c>
      <c r="C171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t="s">
        <v>651</v>
      </c>
      <c r="B172" t="s">
        <v>656</v>
      </c>
      <c r="C172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t="s">
        <v>657</v>
      </c>
      <c r="B173" t="s">
        <v>658</v>
      </c>
      <c r="C173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t="s">
        <v>458</v>
      </c>
      <c r="B174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t="s">
        <v>458</v>
      </c>
      <c r="B175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t="s">
        <v>500</v>
      </c>
      <c r="B17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t="s">
        <v>432</v>
      </c>
      <c r="B177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t="s">
        <v>8</v>
      </c>
      <c r="B178" t="s">
        <v>663</v>
      </c>
      <c r="C178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t="s">
        <v>431</v>
      </c>
      <c r="B179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t="s">
        <v>488</v>
      </c>
      <c r="B180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t="s">
        <v>516</v>
      </c>
      <c r="B181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t="s">
        <v>622</v>
      </c>
      <c r="B182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t="s">
        <v>8</v>
      </c>
      <c r="B183" t="s">
        <v>668</v>
      </c>
      <c r="C183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t="s">
        <v>486</v>
      </c>
      <c r="B184" t="s">
        <v>669</v>
      </c>
      <c r="C184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t="s">
        <v>486</v>
      </c>
      <c r="B185" t="s">
        <v>670</v>
      </c>
      <c r="C185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t="s">
        <v>486</v>
      </c>
      <c r="B186" t="s">
        <v>671</v>
      </c>
      <c r="C18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t="s">
        <v>486</v>
      </c>
      <c r="B187" t="s">
        <v>672</v>
      </c>
      <c r="C187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t="s">
        <v>486</v>
      </c>
      <c r="B188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t="s">
        <v>674</v>
      </c>
      <c r="B189" t="s">
        <v>675</v>
      </c>
      <c r="C189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t="s">
        <v>674</v>
      </c>
      <c r="B190" t="s">
        <v>676</v>
      </c>
      <c r="C190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t="s">
        <v>431</v>
      </c>
      <c r="B191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t="s">
        <v>646</v>
      </c>
      <c r="B192" t="s">
        <v>678</v>
      </c>
      <c r="C192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t="s">
        <v>679</v>
      </c>
      <c r="B193" t="s">
        <v>680</v>
      </c>
      <c r="C193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t="s">
        <v>679</v>
      </c>
      <c r="B194" t="s">
        <v>681</v>
      </c>
      <c r="C194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t="s">
        <v>679</v>
      </c>
      <c r="B195" t="s">
        <v>682</v>
      </c>
      <c r="C195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t="s">
        <v>679</v>
      </c>
      <c r="B196" t="s">
        <v>683</v>
      </c>
      <c r="C19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t="s">
        <v>8</v>
      </c>
      <c r="B197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t="s">
        <v>488</v>
      </c>
      <c r="B198" t="s">
        <v>685</v>
      </c>
      <c r="C198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t="s">
        <v>488</v>
      </c>
      <c r="B199" t="s">
        <v>686</v>
      </c>
      <c r="C199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t="s">
        <v>386</v>
      </c>
      <c r="B200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t="s">
        <v>431</v>
      </c>
      <c r="B201" t="s">
        <v>688</v>
      </c>
      <c r="C201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t="s">
        <v>475</v>
      </c>
      <c r="B202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t="s">
        <v>488</v>
      </c>
      <c r="B203" t="s">
        <v>690</v>
      </c>
      <c r="C203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t="s">
        <v>628</v>
      </c>
      <c r="B204" t="s">
        <v>691</v>
      </c>
      <c r="C204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t="s">
        <v>628</v>
      </c>
      <c r="B205" t="s">
        <v>692</v>
      </c>
      <c r="C205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t="s">
        <v>475</v>
      </c>
      <c r="B20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t="s">
        <v>532</v>
      </c>
      <c r="B207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t="s">
        <v>695</v>
      </c>
      <c r="B208" t="s">
        <v>696</v>
      </c>
      <c r="C208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t="s">
        <v>8</v>
      </c>
      <c r="B209" t="s">
        <v>697</v>
      </c>
      <c r="C209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t="s">
        <v>646</v>
      </c>
      <c r="B210" t="s">
        <v>698</v>
      </c>
      <c r="C210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t="s">
        <v>581</v>
      </c>
      <c r="B211" t="s">
        <v>699</v>
      </c>
      <c r="C211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t="s">
        <v>651</v>
      </c>
      <c r="B212" t="s">
        <v>700</v>
      </c>
      <c r="C212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t="s">
        <v>581</v>
      </c>
      <c r="B213" t="s">
        <v>701</v>
      </c>
      <c r="C213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t="s">
        <v>431</v>
      </c>
      <c r="B214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t="s">
        <v>8</v>
      </c>
      <c r="B215" t="s">
        <v>703</v>
      </c>
      <c r="C215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t="s">
        <v>532</v>
      </c>
      <c r="B21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t="s">
        <v>705</v>
      </c>
      <c r="B217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t="s">
        <v>705</v>
      </c>
      <c r="B218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t="s">
        <v>705</v>
      </c>
      <c r="B219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t="s">
        <v>705</v>
      </c>
      <c r="B220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t="s">
        <v>705</v>
      </c>
      <c r="B221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t="s">
        <v>705</v>
      </c>
      <c r="B222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t="s">
        <v>705</v>
      </c>
      <c r="B223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t="s">
        <v>705</v>
      </c>
      <c r="B224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t="s">
        <v>705</v>
      </c>
      <c r="B225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t="s">
        <v>705</v>
      </c>
      <c r="B22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t="s">
        <v>705</v>
      </c>
      <c r="B227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t="s">
        <v>705</v>
      </c>
      <c r="B228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t="s">
        <v>705</v>
      </c>
      <c r="B229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t="s">
        <v>500</v>
      </c>
      <c r="B230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t="s">
        <v>500</v>
      </c>
      <c r="B231" t="s">
        <v>720</v>
      </c>
      <c r="C231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t="s">
        <v>458</v>
      </c>
      <c r="B232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t="s">
        <v>722</v>
      </c>
      <c r="B233" t="s">
        <v>723</v>
      </c>
      <c r="C233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t="s">
        <v>722</v>
      </c>
      <c r="B234" t="s">
        <v>724</v>
      </c>
      <c r="C234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t="s">
        <v>722</v>
      </c>
      <c r="B235" t="s">
        <v>725</v>
      </c>
      <c r="C235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t="s">
        <v>722</v>
      </c>
      <c r="B236" t="s">
        <v>726</v>
      </c>
      <c r="C23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t="s">
        <v>722</v>
      </c>
      <c r="B237" t="s">
        <v>727</v>
      </c>
      <c r="C237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t="s">
        <v>722</v>
      </c>
      <c r="B238" t="s">
        <v>728</v>
      </c>
      <c r="C238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t="s">
        <v>722</v>
      </c>
      <c r="B239" t="s">
        <v>729</v>
      </c>
      <c r="C239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t="s">
        <v>722</v>
      </c>
      <c r="B240" t="s">
        <v>730</v>
      </c>
      <c r="C240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t="s">
        <v>722</v>
      </c>
      <c r="B241" t="s">
        <v>731</v>
      </c>
      <c r="C241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t="s">
        <v>722</v>
      </c>
      <c r="B242" t="s">
        <v>732</v>
      </c>
      <c r="C242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t="s">
        <v>722</v>
      </c>
      <c r="B243" t="s">
        <v>733</v>
      </c>
      <c r="C243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t="s">
        <v>722</v>
      </c>
      <c r="B244" t="s">
        <v>734</v>
      </c>
      <c r="C244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t="s">
        <v>9</v>
      </c>
      <c r="B245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t="s">
        <v>646</v>
      </c>
      <c r="B246" t="s">
        <v>736</v>
      </c>
      <c r="C24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t="s">
        <v>488</v>
      </c>
      <c r="B247" t="s">
        <v>737</v>
      </c>
      <c r="C247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t="s">
        <v>573</v>
      </c>
      <c r="B248" t="s">
        <v>738</v>
      </c>
      <c r="C248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t="s">
        <v>651</v>
      </c>
      <c r="B249" t="s">
        <v>739</v>
      </c>
      <c r="C249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t="s">
        <v>651</v>
      </c>
      <c r="B250" t="s">
        <v>740</v>
      </c>
      <c r="C250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t="s">
        <v>741</v>
      </c>
      <c r="B251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t="s">
        <v>743</v>
      </c>
      <c r="B252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t="s">
        <v>567</v>
      </c>
      <c r="B253" t="s">
        <v>745</v>
      </c>
      <c r="C253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t="s">
        <v>746</v>
      </c>
      <c r="B254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t="s">
        <v>532</v>
      </c>
      <c r="B255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t="s">
        <v>749</v>
      </c>
      <c r="B25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749</v>
      </c>
      <c r="B257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t="s">
        <v>519</v>
      </c>
      <c r="B258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t="s">
        <v>524</v>
      </c>
      <c r="B259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t="s">
        <v>754</v>
      </c>
      <c r="B260" t="s">
        <v>755</v>
      </c>
      <c r="C260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t="s">
        <v>387</v>
      </c>
      <c r="B261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t="s">
        <v>370</v>
      </c>
      <c r="B262" t="s">
        <v>757</v>
      </c>
      <c r="C262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t="s">
        <v>758</v>
      </c>
      <c r="B263" t="s">
        <v>759</v>
      </c>
      <c r="C263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t="s">
        <v>498</v>
      </c>
      <c r="B264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t="s">
        <v>387</v>
      </c>
      <c r="B265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t="s">
        <v>646</v>
      </c>
      <c r="B266" t="s">
        <v>762</v>
      </c>
      <c r="C26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t="s">
        <v>651</v>
      </c>
      <c r="B267" t="s">
        <v>763</v>
      </c>
      <c r="C267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t="s">
        <v>651</v>
      </c>
      <c r="B268" t="s">
        <v>764</v>
      </c>
      <c r="C268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t="s">
        <v>646</v>
      </c>
      <c r="B269" t="s">
        <v>765</v>
      </c>
      <c r="C269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t="s">
        <v>646</v>
      </c>
      <c r="B270" t="s">
        <v>766</v>
      </c>
      <c r="C270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t="s">
        <v>646</v>
      </c>
      <c r="B271" t="s">
        <v>767</v>
      </c>
      <c r="C271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t="s">
        <v>475</v>
      </c>
      <c r="B272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t="s">
        <v>328</v>
      </c>
      <c r="B273" t="s">
        <v>769</v>
      </c>
      <c r="C273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t="s">
        <v>8</v>
      </c>
      <c r="B274" t="s">
        <v>770</v>
      </c>
      <c r="C274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t="s">
        <v>386</v>
      </c>
      <c r="B275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t="s">
        <v>651</v>
      </c>
      <c r="B276" t="s">
        <v>772</v>
      </c>
      <c r="C27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t="s">
        <v>651</v>
      </c>
      <c r="B277" t="s">
        <v>773</v>
      </c>
      <c r="C277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t="s">
        <v>651</v>
      </c>
      <c r="B278" t="s">
        <v>774</v>
      </c>
      <c r="C278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t="s">
        <v>695</v>
      </c>
      <c r="B279" t="s">
        <v>775</v>
      </c>
      <c r="C279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t="s">
        <v>776</v>
      </c>
      <c r="B280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t="s">
        <v>778</v>
      </c>
      <c r="B281" t="s">
        <v>779</v>
      </c>
      <c r="C281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t="s">
        <v>524</v>
      </c>
      <c r="B282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t="s">
        <v>524</v>
      </c>
      <c r="B283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t="s">
        <v>651</v>
      </c>
      <c r="B284" t="s">
        <v>782</v>
      </c>
      <c r="C284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t="s">
        <v>651</v>
      </c>
      <c r="B285" t="s">
        <v>783</v>
      </c>
      <c r="C285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t="s">
        <v>651</v>
      </c>
      <c r="B286" t="s">
        <v>784</v>
      </c>
      <c r="C28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t="s">
        <v>646</v>
      </c>
      <c r="B287" t="s">
        <v>785</v>
      </c>
      <c r="C287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t="s">
        <v>786</v>
      </c>
      <c r="B288" t="s">
        <v>787</v>
      </c>
      <c r="C288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t="s">
        <v>786</v>
      </c>
      <c r="B289" t="s">
        <v>788</v>
      </c>
      <c r="C289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t="s">
        <v>786</v>
      </c>
      <c r="B290" t="s">
        <v>789</v>
      </c>
      <c r="C290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t="s">
        <v>786</v>
      </c>
      <c r="B291" t="s">
        <v>790</v>
      </c>
      <c r="C291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t="s">
        <v>323</v>
      </c>
      <c r="B292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t="s">
        <v>323</v>
      </c>
      <c r="B293" t="s">
        <v>792</v>
      </c>
      <c r="C293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t="s">
        <v>323</v>
      </c>
      <c r="B294" t="s">
        <v>793</v>
      </c>
      <c r="C294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t="s">
        <v>323</v>
      </c>
      <c r="B295" t="s">
        <v>794</v>
      </c>
      <c r="C295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t="s">
        <v>795</v>
      </c>
      <c r="B296" t="s">
        <v>796</v>
      </c>
      <c r="C29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t="s">
        <v>795</v>
      </c>
      <c r="B297" t="s">
        <v>797</v>
      </c>
      <c r="C297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t="s">
        <v>795</v>
      </c>
      <c r="B298" t="s">
        <v>798</v>
      </c>
      <c r="C298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t="s">
        <v>795</v>
      </c>
      <c r="B299" t="s">
        <v>799</v>
      </c>
      <c r="C299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t="s">
        <v>795</v>
      </c>
      <c r="B300" t="s">
        <v>800</v>
      </c>
      <c r="C300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t="s">
        <v>795</v>
      </c>
      <c r="B301" t="s">
        <v>801</v>
      </c>
      <c r="C301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t="s">
        <v>802</v>
      </c>
      <c r="B302" t="s">
        <v>803</v>
      </c>
      <c r="C302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t="s">
        <v>802</v>
      </c>
      <c r="B303" t="s">
        <v>804</v>
      </c>
      <c r="C303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t="s">
        <v>500</v>
      </c>
      <c r="B304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t="s">
        <v>500</v>
      </c>
      <c r="B305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t="s">
        <v>9</v>
      </c>
      <c r="B306" t="s">
        <v>807</v>
      </c>
      <c r="C30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t="s">
        <v>695</v>
      </c>
      <c r="B307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t="s">
        <v>754</v>
      </c>
      <c r="B308" t="s">
        <v>809</v>
      </c>
      <c r="C308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t="s">
        <v>646</v>
      </c>
      <c r="B309" t="s">
        <v>810</v>
      </c>
      <c r="C309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t="s">
        <v>646</v>
      </c>
      <c r="B310" t="s">
        <v>811</v>
      </c>
      <c r="C310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t="s">
        <v>651</v>
      </c>
      <c r="B311" t="s">
        <v>812</v>
      </c>
      <c r="C311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t="s">
        <v>559</v>
      </c>
      <c r="B312" t="s">
        <v>813</v>
      </c>
      <c r="C312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t="s">
        <v>754</v>
      </c>
      <c r="B313" t="s">
        <v>814</v>
      </c>
      <c r="C313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t="s">
        <v>581</v>
      </c>
      <c r="B314" t="s">
        <v>815</v>
      </c>
      <c r="C314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t="s">
        <v>646</v>
      </c>
      <c r="B315" t="s">
        <v>816</v>
      </c>
      <c r="C315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t="s">
        <v>817</v>
      </c>
      <c r="B31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t="s">
        <v>722</v>
      </c>
      <c r="B317" t="s">
        <v>819</v>
      </c>
      <c r="C317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t="s">
        <v>820</v>
      </c>
      <c r="B318" t="s">
        <v>821</v>
      </c>
      <c r="C318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t="s">
        <v>722</v>
      </c>
      <c r="B319" t="s">
        <v>822</v>
      </c>
      <c r="C319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t="s">
        <v>722</v>
      </c>
      <c r="B320" t="s">
        <v>823</v>
      </c>
      <c r="C320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t="s">
        <v>824</v>
      </c>
      <c r="B321" t="s">
        <v>825</v>
      </c>
      <c r="C321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t="s">
        <v>824</v>
      </c>
      <c r="B322" t="s">
        <v>826</v>
      </c>
      <c r="C322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t="s">
        <v>8</v>
      </c>
      <c r="B323" t="s">
        <v>827</v>
      </c>
      <c r="C323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t="s">
        <v>828</v>
      </c>
      <c r="B324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t="s">
        <v>824</v>
      </c>
      <c r="B325" t="s">
        <v>830</v>
      </c>
      <c r="C325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t="s">
        <v>651</v>
      </c>
      <c r="B326" t="s">
        <v>831</v>
      </c>
      <c r="C32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t="s">
        <v>651</v>
      </c>
      <c r="B327" t="s">
        <v>832</v>
      </c>
      <c r="C327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t="s">
        <v>651</v>
      </c>
      <c r="B328" t="s">
        <v>833</v>
      </c>
      <c r="C328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t="s">
        <v>651</v>
      </c>
      <c r="B329" t="s">
        <v>834</v>
      </c>
      <c r="C329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t="s">
        <v>651</v>
      </c>
      <c r="B330" t="s">
        <v>835</v>
      </c>
      <c r="C330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t="s">
        <v>651</v>
      </c>
      <c r="B331" t="s">
        <v>836</v>
      </c>
      <c r="C331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t="s">
        <v>458</v>
      </c>
      <c r="B332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t="s">
        <v>838</v>
      </c>
      <c r="B333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t="s">
        <v>646</v>
      </c>
      <c r="B334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t="s">
        <v>646</v>
      </c>
      <c r="B335" t="s">
        <v>841</v>
      </c>
      <c r="C335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t="s">
        <v>646</v>
      </c>
      <c r="B336" t="s">
        <v>842</v>
      </c>
      <c r="C33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t="s">
        <v>328</v>
      </c>
      <c r="B337" t="s">
        <v>843</v>
      </c>
      <c r="C337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t="s">
        <v>795</v>
      </c>
      <c r="B338" t="s">
        <v>844</v>
      </c>
      <c r="C338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t="s">
        <v>646</v>
      </c>
      <c r="B339" t="s">
        <v>845</v>
      </c>
      <c r="C339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t="s">
        <v>519</v>
      </c>
      <c r="B340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t="s">
        <v>847</v>
      </c>
      <c r="B341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t="s">
        <v>847</v>
      </c>
      <c r="B342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t="s">
        <v>847</v>
      </c>
      <c r="B343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t="s">
        <v>847</v>
      </c>
      <c r="B344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t="s">
        <v>847</v>
      </c>
      <c r="B345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t="s">
        <v>847</v>
      </c>
      <c r="B34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t="s">
        <v>847</v>
      </c>
      <c r="B347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t="s">
        <v>847</v>
      </c>
      <c r="B348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t="s">
        <v>847</v>
      </c>
      <c r="B349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t="s">
        <v>847</v>
      </c>
      <c r="B350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t="s">
        <v>847</v>
      </c>
      <c r="B351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t="s">
        <v>847</v>
      </c>
      <c r="B352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t="s">
        <v>847</v>
      </c>
      <c r="B353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t="s">
        <v>786</v>
      </c>
      <c r="B354" t="s">
        <v>861</v>
      </c>
      <c r="C354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t="s">
        <v>824</v>
      </c>
      <c r="B355" t="s">
        <v>862</v>
      </c>
      <c r="C355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t="s">
        <v>828</v>
      </c>
      <c r="B356" t="s">
        <v>863</v>
      </c>
      <c r="C35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t="s">
        <v>420</v>
      </c>
      <c r="B357" t="s">
        <v>864</v>
      </c>
      <c r="C357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t="s">
        <v>420</v>
      </c>
      <c r="B358" t="s">
        <v>865</v>
      </c>
      <c r="C358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t="s">
        <v>420</v>
      </c>
      <c r="B359" t="s">
        <v>866</v>
      </c>
      <c r="C359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t="s">
        <v>420</v>
      </c>
      <c r="B360" t="s">
        <v>867</v>
      </c>
      <c r="C360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t="s">
        <v>420</v>
      </c>
      <c r="B361" t="s">
        <v>868</v>
      </c>
      <c r="C361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t="s">
        <v>486</v>
      </c>
      <c r="B362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t="s">
        <v>722</v>
      </c>
      <c r="B363" t="s">
        <v>870</v>
      </c>
      <c r="C363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t="s">
        <v>524</v>
      </c>
      <c r="B364" t="s">
        <v>871</v>
      </c>
      <c r="C364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t="s">
        <v>524</v>
      </c>
      <c r="B365" t="s">
        <v>872</v>
      </c>
      <c r="C365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t="s">
        <v>873</v>
      </c>
      <c r="B366" t="s">
        <v>874</v>
      </c>
      <c r="C36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t="s">
        <v>389</v>
      </c>
      <c r="B367" t="s">
        <v>875</v>
      </c>
      <c r="C367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t="s">
        <v>876</v>
      </c>
      <c r="B368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t="s">
        <v>519</v>
      </c>
      <c r="B369" t="s">
        <v>878</v>
      </c>
      <c r="C369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t="s">
        <v>432</v>
      </c>
      <c r="B370" t="s">
        <v>879</v>
      </c>
      <c r="C370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t="s">
        <v>486</v>
      </c>
      <c r="B371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t="s">
        <v>881</v>
      </c>
      <c r="B372" t="s">
        <v>882</v>
      </c>
      <c r="C372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t="s">
        <v>311</v>
      </c>
      <c r="B373" t="s">
        <v>883</v>
      </c>
      <c r="C373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t="s">
        <v>311</v>
      </c>
      <c r="B374" t="s">
        <v>884</v>
      </c>
      <c r="C374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t="s">
        <v>311</v>
      </c>
      <c r="B375" t="s">
        <v>885</v>
      </c>
      <c r="C375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t="s">
        <v>311</v>
      </c>
      <c r="B376" t="s">
        <v>886</v>
      </c>
      <c r="C37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t="s">
        <v>311</v>
      </c>
      <c r="B377" t="s">
        <v>887</v>
      </c>
      <c r="C377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t="s">
        <v>311</v>
      </c>
      <c r="B378" t="s">
        <v>888</v>
      </c>
      <c r="C378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t="s">
        <v>889</v>
      </c>
      <c r="B379" t="s">
        <v>890</v>
      </c>
      <c r="C379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t="s">
        <v>651</v>
      </c>
      <c r="B380" t="s">
        <v>891</v>
      </c>
      <c r="C380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t="s">
        <v>705</v>
      </c>
      <c r="B381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t="s">
        <v>722</v>
      </c>
      <c r="B382" t="s">
        <v>893</v>
      </c>
      <c r="C382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t="s">
        <v>722</v>
      </c>
      <c r="B383" t="s">
        <v>894</v>
      </c>
      <c r="C383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t="s">
        <v>895</v>
      </c>
      <c r="B384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t="s">
        <v>897</v>
      </c>
      <c r="B385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t="s">
        <v>323</v>
      </c>
      <c r="B386" t="s">
        <v>899</v>
      </c>
      <c r="C38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t="s">
        <v>323</v>
      </c>
      <c r="B387" t="s">
        <v>900</v>
      </c>
      <c r="C387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t="s">
        <v>532</v>
      </c>
      <c r="B388" t="s">
        <v>901</v>
      </c>
      <c r="C388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t="s">
        <v>519</v>
      </c>
      <c r="B389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t="s">
        <v>646</v>
      </c>
      <c r="B390" t="s">
        <v>903</v>
      </c>
      <c r="C390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t="s">
        <v>646</v>
      </c>
      <c r="B391" t="s">
        <v>904</v>
      </c>
      <c r="C391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t="s">
        <v>453</v>
      </c>
      <c r="B392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t="s">
        <v>651</v>
      </c>
      <c r="B393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t="s">
        <v>907</v>
      </c>
      <c r="B394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t="s">
        <v>431</v>
      </c>
      <c r="B395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t="s">
        <v>910</v>
      </c>
      <c r="B396" t="s">
        <v>911</v>
      </c>
      <c r="C39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t="s">
        <v>824</v>
      </c>
      <c r="B397" t="s">
        <v>912</v>
      </c>
      <c r="C397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t="s">
        <v>651</v>
      </c>
      <c r="B398" t="s">
        <v>913</v>
      </c>
      <c r="C398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t="s">
        <v>595</v>
      </c>
      <c r="B399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t="s">
        <v>915</v>
      </c>
      <c r="B400" t="s">
        <v>916</v>
      </c>
      <c r="C400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t="s">
        <v>915</v>
      </c>
      <c r="B401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t="s">
        <v>907</v>
      </c>
      <c r="B402" t="s">
        <v>918</v>
      </c>
      <c r="C402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t="s">
        <v>919</v>
      </c>
      <c r="B403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t="s">
        <v>328</v>
      </c>
      <c r="B404" t="s">
        <v>921</v>
      </c>
      <c r="C404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t="s">
        <v>328</v>
      </c>
      <c r="B405" t="s">
        <v>922</v>
      </c>
      <c r="C405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t="s">
        <v>786</v>
      </c>
      <c r="B406" t="s">
        <v>923</v>
      </c>
      <c r="C40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t="s">
        <v>361</v>
      </c>
      <c r="B407" t="s">
        <v>924</v>
      </c>
      <c r="C407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t="s">
        <v>361</v>
      </c>
      <c r="B408" t="s">
        <v>925</v>
      </c>
      <c r="C408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t="s">
        <v>926</v>
      </c>
      <c r="B409" t="s">
        <v>927</v>
      </c>
      <c r="C409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t="s">
        <v>567</v>
      </c>
      <c r="B410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t="s">
        <v>323</v>
      </c>
      <c r="B411" t="s">
        <v>929</v>
      </c>
      <c r="C411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t="s">
        <v>524</v>
      </c>
      <c r="B412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t="s">
        <v>519</v>
      </c>
      <c r="B413" t="s">
        <v>931</v>
      </c>
      <c r="C413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t="s">
        <v>895</v>
      </c>
      <c r="B414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t="s">
        <v>895</v>
      </c>
      <c r="B415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t="s">
        <v>895</v>
      </c>
      <c r="B41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t="s">
        <v>895</v>
      </c>
      <c r="B417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t="s">
        <v>895</v>
      </c>
      <c r="B418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t="s">
        <v>674</v>
      </c>
      <c r="B419" t="s">
        <v>937</v>
      </c>
      <c r="C419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t="s">
        <v>646</v>
      </c>
      <c r="B420" t="s">
        <v>938</v>
      </c>
      <c r="C420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t="s">
        <v>646</v>
      </c>
      <c r="B421" t="s">
        <v>939</v>
      </c>
      <c r="C421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t="s">
        <v>646</v>
      </c>
      <c r="B422" t="s">
        <v>940</v>
      </c>
      <c r="C422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t="s">
        <v>646</v>
      </c>
      <c r="B423" t="s">
        <v>941</v>
      </c>
      <c r="C423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t="s">
        <v>506</v>
      </c>
      <c r="B424" t="s">
        <v>942</v>
      </c>
      <c r="C424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t="s">
        <v>391</v>
      </c>
      <c r="B425" t="s">
        <v>943</v>
      </c>
      <c r="C425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t="s">
        <v>391</v>
      </c>
      <c r="B426" t="s">
        <v>944</v>
      </c>
      <c r="C42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t="s">
        <v>506</v>
      </c>
      <c r="B427" t="s">
        <v>945</v>
      </c>
      <c r="C427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t="s">
        <v>323</v>
      </c>
      <c r="B428" t="s">
        <v>946</v>
      </c>
      <c r="C428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t="s">
        <v>824</v>
      </c>
      <c r="B429" t="s">
        <v>947</v>
      </c>
      <c r="C429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t="s">
        <v>948</v>
      </c>
      <c r="B430" t="s">
        <v>949</v>
      </c>
      <c r="C430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t="s">
        <v>950</v>
      </c>
      <c r="B431" t="s">
        <v>951</v>
      </c>
      <c r="C431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t="s">
        <v>328</v>
      </c>
      <c r="B432" t="s">
        <v>952</v>
      </c>
      <c r="C432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t="s">
        <v>828</v>
      </c>
      <c r="B433" t="s">
        <v>953</v>
      </c>
      <c r="C433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t="s">
        <v>448</v>
      </c>
      <c r="B434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t="s">
        <v>323</v>
      </c>
      <c r="B435" t="s">
        <v>955</v>
      </c>
      <c r="C435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t="s">
        <v>956</v>
      </c>
      <c r="B436" t="s">
        <v>957</v>
      </c>
      <c r="C43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t="s">
        <v>958</v>
      </c>
      <c r="B437" t="s">
        <v>959</v>
      </c>
      <c r="C437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t="s">
        <v>567</v>
      </c>
      <c r="B438" t="s">
        <v>960</v>
      </c>
      <c r="C438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t="s">
        <v>754</v>
      </c>
      <c r="B439" t="s">
        <v>961</v>
      </c>
      <c r="C439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t="s">
        <v>754</v>
      </c>
      <c r="B440" t="s">
        <v>962</v>
      </c>
      <c r="C440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t="s">
        <v>567</v>
      </c>
      <c r="B441" t="s">
        <v>963</v>
      </c>
      <c r="C441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t="s">
        <v>741</v>
      </c>
      <c r="B442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t="s">
        <v>500</v>
      </c>
      <c r="B443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t="s">
        <v>389</v>
      </c>
      <c r="B444" t="s">
        <v>966</v>
      </c>
      <c r="C444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t="s">
        <v>967</v>
      </c>
      <c r="B445" t="s">
        <v>968</v>
      </c>
      <c r="C445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t="s">
        <v>967</v>
      </c>
      <c r="B446" t="s">
        <v>969</v>
      </c>
      <c r="C44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t="s">
        <v>967</v>
      </c>
      <c r="B447" t="s">
        <v>970</v>
      </c>
      <c r="C447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t="s">
        <v>971</v>
      </c>
      <c r="B448" t="s">
        <v>972</v>
      </c>
      <c r="C448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t="s">
        <v>971</v>
      </c>
      <c r="B449" t="s">
        <v>973</v>
      </c>
      <c r="C449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t="s">
        <v>971</v>
      </c>
      <c r="B450" t="s">
        <v>974</v>
      </c>
      <c r="C450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t="s">
        <v>971</v>
      </c>
      <c r="B451" t="s">
        <v>975</v>
      </c>
      <c r="C451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t="s">
        <v>705</v>
      </c>
      <c r="B452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t="s">
        <v>448</v>
      </c>
      <c r="B453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t="s">
        <v>722</v>
      </c>
      <c r="B454" t="s">
        <v>978</v>
      </c>
      <c r="C454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t="s">
        <v>387</v>
      </c>
      <c r="B455" t="s">
        <v>979</v>
      </c>
      <c r="C455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t="s">
        <v>980</v>
      </c>
      <c r="B456" t="s">
        <v>981</v>
      </c>
      <c r="C45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t="s">
        <v>982</v>
      </c>
      <c r="B457" t="s">
        <v>983</v>
      </c>
      <c r="C457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t="s">
        <v>722</v>
      </c>
      <c r="B458" t="s">
        <v>984</v>
      </c>
      <c r="C458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t="s">
        <v>758</v>
      </c>
      <c r="B459" t="s">
        <v>985</v>
      </c>
      <c r="C459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t="s">
        <v>651</v>
      </c>
      <c r="B460" t="s">
        <v>986</v>
      </c>
      <c r="C460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t="s">
        <v>741</v>
      </c>
      <c r="B461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t="s">
        <v>926</v>
      </c>
      <c r="B462" t="s">
        <v>988</v>
      </c>
      <c r="C462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t="s">
        <v>391</v>
      </c>
      <c r="B463" t="s">
        <v>989</v>
      </c>
      <c r="C463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t="s">
        <v>971</v>
      </c>
      <c r="B464" t="s">
        <v>990</v>
      </c>
      <c r="C464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t="s">
        <v>971</v>
      </c>
      <c r="B465" t="s">
        <v>991</v>
      </c>
      <c r="C465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t="s">
        <v>971</v>
      </c>
      <c r="B466" t="s">
        <v>992</v>
      </c>
      <c r="C46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t="s">
        <v>967</v>
      </c>
      <c r="B467" t="s">
        <v>993</v>
      </c>
      <c r="C467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t="s">
        <v>967</v>
      </c>
      <c r="B468" t="s">
        <v>994</v>
      </c>
      <c r="C468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t="s">
        <v>361</v>
      </c>
      <c r="B469" t="s">
        <v>995</v>
      </c>
      <c r="C469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t="s">
        <v>361</v>
      </c>
      <c r="B470" t="s">
        <v>996</v>
      </c>
      <c r="C470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t="s">
        <v>997</v>
      </c>
      <c r="B471" t="s">
        <v>998</v>
      </c>
      <c r="C471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t="s">
        <v>795</v>
      </c>
      <c r="B472" t="s">
        <v>999</v>
      </c>
      <c r="C472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t="s">
        <v>1000</v>
      </c>
      <c r="B473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t="s">
        <v>895</v>
      </c>
      <c r="B474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t="s">
        <v>895</v>
      </c>
      <c r="B475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t="s">
        <v>895</v>
      </c>
      <c r="B47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t="s">
        <v>895</v>
      </c>
      <c r="B477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t="s">
        <v>895</v>
      </c>
      <c r="B478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t="s">
        <v>895</v>
      </c>
      <c r="B479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t="s">
        <v>895</v>
      </c>
      <c r="B480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t="s">
        <v>9</v>
      </c>
      <c r="B481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t="s">
        <v>9</v>
      </c>
      <c r="B482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t="s">
        <v>1011</v>
      </c>
      <c r="B483" t="s">
        <v>1012</v>
      </c>
      <c r="C483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t="s">
        <v>674</v>
      </c>
      <c r="B484" t="s">
        <v>1013</v>
      </c>
      <c r="C484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t="s">
        <v>980</v>
      </c>
      <c r="B485" t="s">
        <v>1014</v>
      </c>
      <c r="C485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t="s">
        <v>982</v>
      </c>
      <c r="B486" t="s">
        <v>1015</v>
      </c>
      <c r="C48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t="s">
        <v>786</v>
      </c>
      <c r="B487" t="s">
        <v>1016</v>
      </c>
      <c r="C487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t="s">
        <v>967</v>
      </c>
      <c r="B488" t="s">
        <v>1017</v>
      </c>
      <c r="C488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t="s">
        <v>486</v>
      </c>
      <c r="B489" t="s">
        <v>1018</v>
      </c>
      <c r="C489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t="s">
        <v>486</v>
      </c>
      <c r="B490" t="s">
        <v>1019</v>
      </c>
      <c r="C490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t="s">
        <v>919</v>
      </c>
      <c r="B491" t="s">
        <v>1020</v>
      </c>
      <c r="C491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t="s">
        <v>1021</v>
      </c>
      <c r="B492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t="s">
        <v>1023</v>
      </c>
      <c r="B493" t="s">
        <v>1024</v>
      </c>
      <c r="C493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t="s">
        <v>311</v>
      </c>
      <c r="B494" t="s">
        <v>1025</v>
      </c>
      <c r="C494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t="s">
        <v>824</v>
      </c>
      <c r="B495" t="s">
        <v>1026</v>
      </c>
      <c r="C495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t="s">
        <v>646</v>
      </c>
      <c r="B496" t="s">
        <v>1027</v>
      </c>
      <c r="C49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t="s">
        <v>646</v>
      </c>
      <c r="B497" t="s">
        <v>1028</v>
      </c>
      <c r="C497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t="s">
        <v>646</v>
      </c>
      <c r="B498" t="s">
        <v>1029</v>
      </c>
      <c r="C498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t="s">
        <v>361</v>
      </c>
      <c r="B499" t="s">
        <v>1030</v>
      </c>
      <c r="C499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t="s">
        <v>743</v>
      </c>
      <c r="B500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t="s">
        <v>651</v>
      </c>
      <c r="B501" t="s">
        <v>1032</v>
      </c>
      <c r="C501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t="s">
        <v>651</v>
      </c>
      <c r="B502" t="s">
        <v>1033</v>
      </c>
      <c r="C502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t="s">
        <v>651</v>
      </c>
      <c r="B503" t="s">
        <v>1034</v>
      </c>
      <c r="C503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t="s">
        <v>651</v>
      </c>
      <c r="B504" t="s">
        <v>1035</v>
      </c>
      <c r="C504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t="s">
        <v>651</v>
      </c>
      <c r="B505" t="s">
        <v>1036</v>
      </c>
      <c r="C505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t="s">
        <v>651</v>
      </c>
      <c r="B506" t="s">
        <v>1037</v>
      </c>
      <c r="C50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t="s">
        <v>651</v>
      </c>
      <c r="B507" t="s">
        <v>1038</v>
      </c>
      <c r="C507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t="s">
        <v>651</v>
      </c>
      <c r="B508" t="s">
        <v>1039</v>
      </c>
      <c r="C508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t="s">
        <v>651</v>
      </c>
      <c r="B509" t="s">
        <v>1040</v>
      </c>
      <c r="C509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t="s">
        <v>651</v>
      </c>
      <c r="B510" t="s">
        <v>1041</v>
      </c>
      <c r="C510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t="s">
        <v>754</v>
      </c>
      <c r="B511" t="s">
        <v>1042</v>
      </c>
      <c r="C511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t="s">
        <v>1043</v>
      </c>
      <c r="B512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t="s">
        <v>1045</v>
      </c>
      <c r="B513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t="s">
        <v>889</v>
      </c>
      <c r="B514" t="s">
        <v>1047</v>
      </c>
      <c r="C514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t="s">
        <v>722</v>
      </c>
      <c r="B515" t="s">
        <v>1048</v>
      </c>
      <c r="C515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t="s">
        <v>741</v>
      </c>
      <c r="B51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t="s">
        <v>741</v>
      </c>
      <c r="B517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t="s">
        <v>795</v>
      </c>
      <c r="B518" t="s">
        <v>1051</v>
      </c>
      <c r="C518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t="s">
        <v>1052</v>
      </c>
      <c r="B519" t="s">
        <v>1053</v>
      </c>
      <c r="C519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t="s">
        <v>1054</v>
      </c>
      <c r="B520" t="s">
        <v>1055</v>
      </c>
      <c r="C520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t="s">
        <v>1043</v>
      </c>
      <c r="B521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t="s">
        <v>1057</v>
      </c>
      <c r="B522" t="s">
        <v>1058</v>
      </c>
      <c r="C522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t="s">
        <v>754</v>
      </c>
      <c r="B523" t="s">
        <v>1059</v>
      </c>
      <c r="C523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t="s">
        <v>1060</v>
      </c>
      <c r="B524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t="s">
        <v>331</v>
      </c>
      <c r="B525" t="s">
        <v>1062</v>
      </c>
      <c r="C525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t="s">
        <v>331</v>
      </c>
      <c r="B526" t="s">
        <v>1063</v>
      </c>
      <c r="C52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t="s">
        <v>331</v>
      </c>
      <c r="B527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t="s">
        <v>331</v>
      </c>
      <c r="B528" t="s">
        <v>1065</v>
      </c>
      <c r="C528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t="s">
        <v>967</v>
      </c>
      <c r="B529" t="s">
        <v>1066</v>
      </c>
      <c r="C529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t="s">
        <v>722</v>
      </c>
      <c r="B530" t="s">
        <v>1067</v>
      </c>
      <c r="C530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t="s">
        <v>516</v>
      </c>
      <c r="B531" t="s">
        <v>1068</v>
      </c>
      <c r="C531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t="s">
        <v>847</v>
      </c>
      <c r="B532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t="s">
        <v>847</v>
      </c>
      <c r="B533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t="s">
        <v>1071</v>
      </c>
      <c r="B534" t="s">
        <v>1072</v>
      </c>
      <c r="C534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t="s">
        <v>1071</v>
      </c>
      <c r="B535" t="s">
        <v>1073</v>
      </c>
      <c r="C535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t="s">
        <v>1074</v>
      </c>
      <c r="B536" t="s">
        <v>1075</v>
      </c>
      <c r="C53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t="s">
        <v>967</v>
      </c>
      <c r="B537" t="s">
        <v>1076</v>
      </c>
      <c r="C537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t="s">
        <v>1077</v>
      </c>
      <c r="B538" t="s">
        <v>1078</v>
      </c>
      <c r="C538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t="s">
        <v>1077</v>
      </c>
      <c r="B539" t="s">
        <v>1079</v>
      </c>
      <c r="C539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t="s">
        <v>651</v>
      </c>
      <c r="B540" t="s">
        <v>1080</v>
      </c>
      <c r="C540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t="s">
        <v>1077</v>
      </c>
      <c r="B541" t="s">
        <v>1081</v>
      </c>
      <c r="C541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t="s">
        <v>1082</v>
      </c>
      <c r="B542" t="s">
        <v>1083</v>
      </c>
      <c r="C542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t="s">
        <v>1084</v>
      </c>
      <c r="B543" t="s">
        <v>1085</v>
      </c>
      <c r="C543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t="s">
        <v>1086</v>
      </c>
      <c r="B544" t="s">
        <v>1087</v>
      </c>
      <c r="C544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t="s">
        <v>1023</v>
      </c>
      <c r="B545" t="s">
        <v>1088</v>
      </c>
      <c r="C545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t="s">
        <v>881</v>
      </c>
      <c r="B546" t="s">
        <v>1089</v>
      </c>
      <c r="C54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t="s">
        <v>820</v>
      </c>
      <c r="B547" t="s">
        <v>1090</v>
      </c>
      <c r="C547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t="s">
        <v>971</v>
      </c>
      <c r="B548" t="s">
        <v>1091</v>
      </c>
      <c r="C548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t="s">
        <v>967</v>
      </c>
      <c r="B549" t="s">
        <v>1092</v>
      </c>
      <c r="C549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t="s">
        <v>1093</v>
      </c>
      <c r="B550" t="s">
        <v>916</v>
      </c>
      <c r="C550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t="s">
        <v>895</v>
      </c>
      <c r="B551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t="s">
        <v>337</v>
      </c>
      <c r="B552" t="s">
        <v>1095</v>
      </c>
      <c r="C552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t="s">
        <v>337</v>
      </c>
      <c r="B553" t="s">
        <v>1096</v>
      </c>
      <c r="C553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t="s">
        <v>337</v>
      </c>
      <c r="B554" t="s">
        <v>1097</v>
      </c>
      <c r="C554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t="s">
        <v>337</v>
      </c>
      <c r="B555" t="s">
        <v>1098</v>
      </c>
      <c r="C555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t="s">
        <v>802</v>
      </c>
      <c r="B556" t="s">
        <v>1099</v>
      </c>
      <c r="C55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t="s">
        <v>1100</v>
      </c>
      <c r="B557" t="s">
        <v>1083</v>
      </c>
      <c r="C557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t="s">
        <v>475</v>
      </c>
      <c r="B558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t="s">
        <v>516</v>
      </c>
      <c r="B559" t="s">
        <v>1102</v>
      </c>
      <c r="C559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t="s">
        <v>1103</v>
      </c>
      <c r="B560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t="s">
        <v>754</v>
      </c>
      <c r="B561" t="s">
        <v>1105</v>
      </c>
      <c r="C561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t="s">
        <v>754</v>
      </c>
      <c r="B562" t="s">
        <v>1106</v>
      </c>
      <c r="C562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t="s">
        <v>9</v>
      </c>
      <c r="B563" t="s">
        <v>1107</v>
      </c>
      <c r="C563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t="s">
        <v>9</v>
      </c>
      <c r="B564" t="s">
        <v>1108</v>
      </c>
      <c r="C564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t="s">
        <v>389</v>
      </c>
      <c r="B565" t="s">
        <v>1109</v>
      </c>
      <c r="C565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t="s">
        <v>971</v>
      </c>
      <c r="B566" t="s">
        <v>1110</v>
      </c>
      <c r="C56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t="s">
        <v>971</v>
      </c>
      <c r="B567" t="s">
        <v>1111</v>
      </c>
      <c r="C567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t="s">
        <v>967</v>
      </c>
      <c r="B568" t="s">
        <v>1112</v>
      </c>
      <c r="C568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t="s">
        <v>895</v>
      </c>
      <c r="B569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t="s">
        <v>746</v>
      </c>
      <c r="B570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t="s">
        <v>1060</v>
      </c>
      <c r="B571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t="s">
        <v>1060</v>
      </c>
      <c r="B572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t="s">
        <v>1060</v>
      </c>
      <c r="B573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t="s">
        <v>1118</v>
      </c>
      <c r="B574" t="s">
        <v>1119</v>
      </c>
      <c r="C574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t="s">
        <v>881</v>
      </c>
      <c r="B575" t="s">
        <v>1120</v>
      </c>
      <c r="C575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t="s">
        <v>646</v>
      </c>
      <c r="B57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t="s">
        <v>1122</v>
      </c>
      <c r="B577" t="s">
        <v>1123</v>
      </c>
      <c r="C577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t="s">
        <v>1122</v>
      </c>
      <c r="B578" t="s">
        <v>1124</v>
      </c>
      <c r="C578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t="s">
        <v>1122</v>
      </c>
      <c r="B579" t="s">
        <v>1125</v>
      </c>
      <c r="C579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t="s">
        <v>743</v>
      </c>
      <c r="B580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t="s">
        <v>889</v>
      </c>
      <c r="B581" t="s">
        <v>916</v>
      </c>
      <c r="C581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t="s">
        <v>889</v>
      </c>
      <c r="B582" t="s">
        <v>1127</v>
      </c>
      <c r="C582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t="s">
        <v>795</v>
      </c>
      <c r="B583" t="s">
        <v>1128</v>
      </c>
      <c r="C583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t="s">
        <v>795</v>
      </c>
      <c r="B584" t="s">
        <v>1129</v>
      </c>
      <c r="C584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t="s">
        <v>795</v>
      </c>
      <c r="B585" t="s">
        <v>1130</v>
      </c>
      <c r="C585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t="s">
        <v>795</v>
      </c>
      <c r="B586" t="s">
        <v>1131</v>
      </c>
      <c r="C58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t="s">
        <v>950</v>
      </c>
      <c r="B587" t="s">
        <v>1132</v>
      </c>
      <c r="C587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t="s">
        <v>1093</v>
      </c>
      <c r="B588" t="s">
        <v>1083</v>
      </c>
      <c r="C588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t="s">
        <v>475</v>
      </c>
      <c r="B589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t="s">
        <v>743</v>
      </c>
      <c r="B590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t="s">
        <v>516</v>
      </c>
      <c r="B591" t="s">
        <v>1135</v>
      </c>
      <c r="C591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t="s">
        <v>381</v>
      </c>
      <c r="B592" t="s">
        <v>1136</v>
      </c>
      <c r="C592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t="s">
        <v>381</v>
      </c>
      <c r="B593" t="s">
        <v>1137</v>
      </c>
      <c r="C593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t="s">
        <v>381</v>
      </c>
      <c r="B594" t="s">
        <v>1138</v>
      </c>
      <c r="C594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t="s">
        <v>1139</v>
      </c>
      <c r="B595" t="s">
        <v>1140</v>
      </c>
      <c r="C595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t="s">
        <v>1139</v>
      </c>
      <c r="B596" t="s">
        <v>1141</v>
      </c>
      <c r="C59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t="s">
        <v>1139</v>
      </c>
      <c r="B597" t="s">
        <v>1142</v>
      </c>
      <c r="C597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t="s">
        <v>420</v>
      </c>
      <c r="B598" t="s">
        <v>1143</v>
      </c>
      <c r="C598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t="s">
        <v>705</v>
      </c>
      <c r="B599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t="s">
        <v>910</v>
      </c>
      <c r="B600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t="s">
        <v>754</v>
      </c>
      <c r="B601" t="s">
        <v>1146</v>
      </c>
      <c r="C601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t="s">
        <v>1147</v>
      </c>
      <c r="B602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t="s">
        <v>567</v>
      </c>
      <c r="B603" t="s">
        <v>1149</v>
      </c>
      <c r="C603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t="s">
        <v>895</v>
      </c>
      <c r="B604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t="s">
        <v>895</v>
      </c>
      <c r="B605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t="s">
        <v>9</v>
      </c>
      <c r="B606" t="s">
        <v>1152</v>
      </c>
      <c r="C60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t="s">
        <v>337</v>
      </c>
      <c r="B607" t="s">
        <v>1153</v>
      </c>
      <c r="C607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t="s">
        <v>559</v>
      </c>
      <c r="B608" t="s">
        <v>1154</v>
      </c>
      <c r="C608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t="s">
        <v>895</v>
      </c>
      <c r="B609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t="s">
        <v>895</v>
      </c>
      <c r="B610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t="s">
        <v>1118</v>
      </c>
      <c r="B611" t="s">
        <v>1157</v>
      </c>
      <c r="C611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t="s">
        <v>980</v>
      </c>
      <c r="B612" t="s">
        <v>1158</v>
      </c>
      <c r="C612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t="s">
        <v>1045</v>
      </c>
      <c r="B613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t="s">
        <v>339</v>
      </c>
      <c r="B614" t="s">
        <v>1160</v>
      </c>
      <c r="C614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t="s">
        <v>486</v>
      </c>
      <c r="B615" t="s">
        <v>1161</v>
      </c>
      <c r="C615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t="s">
        <v>486</v>
      </c>
      <c r="B616" t="s">
        <v>1162</v>
      </c>
      <c r="C61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t="s">
        <v>1163</v>
      </c>
      <c r="B617" t="s">
        <v>1164</v>
      </c>
      <c r="C617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t="s">
        <v>1163</v>
      </c>
      <c r="B618" t="s">
        <v>1165</v>
      </c>
      <c r="C618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t="s">
        <v>1163</v>
      </c>
      <c r="B619" t="s">
        <v>1166</v>
      </c>
      <c r="C619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t="s">
        <v>1163</v>
      </c>
      <c r="B620" t="s">
        <v>1167</v>
      </c>
      <c r="C620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t="s">
        <v>1163</v>
      </c>
      <c r="B621" t="s">
        <v>1168</v>
      </c>
      <c r="C621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t="s">
        <v>1163</v>
      </c>
      <c r="B622" t="s">
        <v>1169</v>
      </c>
      <c r="C622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t="s">
        <v>1163</v>
      </c>
      <c r="B623" t="s">
        <v>1170</v>
      </c>
      <c r="C623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t="s">
        <v>1163</v>
      </c>
      <c r="B624" t="s">
        <v>1171</v>
      </c>
      <c r="C624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t="s">
        <v>1163</v>
      </c>
      <c r="B625" t="s">
        <v>1172</v>
      </c>
      <c r="C625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t="s">
        <v>1163</v>
      </c>
      <c r="B626" t="s">
        <v>1173</v>
      </c>
      <c r="C62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t="s">
        <v>1163</v>
      </c>
      <c r="B627" t="s">
        <v>1174</v>
      </c>
      <c r="C627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t="s">
        <v>300</v>
      </c>
      <c r="B628" t="s">
        <v>1175</v>
      </c>
      <c r="C628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t="s">
        <v>9</v>
      </c>
      <c r="B629" t="s">
        <v>1176</v>
      </c>
      <c r="C629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t="s">
        <v>1177</v>
      </c>
      <c r="B630" t="s">
        <v>1178</v>
      </c>
      <c r="C630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t="s">
        <v>746</v>
      </c>
      <c r="B631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t="s">
        <v>741</v>
      </c>
      <c r="B632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t="s">
        <v>889</v>
      </c>
      <c r="B633" t="s">
        <v>1181</v>
      </c>
      <c r="C633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t="s">
        <v>516</v>
      </c>
      <c r="B634" t="s">
        <v>1182</v>
      </c>
      <c r="C634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t="s">
        <v>679</v>
      </c>
      <c r="B635" t="s">
        <v>1183</v>
      </c>
      <c r="C635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t="s">
        <v>339</v>
      </c>
      <c r="B636" t="s">
        <v>1184</v>
      </c>
      <c r="C63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t="s">
        <v>1185</v>
      </c>
      <c r="B637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t="s">
        <v>881</v>
      </c>
      <c r="B638" t="s">
        <v>1187</v>
      </c>
      <c r="C638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t="s">
        <v>881</v>
      </c>
      <c r="B639" t="s">
        <v>1188</v>
      </c>
      <c r="C639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t="s">
        <v>1060</v>
      </c>
      <c r="B640" t="s">
        <v>1189</v>
      </c>
      <c r="C640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t="s">
        <v>1082</v>
      </c>
      <c r="B641" t="s">
        <v>1181</v>
      </c>
      <c r="C641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t="s">
        <v>300</v>
      </c>
      <c r="B642" t="s">
        <v>1190</v>
      </c>
      <c r="C642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t="s">
        <v>1052</v>
      </c>
      <c r="B643" t="s">
        <v>1191</v>
      </c>
      <c r="C643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t="s">
        <v>828</v>
      </c>
      <c r="B644" t="s">
        <v>1192</v>
      </c>
      <c r="C644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t="s">
        <v>828</v>
      </c>
      <c r="B645" t="s">
        <v>1193</v>
      </c>
      <c r="C645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t="s">
        <v>1194</v>
      </c>
      <c r="B646" t="s">
        <v>1083</v>
      </c>
      <c r="C64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t="s">
        <v>1195</v>
      </c>
      <c r="B647" t="s">
        <v>1181</v>
      </c>
      <c r="C647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t="s">
        <v>1196</v>
      </c>
      <c r="B648" t="s">
        <v>1197</v>
      </c>
      <c r="C648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t="s">
        <v>705</v>
      </c>
      <c r="B649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t="s">
        <v>895</v>
      </c>
      <c r="B650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t="s">
        <v>1200</v>
      </c>
      <c r="B651" t="s">
        <v>1201</v>
      </c>
      <c r="C651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t="s">
        <v>1202</v>
      </c>
      <c r="B652" t="s">
        <v>1203</v>
      </c>
      <c r="C652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t="s">
        <v>393</v>
      </c>
      <c r="B653" t="s">
        <v>1204</v>
      </c>
      <c r="C653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t="s">
        <v>393</v>
      </c>
      <c r="B654" t="s">
        <v>1205</v>
      </c>
      <c r="C654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t="s">
        <v>339</v>
      </c>
      <c r="B655" t="s">
        <v>1206</v>
      </c>
      <c r="C655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t="s">
        <v>1207</v>
      </c>
      <c r="B656" t="s">
        <v>1208</v>
      </c>
      <c r="C65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t="s">
        <v>559</v>
      </c>
      <c r="B657" t="s">
        <v>1209</v>
      </c>
      <c r="C657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t="s">
        <v>381</v>
      </c>
      <c r="B658" t="s">
        <v>1210</v>
      </c>
      <c r="C658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t="s">
        <v>743</v>
      </c>
      <c r="B659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t="s">
        <v>567</v>
      </c>
      <c r="B660" t="s">
        <v>1212</v>
      </c>
      <c r="C660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t="s">
        <v>300</v>
      </c>
      <c r="B661" t="s">
        <v>1213</v>
      </c>
      <c r="C661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t="s">
        <v>300</v>
      </c>
      <c r="B662" t="s">
        <v>1214</v>
      </c>
      <c r="C662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t="s">
        <v>311</v>
      </c>
      <c r="B663" t="s">
        <v>1215</v>
      </c>
      <c r="C663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t="s">
        <v>9</v>
      </c>
      <c r="B664" t="s">
        <v>1216</v>
      </c>
      <c r="C664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t="s">
        <v>1217</v>
      </c>
      <c r="B665" t="s">
        <v>1127</v>
      </c>
      <c r="C665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t="s">
        <v>1218</v>
      </c>
      <c r="B66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t="s">
        <v>1220</v>
      </c>
      <c r="B667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t="s">
        <v>1220</v>
      </c>
      <c r="B668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t="s">
        <v>1223</v>
      </c>
      <c r="B669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t="s">
        <v>1225</v>
      </c>
      <c r="B670" t="s">
        <v>1226</v>
      </c>
      <c r="C670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t="s">
        <v>1227</v>
      </c>
      <c r="B671" t="s">
        <v>916</v>
      </c>
      <c r="C671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t="s">
        <v>980</v>
      </c>
      <c r="B672" t="s">
        <v>1228</v>
      </c>
      <c r="C672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t="s">
        <v>516</v>
      </c>
      <c r="B673" t="s">
        <v>1229</v>
      </c>
      <c r="C673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t="s">
        <v>722</v>
      </c>
      <c r="B674" t="s">
        <v>1230</v>
      </c>
      <c r="C674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t="s">
        <v>722</v>
      </c>
      <c r="B675" t="s">
        <v>1231</v>
      </c>
      <c r="C675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t="s">
        <v>393</v>
      </c>
      <c r="B676" t="s">
        <v>1232</v>
      </c>
      <c r="C67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t="s">
        <v>393</v>
      </c>
      <c r="B677" t="s">
        <v>1233</v>
      </c>
      <c r="C677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t="s">
        <v>393</v>
      </c>
      <c r="B678" t="s">
        <v>1234</v>
      </c>
      <c r="C678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t="s">
        <v>1235</v>
      </c>
      <c r="B679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t="s">
        <v>722</v>
      </c>
      <c r="B680" t="s">
        <v>1237</v>
      </c>
      <c r="C680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t="s">
        <v>391</v>
      </c>
      <c r="B681" t="s">
        <v>1238</v>
      </c>
      <c r="C681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t="s">
        <v>331</v>
      </c>
      <c r="B682" t="s">
        <v>1239</v>
      </c>
      <c r="C682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t="s">
        <v>722</v>
      </c>
      <c r="B683" t="s">
        <v>1240</v>
      </c>
      <c r="C683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t="s">
        <v>722</v>
      </c>
      <c r="B684" t="s">
        <v>1241</v>
      </c>
      <c r="C684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t="s">
        <v>754</v>
      </c>
      <c r="B685" t="s">
        <v>1242</v>
      </c>
      <c r="C685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t="s">
        <v>1243</v>
      </c>
      <c r="B68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t="s">
        <v>1243</v>
      </c>
      <c r="B687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t="s">
        <v>746</v>
      </c>
      <c r="B688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t="s">
        <v>1247</v>
      </c>
      <c r="B689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t="s">
        <v>1247</v>
      </c>
      <c r="B690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t="s">
        <v>741</v>
      </c>
      <c r="B691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t="s">
        <v>743</v>
      </c>
      <c r="B692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t="s">
        <v>743</v>
      </c>
      <c r="B693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t="s">
        <v>754</v>
      </c>
      <c r="B694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t="s">
        <v>1254</v>
      </c>
      <c r="B695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t="s">
        <v>337</v>
      </c>
      <c r="B696" t="s">
        <v>1256</v>
      </c>
      <c r="C69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t="s">
        <v>847</v>
      </c>
      <c r="B697" t="s">
        <v>1257</v>
      </c>
      <c r="C697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t="s">
        <v>1243</v>
      </c>
      <c r="B698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t="s">
        <v>1259</v>
      </c>
      <c r="B699" t="s">
        <v>1260</v>
      </c>
      <c r="C699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t="s">
        <v>9</v>
      </c>
      <c r="B700" t="s">
        <v>1261</v>
      </c>
      <c r="C700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t="s">
        <v>381</v>
      </c>
      <c r="B701" t="s">
        <v>1262</v>
      </c>
      <c r="C701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t="s">
        <v>420</v>
      </c>
      <c r="B702" t="s">
        <v>1263</v>
      </c>
      <c r="C702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t="s">
        <v>448</v>
      </c>
      <c r="B703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t="s">
        <v>311</v>
      </c>
      <c r="B704" t="s">
        <v>1265</v>
      </c>
      <c r="C704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t="s">
        <v>1266</v>
      </c>
      <c r="B705" t="s">
        <v>1267</v>
      </c>
      <c r="C705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t="s">
        <v>393</v>
      </c>
      <c r="B706" t="s">
        <v>1268</v>
      </c>
      <c r="C70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t="s">
        <v>847</v>
      </c>
      <c r="B707" t="s">
        <v>1269</v>
      </c>
      <c r="C707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t="s">
        <v>389</v>
      </c>
      <c r="B708" t="s">
        <v>1270</v>
      </c>
      <c r="C708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t="s">
        <v>1082</v>
      </c>
      <c r="B709" t="s">
        <v>1271</v>
      </c>
      <c r="C709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t="s">
        <v>9</v>
      </c>
      <c r="B710" t="s">
        <v>1272</v>
      </c>
      <c r="C710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t="s">
        <v>824</v>
      </c>
      <c r="B711" t="s">
        <v>1273</v>
      </c>
      <c r="C711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t="s">
        <v>824</v>
      </c>
      <c r="B712" t="s">
        <v>1274</v>
      </c>
      <c r="C712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t="s">
        <v>847</v>
      </c>
      <c r="B713" t="s">
        <v>1275</v>
      </c>
      <c r="C713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t="s">
        <v>339</v>
      </c>
      <c r="B714" t="s">
        <v>1276</v>
      </c>
      <c r="C714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t="s">
        <v>1163</v>
      </c>
      <c r="B715" t="s">
        <v>1277</v>
      </c>
      <c r="C715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t="s">
        <v>1278</v>
      </c>
      <c r="B71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t="s">
        <v>1278</v>
      </c>
      <c r="B717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t="s">
        <v>1278</v>
      </c>
      <c r="B718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t="s">
        <v>1278</v>
      </c>
      <c r="B719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t="s">
        <v>1278</v>
      </c>
      <c r="B720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t="s">
        <v>1278</v>
      </c>
      <c r="B721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t="s">
        <v>1278</v>
      </c>
      <c r="B722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t="s">
        <v>1278</v>
      </c>
      <c r="B723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t="s">
        <v>1278</v>
      </c>
      <c r="B724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t="s">
        <v>300</v>
      </c>
      <c r="B725" t="s">
        <v>1288</v>
      </c>
      <c r="C725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t="s">
        <v>1289</v>
      </c>
      <c r="B726" t="s">
        <v>1290</v>
      </c>
      <c r="C72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t="s">
        <v>1195</v>
      </c>
      <c r="B727" t="s">
        <v>1291</v>
      </c>
      <c r="C727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t="s">
        <v>361</v>
      </c>
      <c r="B728" t="s">
        <v>1292</v>
      </c>
      <c r="C728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t="s">
        <v>847</v>
      </c>
      <c r="B729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t="s">
        <v>425</v>
      </c>
      <c r="B730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t="s">
        <v>1295</v>
      </c>
      <c r="B731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t="s">
        <v>746</v>
      </c>
      <c r="B732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t="s">
        <v>743</v>
      </c>
      <c r="B733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t="s">
        <v>743</v>
      </c>
      <c r="B734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t="s">
        <v>1300</v>
      </c>
      <c r="B735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t="s">
        <v>1300</v>
      </c>
      <c r="B73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t="s">
        <v>1195</v>
      </c>
      <c r="B737" t="s">
        <v>1303</v>
      </c>
      <c r="C737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t="s">
        <v>381</v>
      </c>
      <c r="B738" t="s">
        <v>1304</v>
      </c>
      <c r="C738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t="s">
        <v>705</v>
      </c>
      <c r="B739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t="s">
        <v>389</v>
      </c>
      <c r="B740" t="s">
        <v>1306</v>
      </c>
      <c r="C740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t="s">
        <v>9</v>
      </c>
      <c r="B741" t="s">
        <v>1307</v>
      </c>
      <c r="C741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t="s">
        <v>1308</v>
      </c>
      <c r="B742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t="s">
        <v>980</v>
      </c>
      <c r="B743" t="s">
        <v>1310</v>
      </c>
      <c r="C743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t="s">
        <v>746</v>
      </c>
      <c r="B744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t="s">
        <v>1247</v>
      </c>
      <c r="B745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t="s">
        <v>722</v>
      </c>
      <c r="B746" t="s">
        <v>1313</v>
      </c>
      <c r="C74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t="s">
        <v>381</v>
      </c>
      <c r="B747" t="s">
        <v>1314</v>
      </c>
      <c r="C747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t="s">
        <v>967</v>
      </c>
      <c r="B748" t="s">
        <v>1315</v>
      </c>
      <c r="C748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t="s">
        <v>1316</v>
      </c>
      <c r="B749" t="s">
        <v>1317</v>
      </c>
      <c r="C749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t="s">
        <v>1316</v>
      </c>
      <c r="B750" t="s">
        <v>1318</v>
      </c>
      <c r="C750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t="s">
        <v>493</v>
      </c>
      <c r="B751" t="s">
        <v>1319</v>
      </c>
      <c r="C751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t="s">
        <v>1320</v>
      </c>
      <c r="B752" t="s">
        <v>1321</v>
      </c>
      <c r="C752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t="s">
        <v>741</v>
      </c>
      <c r="B753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t="s">
        <v>1323</v>
      </c>
      <c r="B754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t="s">
        <v>646</v>
      </c>
      <c r="B755" t="s">
        <v>1325</v>
      </c>
      <c r="C755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t="s">
        <v>1326</v>
      </c>
      <c r="B75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t="s">
        <v>9</v>
      </c>
      <c r="B757" t="s">
        <v>1328</v>
      </c>
      <c r="C757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t="s">
        <v>746</v>
      </c>
      <c r="B758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t="s">
        <v>1122</v>
      </c>
      <c r="B759" t="s">
        <v>1330</v>
      </c>
      <c r="C759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t="s">
        <v>1331</v>
      </c>
      <c r="B760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t="s">
        <v>1266</v>
      </c>
      <c r="B761" t="s">
        <v>1333</v>
      </c>
      <c r="C761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t="s">
        <v>1334</v>
      </c>
      <c r="B762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t="s">
        <v>622</v>
      </c>
      <c r="B763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t="s">
        <v>1337</v>
      </c>
      <c r="B764" t="s">
        <v>1083</v>
      </c>
      <c r="C764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t="s">
        <v>337</v>
      </c>
      <c r="B765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t="s">
        <v>1247</v>
      </c>
      <c r="B76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t="s">
        <v>1000</v>
      </c>
      <c r="B767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t="s">
        <v>420</v>
      </c>
      <c r="B768" t="s">
        <v>1341</v>
      </c>
      <c r="C768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t="s">
        <v>9</v>
      </c>
      <c r="B769" t="s">
        <v>1342</v>
      </c>
      <c r="C769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t="s">
        <v>1163</v>
      </c>
      <c r="B770" t="s">
        <v>1343</v>
      </c>
      <c r="C770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t="s">
        <v>1289</v>
      </c>
      <c r="B771" t="s">
        <v>1344</v>
      </c>
      <c r="C771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t="s">
        <v>1177</v>
      </c>
      <c r="B772" t="s">
        <v>1345</v>
      </c>
      <c r="C772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t="s">
        <v>1266</v>
      </c>
      <c r="B773" t="s">
        <v>1346</v>
      </c>
      <c r="C773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t="s">
        <v>1266</v>
      </c>
      <c r="B774" t="s">
        <v>1347</v>
      </c>
      <c r="C774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t="s">
        <v>1163</v>
      </c>
      <c r="B775" t="s">
        <v>1348</v>
      </c>
      <c r="C775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t="s">
        <v>1278</v>
      </c>
      <c r="B77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t="s">
        <v>1350</v>
      </c>
      <c r="B777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t="s">
        <v>393</v>
      </c>
      <c r="B778" t="s">
        <v>1352</v>
      </c>
      <c r="C778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t="s">
        <v>1086</v>
      </c>
      <c r="B779" t="s">
        <v>1353</v>
      </c>
      <c r="C779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t="s">
        <v>516</v>
      </c>
      <c r="B780" t="s">
        <v>1354</v>
      </c>
      <c r="C780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t="s">
        <v>1163</v>
      </c>
      <c r="B781" t="s">
        <v>1355</v>
      </c>
      <c r="C781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t="s">
        <v>795</v>
      </c>
      <c r="B782" t="s">
        <v>1356</v>
      </c>
      <c r="C782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t="s">
        <v>795</v>
      </c>
      <c r="B783" t="s">
        <v>1357</v>
      </c>
      <c r="C783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t="s">
        <v>795</v>
      </c>
      <c r="B784" t="s">
        <v>1358</v>
      </c>
      <c r="C784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t="s">
        <v>1326</v>
      </c>
      <c r="B785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t="s">
        <v>1185</v>
      </c>
      <c r="B78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t="s">
        <v>746</v>
      </c>
      <c r="B787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t="s">
        <v>1247</v>
      </c>
      <c r="B788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t="s">
        <v>1363</v>
      </c>
      <c r="B789" t="s">
        <v>1364</v>
      </c>
      <c r="C789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t="s">
        <v>1363</v>
      </c>
      <c r="B790" t="s">
        <v>1365</v>
      </c>
      <c r="C790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t="s">
        <v>425</v>
      </c>
      <c r="B791" t="s">
        <v>1366</v>
      </c>
      <c r="C791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t="s">
        <v>420</v>
      </c>
      <c r="B792" t="s">
        <v>1367</v>
      </c>
      <c r="C792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t="s">
        <v>847</v>
      </c>
      <c r="B793" t="s">
        <v>1368</v>
      </c>
      <c r="C793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t="s">
        <v>524</v>
      </c>
      <c r="B794" t="s">
        <v>1369</v>
      </c>
      <c r="C794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t="s">
        <v>524</v>
      </c>
      <c r="B795" t="s">
        <v>1370</v>
      </c>
      <c r="C795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t="s">
        <v>519</v>
      </c>
      <c r="B796" t="s">
        <v>1371</v>
      </c>
      <c r="C79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t="s">
        <v>1363</v>
      </c>
      <c r="B797" t="s">
        <v>1372</v>
      </c>
      <c r="C797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t="s">
        <v>1185</v>
      </c>
      <c r="B798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t="s">
        <v>1122</v>
      </c>
      <c r="B799" t="s">
        <v>1374</v>
      </c>
      <c r="C799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t="s">
        <v>722</v>
      </c>
      <c r="B800" t="s">
        <v>1375</v>
      </c>
      <c r="C800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t="s">
        <v>389</v>
      </c>
      <c r="B801" t="s">
        <v>1376</v>
      </c>
      <c r="C801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t="s">
        <v>1377</v>
      </c>
      <c r="B802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t="s">
        <v>1379</v>
      </c>
      <c r="B803" t="s">
        <v>1380</v>
      </c>
      <c r="C803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t="s">
        <v>328</v>
      </c>
      <c r="B804" t="s">
        <v>1381</v>
      </c>
      <c r="C804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t="s">
        <v>847</v>
      </c>
      <c r="B805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t="s">
        <v>847</v>
      </c>
      <c r="B806" t="s">
        <v>1383</v>
      </c>
      <c r="C80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t="s">
        <v>1384</v>
      </c>
      <c r="B807" t="s">
        <v>1385</v>
      </c>
      <c r="C807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t="s">
        <v>1386</v>
      </c>
      <c r="B808" t="s">
        <v>1083</v>
      </c>
      <c r="C808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t="s">
        <v>393</v>
      </c>
      <c r="B809" t="s">
        <v>1387</v>
      </c>
      <c r="C809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t="s">
        <v>1163</v>
      </c>
      <c r="B810" t="s">
        <v>1388</v>
      </c>
      <c r="C810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t="s">
        <v>1389</v>
      </c>
      <c r="B811" t="s">
        <v>1083</v>
      </c>
      <c r="C811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t="s">
        <v>339</v>
      </c>
      <c r="B812" t="s">
        <v>1390</v>
      </c>
      <c r="C812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t="s">
        <v>847</v>
      </c>
      <c r="B813" t="s">
        <v>1391</v>
      </c>
      <c r="C813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t="s">
        <v>1122</v>
      </c>
      <c r="B814" t="s">
        <v>1392</v>
      </c>
      <c r="C814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t="s">
        <v>1071</v>
      </c>
      <c r="B815" t="s">
        <v>1393</v>
      </c>
      <c r="C815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t="s">
        <v>331</v>
      </c>
      <c r="B816" t="s">
        <v>1394</v>
      </c>
      <c r="C81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t="s">
        <v>1225</v>
      </c>
      <c r="B817" t="s">
        <v>1083</v>
      </c>
      <c r="C817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t="s">
        <v>948</v>
      </c>
      <c r="B818" t="s">
        <v>1395</v>
      </c>
      <c r="C818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t="s">
        <v>1396</v>
      </c>
      <c r="B819" t="s">
        <v>1397</v>
      </c>
      <c r="C819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t="s">
        <v>1396</v>
      </c>
      <c r="B820" t="s">
        <v>1398</v>
      </c>
      <c r="C820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t="s">
        <v>1396</v>
      </c>
      <c r="B821" t="s">
        <v>1399</v>
      </c>
      <c r="C821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t="s">
        <v>1396</v>
      </c>
      <c r="B822" t="s">
        <v>1400</v>
      </c>
      <c r="C822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t="s">
        <v>1396</v>
      </c>
      <c r="B823" t="s">
        <v>1401</v>
      </c>
      <c r="C823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t="s">
        <v>1396</v>
      </c>
      <c r="B824" t="s">
        <v>1402</v>
      </c>
      <c r="C824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t="s">
        <v>1396</v>
      </c>
      <c r="B825" t="s">
        <v>1403</v>
      </c>
      <c r="C825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t="s">
        <v>1243</v>
      </c>
      <c r="B82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t="s">
        <v>1405</v>
      </c>
      <c r="B827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t="s">
        <v>1405</v>
      </c>
      <c r="B828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t="s">
        <v>1405</v>
      </c>
      <c r="B829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t="s">
        <v>1071</v>
      </c>
      <c r="B830" t="s">
        <v>1409</v>
      </c>
      <c r="C830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t="s">
        <v>746</v>
      </c>
      <c r="B831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t="s">
        <v>1060</v>
      </c>
      <c r="B832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t="s">
        <v>348</v>
      </c>
      <c r="B833" t="s">
        <v>1412</v>
      </c>
      <c r="C833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t="s">
        <v>381</v>
      </c>
      <c r="B834" t="s">
        <v>1413</v>
      </c>
      <c r="C834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t="s">
        <v>388</v>
      </c>
      <c r="B835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t="s">
        <v>1054</v>
      </c>
      <c r="B836" t="s">
        <v>1415</v>
      </c>
      <c r="C83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t="s">
        <v>1195</v>
      </c>
      <c r="B837" t="s">
        <v>1201</v>
      </c>
      <c r="C837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t="s">
        <v>754</v>
      </c>
      <c r="B838" t="s">
        <v>1416</v>
      </c>
      <c r="C838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t="s">
        <v>371</v>
      </c>
      <c r="B839" t="s">
        <v>1417</v>
      </c>
      <c r="C839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t="s">
        <v>371</v>
      </c>
      <c r="B840" t="s">
        <v>1418</v>
      </c>
      <c r="C840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t="s">
        <v>371</v>
      </c>
      <c r="B841" t="s">
        <v>1419</v>
      </c>
      <c r="C841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t="s">
        <v>371</v>
      </c>
      <c r="B842" t="s">
        <v>1420</v>
      </c>
      <c r="C842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t="s">
        <v>371</v>
      </c>
      <c r="B843" t="s">
        <v>1421</v>
      </c>
      <c r="C843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t="s">
        <v>371</v>
      </c>
      <c r="B844" t="s">
        <v>1422</v>
      </c>
      <c r="C844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t="s">
        <v>1423</v>
      </c>
      <c r="B845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t="s">
        <v>339</v>
      </c>
      <c r="B846" t="s">
        <v>1425</v>
      </c>
      <c r="C84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t="s">
        <v>1266</v>
      </c>
      <c r="B847" t="s">
        <v>1426</v>
      </c>
      <c r="C847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t="s">
        <v>1202</v>
      </c>
      <c r="B848" t="s">
        <v>1427</v>
      </c>
      <c r="C848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t="s">
        <v>1202</v>
      </c>
      <c r="B849" t="s">
        <v>1428</v>
      </c>
      <c r="C849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t="s">
        <v>1163</v>
      </c>
      <c r="B850" t="s">
        <v>1429</v>
      </c>
      <c r="C850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t="s">
        <v>1103</v>
      </c>
      <c r="B851" t="s">
        <v>1430</v>
      </c>
      <c r="C851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t="s">
        <v>847</v>
      </c>
      <c r="B852" t="s">
        <v>1431</v>
      </c>
      <c r="C852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t="s">
        <v>1254</v>
      </c>
      <c r="B853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t="s">
        <v>1433</v>
      </c>
      <c r="B854" t="s">
        <v>1434</v>
      </c>
      <c r="C854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t="s">
        <v>1433</v>
      </c>
      <c r="B855" t="s">
        <v>1435</v>
      </c>
      <c r="C855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t="s">
        <v>1247</v>
      </c>
      <c r="B85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t="s">
        <v>743</v>
      </c>
      <c r="B857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t="s">
        <v>1163</v>
      </c>
      <c r="B858" t="s">
        <v>1438</v>
      </c>
      <c r="C858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t="s">
        <v>1300</v>
      </c>
      <c r="B859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t="s">
        <v>393</v>
      </c>
      <c r="B860" t="s">
        <v>1440</v>
      </c>
      <c r="C860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t="s">
        <v>393</v>
      </c>
      <c r="B861" t="s">
        <v>1441</v>
      </c>
      <c r="C861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t="s">
        <v>705</v>
      </c>
      <c r="B862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t="s">
        <v>1195</v>
      </c>
      <c r="B863" t="s">
        <v>1443</v>
      </c>
      <c r="C863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t="s">
        <v>412</v>
      </c>
      <c r="B864" t="s">
        <v>1444</v>
      </c>
      <c r="C864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t="s">
        <v>1163</v>
      </c>
      <c r="B865" t="s">
        <v>1445</v>
      </c>
      <c r="C865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t="s">
        <v>1300</v>
      </c>
      <c r="B866" t="s">
        <v>1446</v>
      </c>
      <c r="D866" t="str">
        <f t="shared" si="13"/>
        <v>Minis Building(Polyurethane)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t="s">
        <v>1054</v>
      </c>
      <c r="B867" t="s">
        <v>1447</v>
      </c>
      <c r="C867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t="s">
        <v>335</v>
      </c>
      <c r="B868" t="s">
        <v>1448</v>
      </c>
      <c r="C868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t="s">
        <v>1449</v>
      </c>
      <c r="B869" t="s">
        <v>1450</v>
      </c>
      <c r="C869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t="s">
        <v>1023</v>
      </c>
      <c r="B870" t="s">
        <v>1451</v>
      </c>
      <c r="C870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t="s">
        <v>511</v>
      </c>
      <c r="B871" t="s">
        <v>1452</v>
      </c>
      <c r="C871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t="s">
        <v>1453</v>
      </c>
      <c r="B872" t="s">
        <v>1454</v>
      </c>
      <c r="C872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t="s">
        <v>1316</v>
      </c>
      <c r="B873" t="s">
        <v>1455</v>
      </c>
      <c r="C873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t="s">
        <v>1456</v>
      </c>
      <c r="B874" t="s">
        <v>1457</v>
      </c>
      <c r="D874" t="str">
        <f t="shared" si="13"/>
        <v>ORA-ZED Towers01B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t="s">
        <v>754</v>
      </c>
      <c r="B875" t="s">
        <v>1458</v>
      </c>
      <c r="C875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t="s">
        <v>754</v>
      </c>
      <c r="B876" t="s">
        <v>1459</v>
      </c>
      <c r="C87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t="s">
        <v>1316</v>
      </c>
      <c r="B877" t="s">
        <v>1460</v>
      </c>
      <c r="C877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t="s">
        <v>1163</v>
      </c>
      <c r="B878" t="s">
        <v>1461</v>
      </c>
      <c r="C878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t="s">
        <v>1086</v>
      </c>
      <c r="B879" t="s">
        <v>1462</v>
      </c>
      <c r="C879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t="s">
        <v>1086</v>
      </c>
      <c r="B880" t="s">
        <v>1463</v>
      </c>
      <c r="C880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t="s">
        <v>1086</v>
      </c>
      <c r="B881" t="s">
        <v>1464</v>
      </c>
      <c r="C881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t="s">
        <v>982</v>
      </c>
      <c r="B882" t="s">
        <v>1465</v>
      </c>
      <c r="C882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t="s">
        <v>982</v>
      </c>
      <c r="B883" t="s">
        <v>1466</v>
      </c>
      <c r="C883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t="s">
        <v>311</v>
      </c>
      <c r="B884" t="s">
        <v>1467</v>
      </c>
      <c r="C884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t="s">
        <v>342</v>
      </c>
      <c r="B885" t="s">
        <v>1468</v>
      </c>
      <c r="C885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t="s">
        <v>342</v>
      </c>
      <c r="B886" t="s">
        <v>1469</v>
      </c>
      <c r="C88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t="s">
        <v>342</v>
      </c>
      <c r="B887" t="s">
        <v>1470</v>
      </c>
      <c r="C887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t="s">
        <v>342</v>
      </c>
      <c r="B888" t="s">
        <v>1471</v>
      </c>
      <c r="C888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t="s">
        <v>342</v>
      </c>
      <c r="B889" t="s">
        <v>1472</v>
      </c>
      <c r="C889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t="s">
        <v>1473</v>
      </c>
      <c r="B890" t="s">
        <v>1474</v>
      </c>
      <c r="D890" t="str">
        <f t="shared" si="13"/>
        <v>Taval Sarai 52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t="s">
        <v>1475</v>
      </c>
      <c r="B891" t="s">
        <v>1476</v>
      </c>
      <c r="C891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t="s">
        <v>1477</v>
      </c>
      <c r="B892" t="s">
        <v>1478</v>
      </c>
      <c r="C892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t="s">
        <v>1479</v>
      </c>
      <c r="B893" t="s">
        <v>1480</v>
      </c>
      <c r="C893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t="s">
        <v>9</v>
      </c>
      <c r="B894" t="s">
        <v>1481</v>
      </c>
      <c r="C894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t="s">
        <v>524</v>
      </c>
      <c r="B895" t="s">
        <v>1482</v>
      </c>
      <c r="C895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t="s">
        <v>1483</v>
      </c>
      <c r="B896" t="s">
        <v>1484</v>
      </c>
      <c r="C89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t="s">
        <v>1377</v>
      </c>
      <c r="B897" t="s">
        <v>1485</v>
      </c>
      <c r="D897" t="str">
        <f t="shared" si="13"/>
        <v>Mivida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t="s">
        <v>847</v>
      </c>
      <c r="B898" t="s">
        <v>1486</v>
      </c>
      <c r="C898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t="s">
        <v>1487</v>
      </c>
      <c r="B899" t="s">
        <v>1488</v>
      </c>
      <c r="D899" t="str">
        <f t="shared" ref="D899:D962" si="14">A899&amp;C899</f>
        <v>Mangrouve Hotel - Gouna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t="s">
        <v>1456</v>
      </c>
      <c r="B900" t="s">
        <v>1489</v>
      </c>
      <c r="D900" t="str">
        <f t="shared" si="14"/>
        <v>ORA-ZED Towers01B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t="s">
        <v>1456</v>
      </c>
      <c r="B901" t="s">
        <v>1490</v>
      </c>
      <c r="D901" t="str">
        <f t="shared" si="14"/>
        <v>ORA-ZED Towers01B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t="s">
        <v>1254</v>
      </c>
      <c r="B902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t="s">
        <v>391</v>
      </c>
      <c r="B903" t="s">
        <v>1492</v>
      </c>
      <c r="C903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t="s">
        <v>746</v>
      </c>
      <c r="B904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t="s">
        <v>741</v>
      </c>
      <c r="B905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t="s">
        <v>1495</v>
      </c>
      <c r="B906" t="s">
        <v>1496</v>
      </c>
      <c r="C90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t="s">
        <v>1497</v>
      </c>
      <c r="B907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t="s">
        <v>1499</v>
      </c>
      <c r="B908" t="s">
        <v>1500</v>
      </c>
      <c r="C908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t="s">
        <v>828</v>
      </c>
      <c r="B909" t="s">
        <v>1501</v>
      </c>
      <c r="C909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t="s">
        <v>1502</v>
      </c>
      <c r="B910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t="s">
        <v>1060</v>
      </c>
      <c r="B911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t="s">
        <v>397</v>
      </c>
      <c r="B912" t="s">
        <v>1505</v>
      </c>
      <c r="C912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t="s">
        <v>1266</v>
      </c>
      <c r="B913" t="s">
        <v>1506</v>
      </c>
      <c r="C913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t="s">
        <v>1507</v>
      </c>
      <c r="B914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t="s">
        <v>1254</v>
      </c>
      <c r="B915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t="s">
        <v>1510</v>
      </c>
      <c r="B916" t="s">
        <v>1511</v>
      </c>
      <c r="C91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t="s">
        <v>1512</v>
      </c>
      <c r="B917" t="s">
        <v>1513</v>
      </c>
      <c r="C917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t="s">
        <v>331</v>
      </c>
      <c r="B918" t="s">
        <v>1514</v>
      </c>
      <c r="C918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t="s">
        <v>311</v>
      </c>
      <c r="B919" t="s">
        <v>1515</v>
      </c>
      <c r="C919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t="s">
        <v>1054</v>
      </c>
      <c r="B920" t="s">
        <v>1516</v>
      </c>
      <c r="C920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t="s">
        <v>1473</v>
      </c>
      <c r="B921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t="s">
        <v>425</v>
      </c>
      <c r="B922" t="s">
        <v>1518</v>
      </c>
      <c r="C922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t="s">
        <v>71</v>
      </c>
      <c r="B923" t="s">
        <v>1519</v>
      </c>
      <c r="C923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t="s">
        <v>1520</v>
      </c>
      <c r="B924" t="s">
        <v>1521</v>
      </c>
      <c r="C924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t="s">
        <v>1499</v>
      </c>
      <c r="B925" t="s">
        <v>1083</v>
      </c>
      <c r="C925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t="s">
        <v>339</v>
      </c>
      <c r="B926" t="s">
        <v>1522</v>
      </c>
      <c r="C92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t="s">
        <v>339</v>
      </c>
      <c r="B927" t="s">
        <v>1523</v>
      </c>
      <c r="C927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t="s">
        <v>9</v>
      </c>
      <c r="B928" t="s">
        <v>1524</v>
      </c>
      <c r="C928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t="s">
        <v>1054</v>
      </c>
      <c r="B929" t="s">
        <v>1525</v>
      </c>
      <c r="C929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t="s">
        <v>1320</v>
      </c>
      <c r="B930" t="s">
        <v>1526</v>
      </c>
      <c r="C930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t="s">
        <v>743</v>
      </c>
      <c r="B931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t="s">
        <v>1247</v>
      </c>
      <c r="B932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t="s">
        <v>1163</v>
      </c>
      <c r="B933" t="s">
        <v>1529</v>
      </c>
      <c r="C933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t="s">
        <v>1530</v>
      </c>
      <c r="B934" t="s">
        <v>1531</v>
      </c>
      <c r="C934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t="s">
        <v>1532</v>
      </c>
      <c r="B935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t="s">
        <v>1534</v>
      </c>
      <c r="B93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t="s">
        <v>420</v>
      </c>
      <c r="B937" t="s">
        <v>1536</v>
      </c>
      <c r="C937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t="s">
        <v>1195</v>
      </c>
      <c r="B938" t="s">
        <v>1537</v>
      </c>
      <c r="C938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t="s">
        <v>795</v>
      </c>
      <c r="B939" t="s">
        <v>1538</v>
      </c>
      <c r="C939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t="s">
        <v>342</v>
      </c>
      <c r="B940" t="s">
        <v>1539</v>
      </c>
      <c r="C940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t="s">
        <v>300</v>
      </c>
      <c r="B941" t="s">
        <v>1540</v>
      </c>
      <c r="C941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t="s">
        <v>393</v>
      </c>
      <c r="B942" t="s">
        <v>1541</v>
      </c>
      <c r="C942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t="s">
        <v>1227</v>
      </c>
      <c r="B943" t="s">
        <v>1303</v>
      </c>
      <c r="C943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t="s">
        <v>335</v>
      </c>
      <c r="B944" t="s">
        <v>1542</v>
      </c>
      <c r="C944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t="s">
        <v>1278</v>
      </c>
      <c r="B945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t="s">
        <v>1278</v>
      </c>
      <c r="B94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t="s">
        <v>1278</v>
      </c>
      <c r="B947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t="s">
        <v>1316</v>
      </c>
      <c r="B948" t="s">
        <v>1546</v>
      </c>
      <c r="C948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t="s">
        <v>1547</v>
      </c>
      <c r="B949" t="s">
        <v>1548</v>
      </c>
      <c r="C949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t="s">
        <v>1547</v>
      </c>
      <c r="B950" t="s">
        <v>1549</v>
      </c>
      <c r="C950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t="s">
        <v>1547</v>
      </c>
      <c r="B951" t="s">
        <v>1550</v>
      </c>
      <c r="C951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t="s">
        <v>1000</v>
      </c>
      <c r="B952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t="s">
        <v>746</v>
      </c>
      <c r="B953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t="s">
        <v>743</v>
      </c>
      <c r="B954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t="s">
        <v>795</v>
      </c>
      <c r="B955" t="s">
        <v>1554</v>
      </c>
      <c r="C955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t="s">
        <v>1266</v>
      </c>
      <c r="B956" t="s">
        <v>1555</v>
      </c>
      <c r="C95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t="s">
        <v>1556</v>
      </c>
      <c r="B957" t="s">
        <v>1557</v>
      </c>
      <c r="C957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t="s">
        <v>1558</v>
      </c>
      <c r="B958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t="s">
        <v>1558</v>
      </c>
      <c r="B959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t="s">
        <v>754</v>
      </c>
      <c r="B960" t="s">
        <v>1561</v>
      </c>
      <c r="C960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t="s">
        <v>1562</v>
      </c>
      <c r="B961" t="s">
        <v>1563</v>
      </c>
      <c r="C961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t="s">
        <v>1562</v>
      </c>
      <c r="B962" t="s">
        <v>1564</v>
      </c>
      <c r="C962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t="s">
        <v>1334</v>
      </c>
      <c r="B963" t="s">
        <v>1565</v>
      </c>
      <c r="D963" t="str">
        <f t="shared" ref="D963:D1026" si="15">A963&amp;C963</f>
        <v>Mohamed Ali Palace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t="s">
        <v>9</v>
      </c>
      <c r="B964" t="s">
        <v>1566</v>
      </c>
      <c r="C964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t="s">
        <v>1289</v>
      </c>
      <c r="B965" t="s">
        <v>1567</v>
      </c>
      <c r="C965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t="s">
        <v>323</v>
      </c>
      <c r="B966" t="s">
        <v>1568</v>
      </c>
      <c r="C96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t="s">
        <v>1569</v>
      </c>
      <c r="B967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t="s">
        <v>393</v>
      </c>
      <c r="B968" t="s">
        <v>1571</v>
      </c>
      <c r="C968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t="s">
        <v>393</v>
      </c>
      <c r="B969" t="s">
        <v>1572</v>
      </c>
      <c r="C969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t="s">
        <v>300</v>
      </c>
      <c r="B970" t="s">
        <v>1573</v>
      </c>
      <c r="C970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t="s">
        <v>1574</v>
      </c>
      <c r="B971" t="s">
        <v>1575</v>
      </c>
      <c r="C971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t="s">
        <v>651</v>
      </c>
      <c r="B972" t="s">
        <v>1576</v>
      </c>
      <c r="C972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t="s">
        <v>1202</v>
      </c>
      <c r="B973" t="s">
        <v>1577</v>
      </c>
      <c r="C973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t="s">
        <v>646</v>
      </c>
      <c r="B974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t="s">
        <v>1579</v>
      </c>
      <c r="B975" t="s">
        <v>1580</v>
      </c>
      <c r="C975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t="s">
        <v>1562</v>
      </c>
      <c r="B976" t="s">
        <v>1581</v>
      </c>
      <c r="C97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t="s">
        <v>1562</v>
      </c>
      <c r="B977" t="s">
        <v>1582</v>
      </c>
      <c r="C977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t="s">
        <v>1254</v>
      </c>
      <c r="B978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t="s">
        <v>1254</v>
      </c>
      <c r="B979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t="s">
        <v>1585</v>
      </c>
      <c r="B980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t="s">
        <v>1587</v>
      </c>
      <c r="B981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t="s">
        <v>1499</v>
      </c>
      <c r="B982" t="s">
        <v>1303</v>
      </c>
      <c r="C982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t="s">
        <v>1589</v>
      </c>
      <c r="B983" t="s">
        <v>1590</v>
      </c>
      <c r="C983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t="s">
        <v>371</v>
      </c>
      <c r="B984" t="s">
        <v>1591</v>
      </c>
      <c r="C984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t="s">
        <v>378</v>
      </c>
      <c r="B985" t="s">
        <v>1592</v>
      </c>
      <c r="C985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t="s">
        <v>371</v>
      </c>
      <c r="B986" t="s">
        <v>1593</v>
      </c>
      <c r="C98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t="s">
        <v>1594</v>
      </c>
      <c r="B987" t="s">
        <v>1595</v>
      </c>
      <c r="C987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t="s">
        <v>1594</v>
      </c>
      <c r="B988" t="s">
        <v>1596</v>
      </c>
      <c r="C988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t="s">
        <v>1594</v>
      </c>
      <c r="B989" t="s">
        <v>1597</v>
      </c>
      <c r="C989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t="s">
        <v>1598</v>
      </c>
      <c r="B990" t="s">
        <v>1599</v>
      </c>
      <c r="C990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t="s">
        <v>393</v>
      </c>
      <c r="B991" t="s">
        <v>1600</v>
      </c>
      <c r="C991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t="s">
        <v>950</v>
      </c>
      <c r="B992" t="s">
        <v>1601</v>
      </c>
      <c r="C992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t="s">
        <v>950</v>
      </c>
      <c r="B993" t="s">
        <v>1602</v>
      </c>
      <c r="C993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t="s">
        <v>950</v>
      </c>
      <c r="B994" t="s">
        <v>1603</v>
      </c>
      <c r="C994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t="s">
        <v>950</v>
      </c>
      <c r="B995" t="s">
        <v>1604</v>
      </c>
      <c r="C995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t="s">
        <v>948</v>
      </c>
      <c r="B996" t="s">
        <v>1605</v>
      </c>
      <c r="C99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t="s">
        <v>948</v>
      </c>
      <c r="B997" t="s">
        <v>1606</v>
      </c>
      <c r="C997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t="s">
        <v>948</v>
      </c>
      <c r="B998" t="s">
        <v>1607</v>
      </c>
      <c r="C998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t="s">
        <v>948</v>
      </c>
      <c r="B999" t="s">
        <v>1608</v>
      </c>
      <c r="C999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t="s">
        <v>948</v>
      </c>
      <c r="B1000" t="s">
        <v>1609</v>
      </c>
      <c r="C1000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t="s">
        <v>948</v>
      </c>
      <c r="B1001" t="s">
        <v>1610</v>
      </c>
      <c r="C1001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t="s">
        <v>1266</v>
      </c>
      <c r="B1002" t="s">
        <v>1611</v>
      </c>
      <c r="C1002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t="s">
        <v>1612</v>
      </c>
      <c r="B1003" t="s">
        <v>1613</v>
      </c>
      <c r="C1003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t="s">
        <v>397</v>
      </c>
      <c r="B1004" t="s">
        <v>1614</v>
      </c>
      <c r="C1004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t="s">
        <v>389</v>
      </c>
      <c r="B1005" t="s">
        <v>1615</v>
      </c>
      <c r="C1005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t="s">
        <v>348</v>
      </c>
      <c r="B1006" t="s">
        <v>1616</v>
      </c>
      <c r="C100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t="s">
        <v>1185</v>
      </c>
      <c r="B1007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t="s">
        <v>1254</v>
      </c>
      <c r="B1008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t="s">
        <v>1574</v>
      </c>
      <c r="B1009" t="s">
        <v>1619</v>
      </c>
      <c r="C1009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t="s">
        <v>651</v>
      </c>
      <c r="B1010" t="s">
        <v>1620</v>
      </c>
      <c r="C1010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t="s">
        <v>651</v>
      </c>
      <c r="B1011" t="s">
        <v>1621</v>
      </c>
      <c r="C1011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t="s">
        <v>393</v>
      </c>
      <c r="B1012" t="s">
        <v>1622</v>
      </c>
      <c r="C1012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t="s">
        <v>1623</v>
      </c>
      <c r="B1013" t="s">
        <v>1624</v>
      </c>
      <c r="C1013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t="s">
        <v>1623</v>
      </c>
      <c r="B1014" t="s">
        <v>1625</v>
      </c>
      <c r="C1014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t="s">
        <v>1626</v>
      </c>
      <c r="B1015" t="s">
        <v>1627</v>
      </c>
      <c r="C1015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t="s">
        <v>393</v>
      </c>
      <c r="B1016" t="s">
        <v>1628</v>
      </c>
      <c r="C101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t="s">
        <v>1103</v>
      </c>
      <c r="B1017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t="s">
        <v>1630</v>
      </c>
      <c r="B1018" t="s">
        <v>1631</v>
      </c>
      <c r="C1018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t="s">
        <v>1630</v>
      </c>
      <c r="B1019" t="s">
        <v>1632</v>
      </c>
      <c r="C1019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t="s">
        <v>1630</v>
      </c>
      <c r="B1020" t="s">
        <v>1633</v>
      </c>
      <c r="C1020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t="s">
        <v>795</v>
      </c>
      <c r="B1021" t="s">
        <v>1634</v>
      </c>
      <c r="C1021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t="s">
        <v>795</v>
      </c>
      <c r="B1022" t="s">
        <v>1635</v>
      </c>
      <c r="C1022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t="s">
        <v>802</v>
      </c>
      <c r="B1023" t="s">
        <v>1636</v>
      </c>
      <c r="C1023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t="s">
        <v>1637</v>
      </c>
      <c r="B1024" t="s">
        <v>1638</v>
      </c>
      <c r="C1024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t="s">
        <v>1562</v>
      </c>
      <c r="B1025" t="s">
        <v>1639</v>
      </c>
      <c r="C1025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t="s">
        <v>1562</v>
      </c>
      <c r="B1026" t="s">
        <v>1640</v>
      </c>
      <c r="C102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t="s">
        <v>1077</v>
      </c>
      <c r="B1027" t="s">
        <v>1641</v>
      </c>
      <c r="C1027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t="s">
        <v>412</v>
      </c>
      <c r="B1028" t="s">
        <v>1642</v>
      </c>
      <c r="C1028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t="s">
        <v>412</v>
      </c>
      <c r="B1029" t="s">
        <v>1643</v>
      </c>
      <c r="C1029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t="s">
        <v>1473</v>
      </c>
      <c r="B1030" t="s">
        <v>1644</v>
      </c>
      <c r="D1030" t="str">
        <f t="shared" si="16"/>
        <v>Taval Sarai 52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t="s">
        <v>1637</v>
      </c>
      <c r="B1031" t="s">
        <v>1645</v>
      </c>
      <c r="C1031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t="s">
        <v>1646</v>
      </c>
      <c r="B1032" t="s">
        <v>1647</v>
      </c>
      <c r="C1032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t="s">
        <v>1646</v>
      </c>
      <c r="B1033" t="s">
        <v>1648</v>
      </c>
      <c r="C1033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t="s">
        <v>1202</v>
      </c>
      <c r="B1034" t="s">
        <v>1649</v>
      </c>
      <c r="C1034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t="s">
        <v>393</v>
      </c>
      <c r="B1035" t="s">
        <v>1650</v>
      </c>
      <c r="C1035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t="s">
        <v>420</v>
      </c>
      <c r="B1036" t="s">
        <v>1651</v>
      </c>
      <c r="C103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t="s">
        <v>1499</v>
      </c>
      <c r="B1037" t="s">
        <v>1652</v>
      </c>
      <c r="C1037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t="s">
        <v>1011</v>
      </c>
      <c r="B1038" t="s">
        <v>1653</v>
      </c>
      <c r="C1038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t="s">
        <v>1654</v>
      </c>
      <c r="B1039" t="s">
        <v>1655</v>
      </c>
      <c r="C1039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t="s">
        <v>1200</v>
      </c>
      <c r="B1040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t="s">
        <v>1657</v>
      </c>
      <c r="B1041" t="s">
        <v>1658</v>
      </c>
      <c r="C1041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t="s">
        <v>1585</v>
      </c>
      <c r="B1042" t="s">
        <v>1659</v>
      </c>
      <c r="C1042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t="s">
        <v>71</v>
      </c>
      <c r="B1043" t="s">
        <v>1660</v>
      </c>
      <c r="C1043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t="s">
        <v>795</v>
      </c>
      <c r="B1044" t="s">
        <v>1661</v>
      </c>
      <c r="C1044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t="s">
        <v>1060</v>
      </c>
      <c r="B1045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t="s">
        <v>1663</v>
      </c>
      <c r="B1046" t="s">
        <v>1664</v>
      </c>
      <c r="C104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t="s">
        <v>393</v>
      </c>
      <c r="B1047" t="s">
        <v>1665</v>
      </c>
      <c r="C1047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t="s">
        <v>795</v>
      </c>
      <c r="B1048" t="s">
        <v>1666</v>
      </c>
      <c r="C1048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t="s">
        <v>1637</v>
      </c>
      <c r="B1049" t="s">
        <v>1667</v>
      </c>
      <c r="C1049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t="s">
        <v>1266</v>
      </c>
      <c r="B1050" t="s">
        <v>1668</v>
      </c>
      <c r="C1050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t="s">
        <v>1266</v>
      </c>
      <c r="B1051" t="s">
        <v>1669</v>
      </c>
      <c r="C1051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t="s">
        <v>1163</v>
      </c>
      <c r="B1052" t="s">
        <v>1670</v>
      </c>
      <c r="C1052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t="s">
        <v>1163</v>
      </c>
      <c r="B1053" t="s">
        <v>1671</v>
      </c>
      <c r="C1053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t="s">
        <v>300</v>
      </c>
      <c r="B1054" t="s">
        <v>1672</v>
      </c>
      <c r="C1054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t="s">
        <v>847</v>
      </c>
      <c r="B1055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t="s">
        <v>847</v>
      </c>
      <c r="B105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t="s">
        <v>1000</v>
      </c>
      <c r="B1057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t="s">
        <v>1477</v>
      </c>
      <c r="B1058" t="s">
        <v>1676</v>
      </c>
      <c r="C1058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t="s">
        <v>1254</v>
      </c>
      <c r="B1059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t="s">
        <v>371</v>
      </c>
      <c r="B1060" t="s">
        <v>1678</v>
      </c>
      <c r="C1060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t="s">
        <v>371</v>
      </c>
      <c r="B1061" t="s">
        <v>1679</v>
      </c>
      <c r="C1061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t="s">
        <v>378</v>
      </c>
      <c r="B1062" t="s">
        <v>1680</v>
      </c>
      <c r="C1062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t="s">
        <v>1433</v>
      </c>
      <c r="B1063" t="s">
        <v>1047</v>
      </c>
      <c r="C1063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t="s">
        <v>1086</v>
      </c>
      <c r="B1064" t="s">
        <v>1681</v>
      </c>
      <c r="C1064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t="s">
        <v>412</v>
      </c>
      <c r="B1065" t="s">
        <v>1682</v>
      </c>
      <c r="C1065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t="s">
        <v>389</v>
      </c>
      <c r="B1066" t="s">
        <v>1683</v>
      </c>
      <c r="C106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t="s">
        <v>1060</v>
      </c>
      <c r="B1067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t="s">
        <v>1685</v>
      </c>
      <c r="B1068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t="s">
        <v>1630</v>
      </c>
      <c r="B1069" t="s">
        <v>1686</v>
      </c>
      <c r="C1069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t="s">
        <v>1396</v>
      </c>
      <c r="B1070" t="s">
        <v>1687</v>
      </c>
      <c r="C1070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t="s">
        <v>361</v>
      </c>
      <c r="B1071" t="s">
        <v>1688</v>
      </c>
      <c r="C1071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t="s">
        <v>1689</v>
      </c>
      <c r="B1072" t="s">
        <v>1690</v>
      </c>
      <c r="C1072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t="s">
        <v>1562</v>
      </c>
      <c r="B1073" t="s">
        <v>1691</v>
      </c>
      <c r="C1073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t="s">
        <v>1692</v>
      </c>
      <c r="B1074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t="s">
        <v>1694</v>
      </c>
      <c r="B1075" t="s">
        <v>1695</v>
      </c>
      <c r="C1075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t="s">
        <v>1384</v>
      </c>
      <c r="B1076" t="s">
        <v>1696</v>
      </c>
      <c r="C107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t="s">
        <v>1697</v>
      </c>
      <c r="B1077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t="s">
        <v>1699</v>
      </c>
      <c r="B1078" t="s">
        <v>1700</v>
      </c>
      <c r="C1078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t="s">
        <v>1195</v>
      </c>
      <c r="B1079" t="s">
        <v>1701</v>
      </c>
      <c r="C1079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t="s">
        <v>1195</v>
      </c>
      <c r="B1080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t="s">
        <v>1654</v>
      </c>
      <c r="B1081" t="s">
        <v>1703</v>
      </c>
      <c r="C1081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t="s">
        <v>1704</v>
      </c>
      <c r="B1082" t="s">
        <v>1083</v>
      </c>
      <c r="C1082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t="s">
        <v>1594</v>
      </c>
      <c r="B1083" t="s">
        <v>1705</v>
      </c>
      <c r="C1083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t="s">
        <v>971</v>
      </c>
      <c r="B1084" t="s">
        <v>1706</v>
      </c>
      <c r="C1084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t="s">
        <v>1585</v>
      </c>
      <c r="B1085" t="s">
        <v>1707</v>
      </c>
      <c r="C1085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t="s">
        <v>1708</v>
      </c>
      <c r="B1086" t="s">
        <v>1709</v>
      </c>
      <c r="C108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t="s">
        <v>1710</v>
      </c>
      <c r="B1087" t="s">
        <v>1711</v>
      </c>
      <c r="C1087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t="s">
        <v>335</v>
      </c>
      <c r="B1088" t="s">
        <v>1712</v>
      </c>
      <c r="C1088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t="s">
        <v>1350</v>
      </c>
      <c r="B1089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t="s">
        <v>1714</v>
      </c>
      <c r="B1090" t="s">
        <v>1083</v>
      </c>
      <c r="C1090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t="s">
        <v>1685</v>
      </c>
      <c r="B1091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t="s">
        <v>1685</v>
      </c>
      <c r="B1092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t="s">
        <v>73</v>
      </c>
      <c r="B1093" t="s">
        <v>1717</v>
      </c>
      <c r="C1093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t="s">
        <v>9</v>
      </c>
      <c r="B1094" t="s">
        <v>1718</v>
      </c>
      <c r="C1094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t="s">
        <v>9</v>
      </c>
      <c r="B1095" t="s">
        <v>1719</v>
      </c>
      <c r="C1095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t="s">
        <v>1720</v>
      </c>
      <c r="B1096" t="s">
        <v>1721</v>
      </c>
      <c r="C109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t="s">
        <v>1722</v>
      </c>
      <c r="B1097" t="s">
        <v>1723</v>
      </c>
      <c r="C1097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t="s">
        <v>1722</v>
      </c>
      <c r="B1098" t="s">
        <v>1724</v>
      </c>
      <c r="C1098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t="s">
        <v>1722</v>
      </c>
      <c r="B1099" t="s">
        <v>1725</v>
      </c>
      <c r="C1099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t="s">
        <v>1726</v>
      </c>
      <c r="B1100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t="s">
        <v>1726</v>
      </c>
      <c r="B1101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t="s">
        <v>73</v>
      </c>
      <c r="B1102" t="s">
        <v>1729</v>
      </c>
      <c r="C1102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t="s">
        <v>73</v>
      </c>
      <c r="B1103" t="s">
        <v>1730</v>
      </c>
      <c r="C1103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t="s">
        <v>73</v>
      </c>
      <c r="B1104" t="s">
        <v>1731</v>
      </c>
      <c r="C1104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t="s">
        <v>73</v>
      </c>
      <c r="B1105" t="s">
        <v>1732</v>
      </c>
      <c r="C1105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t="s">
        <v>1733</v>
      </c>
      <c r="B1106" t="s">
        <v>1734</v>
      </c>
      <c r="C110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t="s">
        <v>381</v>
      </c>
      <c r="B1107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t="s">
        <v>1195</v>
      </c>
      <c r="B1108" t="s">
        <v>916</v>
      </c>
      <c r="C1108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t="s">
        <v>348</v>
      </c>
      <c r="B1109" t="s">
        <v>1736</v>
      </c>
      <c r="C1109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t="s">
        <v>1657</v>
      </c>
      <c r="B1110" t="s">
        <v>1737</v>
      </c>
      <c r="C1110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t="s">
        <v>1738</v>
      </c>
      <c r="B1111" t="s">
        <v>1739</v>
      </c>
      <c r="C1111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t="s">
        <v>1612</v>
      </c>
      <c r="B1112" t="s">
        <v>1740</v>
      </c>
      <c r="C1112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t="s">
        <v>1589</v>
      </c>
      <c r="B1113" t="s">
        <v>1741</v>
      </c>
      <c r="C1113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t="s">
        <v>1663</v>
      </c>
      <c r="B1114" t="s">
        <v>1742</v>
      </c>
      <c r="C1114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t="s">
        <v>1743</v>
      </c>
      <c r="B1115" t="s">
        <v>1744</v>
      </c>
      <c r="C1115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t="s">
        <v>1657</v>
      </c>
      <c r="B1116" t="s">
        <v>1745</v>
      </c>
      <c r="C111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t="s">
        <v>1746</v>
      </c>
      <c r="B1117" t="s">
        <v>1747</v>
      </c>
      <c r="C1117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t="s">
        <v>1266</v>
      </c>
      <c r="B1118" t="s">
        <v>1748</v>
      </c>
      <c r="C1118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t="s">
        <v>1266</v>
      </c>
      <c r="B1119" t="s">
        <v>1749</v>
      </c>
      <c r="C1119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t="s">
        <v>1750</v>
      </c>
      <c r="B1120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t="s">
        <v>1752</v>
      </c>
      <c r="B1121" t="s">
        <v>1753</v>
      </c>
      <c r="C1121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t="s">
        <v>335</v>
      </c>
      <c r="B1122" t="s">
        <v>1754</v>
      </c>
      <c r="C1122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t="s">
        <v>342</v>
      </c>
      <c r="B1123" t="s">
        <v>1755</v>
      </c>
      <c r="C1123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t="s">
        <v>342</v>
      </c>
      <c r="B1124" t="s">
        <v>1756</v>
      </c>
      <c r="C1124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t="s">
        <v>342</v>
      </c>
      <c r="B1125" t="s">
        <v>1757</v>
      </c>
      <c r="C1125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t="s">
        <v>342</v>
      </c>
      <c r="B1126" t="s">
        <v>1758</v>
      </c>
      <c r="C112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t="s">
        <v>342</v>
      </c>
      <c r="B1127" t="s">
        <v>1759</v>
      </c>
      <c r="C1127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t="s">
        <v>342</v>
      </c>
      <c r="B1128" t="s">
        <v>1760</v>
      </c>
      <c r="C1128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t="s">
        <v>1761</v>
      </c>
      <c r="B1129" t="s">
        <v>1762</v>
      </c>
      <c r="C1129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t="s">
        <v>1761</v>
      </c>
      <c r="B1130" t="s">
        <v>1763</v>
      </c>
      <c r="C1130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t="s">
        <v>1764</v>
      </c>
      <c r="B1131" t="s">
        <v>1765</v>
      </c>
      <c r="C1131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t="s">
        <v>1766</v>
      </c>
      <c r="B1132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t="s">
        <v>1766</v>
      </c>
      <c r="B1133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t="s">
        <v>1766</v>
      </c>
      <c r="B1134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t="s">
        <v>1247</v>
      </c>
      <c r="B1135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t="s">
        <v>295</v>
      </c>
      <c r="B1136" t="s">
        <v>1771</v>
      </c>
      <c r="C113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t="s">
        <v>1579</v>
      </c>
      <c r="B1137" t="s">
        <v>1772</v>
      </c>
      <c r="C1137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t="s">
        <v>348</v>
      </c>
      <c r="B1138" t="s">
        <v>1773</v>
      </c>
      <c r="C1138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t="s">
        <v>1685</v>
      </c>
      <c r="B1139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t="s">
        <v>1612</v>
      </c>
      <c r="B1140" t="s">
        <v>1775</v>
      </c>
      <c r="C1140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t="s">
        <v>1776</v>
      </c>
      <c r="B1141" t="s">
        <v>1777</v>
      </c>
      <c r="C1141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t="s">
        <v>1637</v>
      </c>
      <c r="B1142" t="s">
        <v>1778</v>
      </c>
      <c r="C1142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t="s">
        <v>651</v>
      </c>
      <c r="B1143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t="s">
        <v>651</v>
      </c>
      <c r="B1144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t="s">
        <v>1630</v>
      </c>
      <c r="B1145" t="s">
        <v>1781</v>
      </c>
      <c r="C1145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t="s">
        <v>1405</v>
      </c>
      <c r="B114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t="s">
        <v>1750</v>
      </c>
      <c r="B1147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t="s">
        <v>71</v>
      </c>
      <c r="B1148" t="s">
        <v>1784</v>
      </c>
      <c r="C1148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t="s">
        <v>71</v>
      </c>
      <c r="B1149" t="s">
        <v>1785</v>
      </c>
      <c r="C1149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t="s">
        <v>1786</v>
      </c>
      <c r="B1150" t="s">
        <v>1787</v>
      </c>
      <c r="C1150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t="s">
        <v>1788</v>
      </c>
      <c r="B1151" t="s">
        <v>1789</v>
      </c>
      <c r="C1151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t="s">
        <v>754</v>
      </c>
      <c r="B1152" t="s">
        <v>1790</v>
      </c>
      <c r="C1152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t="s">
        <v>1579</v>
      </c>
      <c r="B1153" t="s">
        <v>1791</v>
      </c>
      <c r="C1153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t="s">
        <v>1792</v>
      </c>
      <c r="B1154" t="s">
        <v>1793</v>
      </c>
      <c r="C1154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t="s">
        <v>420</v>
      </c>
      <c r="B1155" t="s">
        <v>1794</v>
      </c>
      <c r="C1155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t="s">
        <v>1795</v>
      </c>
      <c r="B1156" t="s">
        <v>1796</v>
      </c>
      <c r="C115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t="s">
        <v>1797</v>
      </c>
      <c r="B1157" t="s">
        <v>1798</v>
      </c>
      <c r="C1157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t="s">
        <v>1685</v>
      </c>
      <c r="B1158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t="s">
        <v>1685</v>
      </c>
      <c r="B1159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t="s">
        <v>1060</v>
      </c>
      <c r="B1160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t="s">
        <v>754</v>
      </c>
      <c r="B1161" t="s">
        <v>1802</v>
      </c>
      <c r="C1161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t="s">
        <v>1697</v>
      </c>
      <c r="B1162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t="s">
        <v>89</v>
      </c>
      <c r="B1163" t="s">
        <v>1804</v>
      </c>
      <c r="C1163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t="s">
        <v>89</v>
      </c>
      <c r="B1164" t="s">
        <v>1805</v>
      </c>
      <c r="C1164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t="s">
        <v>425</v>
      </c>
      <c r="B1165" t="s">
        <v>1806</v>
      </c>
      <c r="C1165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t="s">
        <v>412</v>
      </c>
      <c r="B1166" t="s">
        <v>1807</v>
      </c>
      <c r="C116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t="s">
        <v>1654</v>
      </c>
      <c r="B1167" t="s">
        <v>1808</v>
      </c>
      <c r="C1167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t="s">
        <v>1809</v>
      </c>
      <c r="B1168" t="s">
        <v>1810</v>
      </c>
      <c r="C1168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t="s">
        <v>1809</v>
      </c>
      <c r="B1169" t="s">
        <v>1811</v>
      </c>
      <c r="C1169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t="s">
        <v>1797</v>
      </c>
      <c r="B1170" t="s">
        <v>1812</v>
      </c>
      <c r="C1170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t="s">
        <v>847</v>
      </c>
      <c r="B1171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t="s">
        <v>847</v>
      </c>
      <c r="B1172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t="s">
        <v>1692</v>
      </c>
      <c r="B1173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t="s">
        <v>1692</v>
      </c>
      <c r="B1174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t="s">
        <v>971</v>
      </c>
      <c r="B1175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t="s">
        <v>1786</v>
      </c>
      <c r="B1176" t="s">
        <v>1818</v>
      </c>
      <c r="C117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t="s">
        <v>335</v>
      </c>
      <c r="B1177" t="s">
        <v>1819</v>
      </c>
      <c r="C1177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t="s">
        <v>1405</v>
      </c>
      <c r="B1178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t="s">
        <v>1405</v>
      </c>
      <c r="B1179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t="s">
        <v>1071</v>
      </c>
      <c r="B1180" t="s">
        <v>1822</v>
      </c>
      <c r="C1180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t="s">
        <v>412</v>
      </c>
      <c r="B1181" t="s">
        <v>1823</v>
      </c>
      <c r="C1181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t="s">
        <v>367</v>
      </c>
      <c r="B1182" t="s">
        <v>1824</v>
      </c>
      <c r="C1182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t="s">
        <v>367</v>
      </c>
      <c r="B1183" t="s">
        <v>1825</v>
      </c>
      <c r="C1183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t="s">
        <v>367</v>
      </c>
      <c r="B1184" t="s">
        <v>1826</v>
      </c>
      <c r="C1184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t="s">
        <v>1254</v>
      </c>
      <c r="B1185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t="s">
        <v>1828</v>
      </c>
      <c r="B1186" t="s">
        <v>1829</v>
      </c>
      <c r="C118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t="s">
        <v>1828</v>
      </c>
      <c r="B1187" t="s">
        <v>1830</v>
      </c>
      <c r="C1187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t="s">
        <v>1828</v>
      </c>
      <c r="B1188" t="s">
        <v>1831</v>
      </c>
      <c r="C1188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t="s">
        <v>318</v>
      </c>
      <c r="B1189" t="s">
        <v>1832</v>
      </c>
      <c r="C1189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t="s">
        <v>318</v>
      </c>
      <c r="B1190" t="s">
        <v>1833</v>
      </c>
      <c r="C1190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t="s">
        <v>318</v>
      </c>
      <c r="B1191" t="s">
        <v>1834</v>
      </c>
      <c r="C1191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t="s">
        <v>1685</v>
      </c>
      <c r="B1192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t="s">
        <v>335</v>
      </c>
      <c r="B1193" t="s">
        <v>1836</v>
      </c>
      <c r="C1193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t="s">
        <v>1720</v>
      </c>
      <c r="B1194" t="s">
        <v>1837</v>
      </c>
      <c r="C1194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t="s">
        <v>1396</v>
      </c>
      <c r="B1195" t="s">
        <v>1838</v>
      </c>
      <c r="C1195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t="s">
        <v>1396</v>
      </c>
      <c r="B1196" t="s">
        <v>1839</v>
      </c>
      <c r="C119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t="s">
        <v>1396</v>
      </c>
      <c r="B1197" t="s">
        <v>1840</v>
      </c>
      <c r="C1197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t="s">
        <v>1841</v>
      </c>
      <c r="B1198" t="s">
        <v>1842</v>
      </c>
      <c r="C1198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t="s">
        <v>1841</v>
      </c>
      <c r="B1199" t="s">
        <v>1843</v>
      </c>
      <c r="C1199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t="s">
        <v>971</v>
      </c>
      <c r="B1200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t="s">
        <v>519</v>
      </c>
      <c r="B1201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t="s">
        <v>401</v>
      </c>
      <c r="B1202" t="s">
        <v>1846</v>
      </c>
      <c r="C1202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t="s">
        <v>401</v>
      </c>
      <c r="B1203" t="s">
        <v>1847</v>
      </c>
      <c r="C1203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t="s">
        <v>401</v>
      </c>
      <c r="B1204" t="s">
        <v>1848</v>
      </c>
      <c r="C1204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t="s">
        <v>401</v>
      </c>
      <c r="B1205" t="s">
        <v>1849</v>
      </c>
      <c r="C1205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t="s">
        <v>1266</v>
      </c>
      <c r="B1206" t="s">
        <v>1850</v>
      </c>
      <c r="C120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t="s">
        <v>1266</v>
      </c>
      <c r="B1207" t="s">
        <v>1851</v>
      </c>
      <c r="C1207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t="s">
        <v>73</v>
      </c>
      <c r="B1208" t="s">
        <v>1852</v>
      </c>
      <c r="C1208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t="s">
        <v>1853</v>
      </c>
      <c r="B1209" t="s">
        <v>1854</v>
      </c>
      <c r="C1209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t="s">
        <v>1761</v>
      </c>
      <c r="B1210" t="s">
        <v>1855</v>
      </c>
      <c r="C1210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t="s">
        <v>1082</v>
      </c>
      <c r="B1211" t="s">
        <v>1127</v>
      </c>
      <c r="C1211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t="s">
        <v>1761</v>
      </c>
      <c r="B1212" t="s">
        <v>1856</v>
      </c>
      <c r="C1212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t="s">
        <v>1828</v>
      </c>
      <c r="B1213" t="s">
        <v>1857</v>
      </c>
      <c r="C1213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t="s">
        <v>1858</v>
      </c>
      <c r="B1214" t="s">
        <v>1859</v>
      </c>
      <c r="C1214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t="s">
        <v>1685</v>
      </c>
      <c r="B1215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t="s">
        <v>1350</v>
      </c>
      <c r="B121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t="s">
        <v>73</v>
      </c>
      <c r="B1217" t="s">
        <v>1862</v>
      </c>
      <c r="C1217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t="s">
        <v>1786</v>
      </c>
      <c r="B1218" t="s">
        <v>1863</v>
      </c>
      <c r="C1218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t="s">
        <v>420</v>
      </c>
      <c r="B1219" t="s">
        <v>1864</v>
      </c>
      <c r="C1219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t="s">
        <v>746</v>
      </c>
      <c r="B1220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t="s">
        <v>1247</v>
      </c>
      <c r="B1221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t="s">
        <v>1278</v>
      </c>
      <c r="B1222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t="s">
        <v>1868</v>
      </c>
      <c r="B1223" t="s">
        <v>1869</v>
      </c>
      <c r="C1223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t="s">
        <v>847</v>
      </c>
      <c r="B1224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t="s">
        <v>318</v>
      </c>
      <c r="B1225" t="s">
        <v>1871</v>
      </c>
      <c r="C1225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t="s">
        <v>1350</v>
      </c>
      <c r="B122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t="s">
        <v>9</v>
      </c>
      <c r="B1227" t="s">
        <v>1873</v>
      </c>
      <c r="C1227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t="s">
        <v>847</v>
      </c>
      <c r="B1228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t="s">
        <v>1646</v>
      </c>
      <c r="B1229" t="s">
        <v>1875</v>
      </c>
      <c r="C1229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t="s">
        <v>1720</v>
      </c>
      <c r="B1230" t="s">
        <v>1876</v>
      </c>
      <c r="C1230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t="s">
        <v>1853</v>
      </c>
      <c r="B1231" t="s">
        <v>1877</v>
      </c>
      <c r="C1231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t="s">
        <v>1697</v>
      </c>
      <c r="B1232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t="s">
        <v>1350</v>
      </c>
      <c r="B1233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t="s">
        <v>1750</v>
      </c>
      <c r="B1234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t="s">
        <v>71</v>
      </c>
      <c r="B1235" t="s">
        <v>1881</v>
      </c>
      <c r="C1235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t="s">
        <v>73</v>
      </c>
      <c r="B1236" t="s">
        <v>1882</v>
      </c>
      <c r="C123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t="s">
        <v>393</v>
      </c>
      <c r="B1237" t="s">
        <v>1883</v>
      </c>
      <c r="C1237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t="s">
        <v>1316</v>
      </c>
      <c r="B1238" t="s">
        <v>1884</v>
      </c>
      <c r="C1238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t="s">
        <v>1316</v>
      </c>
      <c r="B1239" t="s">
        <v>1885</v>
      </c>
      <c r="C1239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t="s">
        <v>1692</v>
      </c>
      <c r="B1240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t="s">
        <v>847</v>
      </c>
      <c r="B1241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t="s">
        <v>1888</v>
      </c>
      <c r="B1242" t="s">
        <v>1889</v>
      </c>
      <c r="C1242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t="s">
        <v>73</v>
      </c>
      <c r="B1243" t="s">
        <v>1890</v>
      </c>
      <c r="C1243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t="s">
        <v>1060</v>
      </c>
      <c r="B1244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t="s">
        <v>73</v>
      </c>
      <c r="B1245" t="s">
        <v>1892</v>
      </c>
      <c r="C1245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t="s">
        <v>73</v>
      </c>
      <c r="B1246" t="s">
        <v>1893</v>
      </c>
      <c r="C124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t="s">
        <v>1699</v>
      </c>
      <c r="B1247" t="s">
        <v>1894</v>
      </c>
      <c r="C1247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t="s">
        <v>1853</v>
      </c>
      <c r="B1248" t="s">
        <v>1895</v>
      </c>
      <c r="C1248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t="s">
        <v>1405</v>
      </c>
      <c r="B1249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t="s">
        <v>339</v>
      </c>
      <c r="B1250" t="s">
        <v>1897</v>
      </c>
      <c r="C1250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t="s">
        <v>1697</v>
      </c>
      <c r="B1251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t="s">
        <v>89</v>
      </c>
      <c r="B1252" t="s">
        <v>1899</v>
      </c>
      <c r="C1252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t="s">
        <v>425</v>
      </c>
      <c r="B1253" t="s">
        <v>1900</v>
      </c>
      <c r="C1253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t="s">
        <v>956</v>
      </c>
      <c r="B1254" t="s">
        <v>1901</v>
      </c>
      <c r="C1254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t="s">
        <v>1637</v>
      </c>
      <c r="B1255" t="s">
        <v>1902</v>
      </c>
      <c r="C1255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t="s">
        <v>295</v>
      </c>
      <c r="B1256" t="s">
        <v>1903</v>
      </c>
      <c r="C125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t="s">
        <v>295</v>
      </c>
      <c r="B1257" t="s">
        <v>1904</v>
      </c>
      <c r="C1257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t="s">
        <v>295</v>
      </c>
      <c r="B1258" t="s">
        <v>1905</v>
      </c>
      <c r="C1258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t="s">
        <v>1685</v>
      </c>
      <c r="B1259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t="s">
        <v>335</v>
      </c>
      <c r="B1260" t="s">
        <v>1907</v>
      </c>
      <c r="C1260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t="s">
        <v>393</v>
      </c>
      <c r="B1261" t="s">
        <v>1908</v>
      </c>
      <c r="C1261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t="s">
        <v>393</v>
      </c>
      <c r="B1262" t="s">
        <v>1909</v>
      </c>
      <c r="C1262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t="s">
        <v>363</v>
      </c>
      <c r="B1263" t="s">
        <v>1910</v>
      </c>
      <c r="C1263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t="s">
        <v>363</v>
      </c>
      <c r="B1264" t="s">
        <v>1911</v>
      </c>
      <c r="C1264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t="s">
        <v>363</v>
      </c>
      <c r="B1265" t="s">
        <v>1912</v>
      </c>
      <c r="C1265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t="s">
        <v>363</v>
      </c>
      <c r="B1266" t="s">
        <v>1913</v>
      </c>
      <c r="C126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t="s">
        <v>516</v>
      </c>
      <c r="B1267" t="s">
        <v>1914</v>
      </c>
      <c r="C1267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t="s">
        <v>367</v>
      </c>
      <c r="B1268" t="s">
        <v>1915</v>
      </c>
      <c r="C1268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t="s">
        <v>1916</v>
      </c>
      <c r="B1269" t="s">
        <v>1917</v>
      </c>
      <c r="C1269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t="s">
        <v>335</v>
      </c>
      <c r="B1270" t="s">
        <v>1918</v>
      </c>
      <c r="C1270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t="s">
        <v>453</v>
      </c>
      <c r="B1271" t="s">
        <v>1919</v>
      </c>
      <c r="C1271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t="s">
        <v>1720</v>
      </c>
      <c r="B1272" t="s">
        <v>1920</v>
      </c>
      <c r="C1272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t="s">
        <v>1720</v>
      </c>
      <c r="B1273" t="s">
        <v>1921</v>
      </c>
      <c r="C1273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t="s">
        <v>1630</v>
      </c>
      <c r="B1274" t="s">
        <v>1922</v>
      </c>
      <c r="C1274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t="s">
        <v>1630</v>
      </c>
      <c r="B1275" t="s">
        <v>1923</v>
      </c>
      <c r="C1275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t="s">
        <v>1630</v>
      </c>
      <c r="B1276" t="s">
        <v>1924</v>
      </c>
      <c r="C127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t="s">
        <v>1630</v>
      </c>
      <c r="B1277" t="s">
        <v>1925</v>
      </c>
      <c r="C1277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t="s">
        <v>1630</v>
      </c>
      <c r="B1278" t="s">
        <v>1926</v>
      </c>
      <c r="C1278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t="s">
        <v>971</v>
      </c>
      <c r="B1279" t="s">
        <v>1927</v>
      </c>
      <c r="C1279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t="s">
        <v>1363</v>
      </c>
      <c r="B1280" t="s">
        <v>1928</v>
      </c>
      <c r="C1280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t="s">
        <v>1657</v>
      </c>
      <c r="B1281" t="s">
        <v>1929</v>
      </c>
      <c r="C1281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t="s">
        <v>1720</v>
      </c>
      <c r="B1282" t="s">
        <v>1930</v>
      </c>
      <c r="C1282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t="s">
        <v>1589</v>
      </c>
      <c r="B1283" t="s">
        <v>1931</v>
      </c>
      <c r="C1283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t="s">
        <v>1726</v>
      </c>
      <c r="B1284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t="s">
        <v>1077</v>
      </c>
      <c r="B1285" t="s">
        <v>1933</v>
      </c>
      <c r="C1285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t="s">
        <v>1720</v>
      </c>
      <c r="B1286" t="s">
        <v>1934</v>
      </c>
      <c r="C128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t="s">
        <v>1163</v>
      </c>
      <c r="B1287" t="s">
        <v>1935</v>
      </c>
      <c r="C1287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t="s">
        <v>1936</v>
      </c>
      <c r="B1288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t="s">
        <v>695</v>
      </c>
      <c r="B1289" t="s">
        <v>1938</v>
      </c>
      <c r="C1289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t="s">
        <v>375</v>
      </c>
      <c r="B1290" t="s">
        <v>1939</v>
      </c>
      <c r="C1290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t="s">
        <v>375</v>
      </c>
      <c r="B1291" t="s">
        <v>1940</v>
      </c>
      <c r="C1291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t="s">
        <v>375</v>
      </c>
      <c r="B1292" t="s">
        <v>1941</v>
      </c>
      <c r="C1292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t="s">
        <v>375</v>
      </c>
      <c r="B1293" t="s">
        <v>1942</v>
      </c>
      <c r="C1293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t="s">
        <v>1943</v>
      </c>
      <c r="B1294" t="s">
        <v>1944</v>
      </c>
      <c r="C1294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t="s">
        <v>393</v>
      </c>
      <c r="B1295" t="s">
        <v>1945</v>
      </c>
      <c r="C1295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t="s">
        <v>378</v>
      </c>
      <c r="B1296" t="s">
        <v>1946</v>
      </c>
      <c r="C129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t="s">
        <v>412</v>
      </c>
      <c r="B1297" t="s">
        <v>1947</v>
      </c>
      <c r="C1297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t="s">
        <v>89</v>
      </c>
      <c r="B1298" t="s">
        <v>1948</v>
      </c>
      <c r="C1298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t="s">
        <v>1949</v>
      </c>
      <c r="B1299" t="s">
        <v>1950</v>
      </c>
      <c r="C1299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t="s">
        <v>1646</v>
      </c>
      <c r="B1300" t="s">
        <v>1951</v>
      </c>
      <c r="C1300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t="s">
        <v>1743</v>
      </c>
      <c r="B1301" t="s">
        <v>1952</v>
      </c>
      <c r="C1301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t="s">
        <v>1953</v>
      </c>
      <c r="B1302" t="s">
        <v>1954</v>
      </c>
      <c r="C1302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t="s">
        <v>1955</v>
      </c>
      <c r="B1303" t="s">
        <v>1956</v>
      </c>
      <c r="C1303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t="s">
        <v>1692</v>
      </c>
      <c r="B1304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t="s">
        <v>1163</v>
      </c>
      <c r="B1305" t="s">
        <v>1958</v>
      </c>
      <c r="C1305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t="s">
        <v>1077</v>
      </c>
      <c r="B1306" t="s">
        <v>1959</v>
      </c>
      <c r="C130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t="s">
        <v>1453</v>
      </c>
      <c r="B1307" t="s">
        <v>1960</v>
      </c>
      <c r="C1307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t="s">
        <v>1163</v>
      </c>
      <c r="B1308" t="s">
        <v>1961</v>
      </c>
      <c r="C1308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t="s">
        <v>1163</v>
      </c>
      <c r="B1309" t="s">
        <v>1962</v>
      </c>
      <c r="C1309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t="s">
        <v>1163</v>
      </c>
      <c r="B1310" t="s">
        <v>1963</v>
      </c>
      <c r="C1310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t="s">
        <v>967</v>
      </c>
      <c r="B1311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t="s">
        <v>1060</v>
      </c>
      <c r="B1312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t="s">
        <v>1966</v>
      </c>
      <c r="B1313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t="s">
        <v>413</v>
      </c>
      <c r="B1314" t="s">
        <v>1968</v>
      </c>
      <c r="C1314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t="s">
        <v>73</v>
      </c>
      <c r="B1315" t="s">
        <v>1969</v>
      </c>
      <c r="C1315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t="s">
        <v>1720</v>
      </c>
      <c r="B1316" t="s">
        <v>1970</v>
      </c>
      <c r="C131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t="s">
        <v>311</v>
      </c>
      <c r="B1317" t="s">
        <v>1971</v>
      </c>
      <c r="C1317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t="s">
        <v>1710</v>
      </c>
      <c r="B1318" t="s">
        <v>1972</v>
      </c>
      <c r="C1318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t="s">
        <v>421</v>
      </c>
      <c r="B1319" t="s">
        <v>1973</v>
      </c>
      <c r="C1319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t="s">
        <v>1853</v>
      </c>
      <c r="B1320" t="s">
        <v>1974</v>
      </c>
      <c r="C1320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t="s">
        <v>1654</v>
      </c>
      <c r="B1321" t="s">
        <v>1975</v>
      </c>
      <c r="C1321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t="s">
        <v>1841</v>
      </c>
      <c r="B1322" t="s">
        <v>1976</v>
      </c>
      <c r="C1322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t="s">
        <v>393</v>
      </c>
      <c r="B1323" t="s">
        <v>1977</v>
      </c>
      <c r="C1323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t="s">
        <v>393</v>
      </c>
      <c r="B1324" t="s">
        <v>1978</v>
      </c>
      <c r="C1324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t="s">
        <v>393</v>
      </c>
      <c r="B1325" t="s">
        <v>1979</v>
      </c>
      <c r="C1325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t="s">
        <v>1980</v>
      </c>
      <c r="B1326" t="s">
        <v>1981</v>
      </c>
      <c r="C132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t="s">
        <v>1809</v>
      </c>
      <c r="B1327" t="s">
        <v>1982</v>
      </c>
      <c r="C1327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t="s">
        <v>458</v>
      </c>
      <c r="B1328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t="s">
        <v>458</v>
      </c>
      <c r="B1329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t="s">
        <v>956</v>
      </c>
      <c r="B1330" t="s">
        <v>1985</v>
      </c>
      <c r="C1330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t="s">
        <v>295</v>
      </c>
      <c r="B1331" t="s">
        <v>1986</v>
      </c>
      <c r="C1331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t="s">
        <v>956</v>
      </c>
      <c r="B1332" t="s">
        <v>1987</v>
      </c>
      <c r="C1332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t="s">
        <v>1405</v>
      </c>
      <c r="B1333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t="s">
        <v>1989</v>
      </c>
      <c r="B1334" t="s">
        <v>1990</v>
      </c>
      <c r="C1334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t="s">
        <v>1991</v>
      </c>
      <c r="B1335" t="s">
        <v>1992</v>
      </c>
      <c r="C1335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t="s">
        <v>1991</v>
      </c>
      <c r="B1336" t="s">
        <v>1993</v>
      </c>
      <c r="C133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t="s">
        <v>1991</v>
      </c>
      <c r="B1337" t="s">
        <v>1994</v>
      </c>
      <c r="C1337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t="s">
        <v>1991</v>
      </c>
      <c r="B1338" t="s">
        <v>1995</v>
      </c>
      <c r="C1338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t="s">
        <v>401</v>
      </c>
      <c r="B1339" t="s">
        <v>1996</v>
      </c>
      <c r="C1339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t="s">
        <v>293</v>
      </c>
      <c r="B1340" t="s">
        <v>1997</v>
      </c>
      <c r="C1340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t="s">
        <v>320</v>
      </c>
      <c r="B1341" t="s">
        <v>1998</v>
      </c>
      <c r="C1341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t="s">
        <v>320</v>
      </c>
      <c r="B1342" t="s">
        <v>1999</v>
      </c>
      <c r="D1342" t="str">
        <f t="shared" si="20"/>
        <v>EPICO 3 Facility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t="s">
        <v>1980</v>
      </c>
      <c r="B1343" t="s">
        <v>2000</v>
      </c>
      <c r="C1343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t="s">
        <v>420</v>
      </c>
      <c r="B1344" t="s">
        <v>2001</v>
      </c>
      <c r="C1344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t="s">
        <v>1828</v>
      </c>
      <c r="B1345" t="s">
        <v>2002</v>
      </c>
      <c r="C1345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t="s">
        <v>1980</v>
      </c>
      <c r="B1346" t="s">
        <v>2003</v>
      </c>
      <c r="C134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t="s">
        <v>956</v>
      </c>
      <c r="B1347" t="s">
        <v>2004</v>
      </c>
      <c r="C1347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t="s">
        <v>1594</v>
      </c>
      <c r="B1348" t="s">
        <v>2005</v>
      </c>
      <c r="C1348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t="s">
        <v>1786</v>
      </c>
      <c r="B1349" t="s">
        <v>2006</v>
      </c>
      <c r="C1349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t="s">
        <v>2007</v>
      </c>
      <c r="B1350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t="s">
        <v>2009</v>
      </c>
      <c r="B1351" t="s">
        <v>2010</v>
      </c>
      <c r="C1351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t="s">
        <v>342</v>
      </c>
      <c r="B1352" t="s">
        <v>2011</v>
      </c>
      <c r="C1352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t="s">
        <v>335</v>
      </c>
      <c r="B1353" t="s">
        <v>2012</v>
      </c>
      <c r="C1353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t="s">
        <v>2013</v>
      </c>
      <c r="B1354" t="s">
        <v>2014</v>
      </c>
      <c r="C1354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t="s">
        <v>1562</v>
      </c>
      <c r="B1355" t="s">
        <v>2015</v>
      </c>
      <c r="C1355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t="s">
        <v>1654</v>
      </c>
      <c r="B135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t="s">
        <v>754</v>
      </c>
      <c r="B1357" t="s">
        <v>2016</v>
      </c>
      <c r="C1357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t="s">
        <v>2017</v>
      </c>
      <c r="B1358" t="s">
        <v>2018</v>
      </c>
      <c r="C1358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t="s">
        <v>363</v>
      </c>
      <c r="B1359" t="s">
        <v>2019</v>
      </c>
      <c r="C1359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t="s">
        <v>1955</v>
      </c>
      <c r="B1360" t="s">
        <v>2020</v>
      </c>
      <c r="C1360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t="s">
        <v>1720</v>
      </c>
      <c r="B1361" t="s">
        <v>2021</v>
      </c>
      <c r="C1361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t="s">
        <v>421</v>
      </c>
      <c r="B1362" t="s">
        <v>2022</v>
      </c>
      <c r="C1362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t="s">
        <v>420</v>
      </c>
      <c r="B1363" t="s">
        <v>2023</v>
      </c>
      <c r="C1363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t="s">
        <v>393</v>
      </c>
      <c r="B1364" t="s">
        <v>2024</v>
      </c>
      <c r="C1364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t="s">
        <v>425</v>
      </c>
      <c r="B1365" t="s">
        <v>2025</v>
      </c>
      <c r="C1365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t="s">
        <v>754</v>
      </c>
      <c r="B1366" t="s">
        <v>2026</v>
      </c>
      <c r="C136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t="s">
        <v>300</v>
      </c>
      <c r="B1367" t="s">
        <v>2027</v>
      </c>
      <c r="C1367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t="s">
        <v>1337</v>
      </c>
      <c r="B1368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t="s">
        <v>1828</v>
      </c>
      <c r="B1369" t="s">
        <v>2029</v>
      </c>
      <c r="C1369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t="s">
        <v>1828</v>
      </c>
      <c r="B1370" t="s">
        <v>2030</v>
      </c>
      <c r="C1370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t="s">
        <v>73</v>
      </c>
      <c r="B1371" t="s">
        <v>2031</v>
      </c>
      <c r="C1371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t="s">
        <v>73</v>
      </c>
      <c r="B1372" t="s">
        <v>2032</v>
      </c>
      <c r="C1372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t="s">
        <v>2033</v>
      </c>
      <c r="B1373" t="s">
        <v>2034</v>
      </c>
      <c r="C1373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t="s">
        <v>1761</v>
      </c>
      <c r="B1374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t="s">
        <v>695</v>
      </c>
      <c r="B1375" t="s">
        <v>2036</v>
      </c>
      <c r="C1375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t="s">
        <v>956</v>
      </c>
      <c r="B1376" t="s">
        <v>2037</v>
      </c>
      <c r="C137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t="s">
        <v>295</v>
      </c>
      <c r="B1377" t="s">
        <v>2038</v>
      </c>
      <c r="C1377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t="s">
        <v>1853</v>
      </c>
      <c r="B1378" t="s">
        <v>2039</v>
      </c>
      <c r="C1378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t="s">
        <v>401</v>
      </c>
      <c r="B1379" t="s">
        <v>2040</v>
      </c>
      <c r="C1379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t="s">
        <v>1980</v>
      </c>
      <c r="B1380" t="s">
        <v>2041</v>
      </c>
      <c r="C1380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t="s">
        <v>335</v>
      </c>
      <c r="B1381" t="s">
        <v>2042</v>
      </c>
      <c r="C1381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t="s">
        <v>367</v>
      </c>
      <c r="B1382" t="s">
        <v>2043</v>
      </c>
      <c r="C1382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t="s">
        <v>367</v>
      </c>
      <c r="B1383" t="s">
        <v>2044</v>
      </c>
      <c r="C1383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t="s">
        <v>2045</v>
      </c>
      <c r="B1384" t="s">
        <v>2046</v>
      </c>
      <c r="C1384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t="s">
        <v>389</v>
      </c>
      <c r="B1385" t="s">
        <v>2047</v>
      </c>
      <c r="C1385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t="s">
        <v>73</v>
      </c>
      <c r="B1386" t="s">
        <v>2048</v>
      </c>
      <c r="C138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t="s">
        <v>956</v>
      </c>
      <c r="B1387" t="s">
        <v>2049</v>
      </c>
      <c r="C1387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t="s">
        <v>754</v>
      </c>
      <c r="B1388" t="s">
        <v>2050</v>
      </c>
      <c r="C1388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t="s">
        <v>1396</v>
      </c>
      <c r="B1389" t="s">
        <v>2051</v>
      </c>
      <c r="C1389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t="s">
        <v>73</v>
      </c>
      <c r="B1390" t="s">
        <v>2052</v>
      </c>
      <c r="C1390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t="s">
        <v>956</v>
      </c>
      <c r="B1391" t="s">
        <v>2053</v>
      </c>
      <c r="C1391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t="s">
        <v>305</v>
      </c>
      <c r="B1392" t="s">
        <v>2054</v>
      </c>
      <c r="C1392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t="s">
        <v>71</v>
      </c>
      <c r="B1393" t="s">
        <v>2055</v>
      </c>
      <c r="C1393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t="s">
        <v>1809</v>
      </c>
      <c r="B1394" t="s">
        <v>2056</v>
      </c>
      <c r="C1394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t="s">
        <v>1980</v>
      </c>
      <c r="B1395" t="s">
        <v>2057</v>
      </c>
      <c r="C1395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t="s">
        <v>1991</v>
      </c>
      <c r="B1396" t="s">
        <v>2058</v>
      </c>
      <c r="C139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t="s">
        <v>1809</v>
      </c>
      <c r="B1397" t="s">
        <v>2059</v>
      </c>
      <c r="C1397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t="s">
        <v>371</v>
      </c>
      <c r="B1398" t="s">
        <v>2060</v>
      </c>
      <c r="C1398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t="s">
        <v>9</v>
      </c>
      <c r="B1399" t="s">
        <v>2061</v>
      </c>
      <c r="C1399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t="s">
        <v>393</v>
      </c>
      <c r="B1400" t="s">
        <v>2062</v>
      </c>
      <c r="C1400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t="s">
        <v>397</v>
      </c>
      <c r="B1401" t="s">
        <v>2063</v>
      </c>
      <c r="C1401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t="s">
        <v>318</v>
      </c>
      <c r="B1402" t="s">
        <v>2064</v>
      </c>
      <c r="C1402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t="s">
        <v>318</v>
      </c>
      <c r="B1403" t="s">
        <v>2065</v>
      </c>
      <c r="C1403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t="s">
        <v>1396</v>
      </c>
      <c r="B1404" t="s">
        <v>2066</v>
      </c>
      <c r="C1404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t="s">
        <v>1562</v>
      </c>
      <c r="B1405" t="s">
        <v>2067</v>
      </c>
      <c r="C1405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t="s">
        <v>2068</v>
      </c>
      <c r="B140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t="s">
        <v>9</v>
      </c>
      <c r="B1407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t="s">
        <v>1623</v>
      </c>
      <c r="B1408" t="s">
        <v>2071</v>
      </c>
      <c r="C1408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t="s">
        <v>1623</v>
      </c>
      <c r="B1409" t="s">
        <v>2072</v>
      </c>
      <c r="C1409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t="s">
        <v>1792</v>
      </c>
      <c r="B1410" t="s">
        <v>2073</v>
      </c>
      <c r="C1410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t="s">
        <v>1710</v>
      </c>
      <c r="B1411" t="s">
        <v>2074</v>
      </c>
      <c r="C1411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t="s">
        <v>2075</v>
      </c>
      <c r="B1412" t="s">
        <v>2076</v>
      </c>
      <c r="C1412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t="s">
        <v>1853</v>
      </c>
      <c r="B1413" t="s">
        <v>2077</v>
      </c>
      <c r="C1413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t="s">
        <v>2078</v>
      </c>
      <c r="B1414" t="s">
        <v>2079</v>
      </c>
      <c r="C1414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t="s">
        <v>1761</v>
      </c>
      <c r="B1415" t="s">
        <v>2080</v>
      </c>
      <c r="C1415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t="s">
        <v>342</v>
      </c>
      <c r="B1416" t="s">
        <v>2081</v>
      </c>
      <c r="C141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t="s">
        <v>1916</v>
      </c>
      <c r="B1417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t="s">
        <v>1792</v>
      </c>
      <c r="B1418" t="s">
        <v>2083</v>
      </c>
      <c r="C1418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t="s">
        <v>1792</v>
      </c>
      <c r="B1419" t="s">
        <v>2084</v>
      </c>
      <c r="C1419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t="s">
        <v>2085</v>
      </c>
      <c r="B1420" t="s">
        <v>2086</v>
      </c>
      <c r="C1420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t="s">
        <v>2085</v>
      </c>
      <c r="B1421" t="s">
        <v>2087</v>
      </c>
      <c r="C1421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t="s">
        <v>2088</v>
      </c>
      <c r="B1422" t="s">
        <v>2089</v>
      </c>
      <c r="C1422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t="s">
        <v>73</v>
      </c>
      <c r="B1423" t="s">
        <v>2090</v>
      </c>
      <c r="C1423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t="s">
        <v>754</v>
      </c>
      <c r="B1424" t="s">
        <v>2091</v>
      </c>
      <c r="C1424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t="s">
        <v>1589</v>
      </c>
      <c r="B1425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t="s">
        <v>1562</v>
      </c>
      <c r="B1426" t="s">
        <v>2093</v>
      </c>
      <c r="C142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t="s">
        <v>1720</v>
      </c>
      <c r="B1427" t="s">
        <v>2094</v>
      </c>
      <c r="C1427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t="s">
        <v>1657</v>
      </c>
      <c r="B1428" t="s">
        <v>2095</v>
      </c>
      <c r="C1428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t="s">
        <v>2096</v>
      </c>
      <c r="B1429" t="s">
        <v>2097</v>
      </c>
      <c r="C1429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t="s">
        <v>2098</v>
      </c>
      <c r="B1430" t="s">
        <v>1291</v>
      </c>
      <c r="C1430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t="s">
        <v>1980</v>
      </c>
      <c r="B1431" t="s">
        <v>2099</v>
      </c>
      <c r="C1431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t="s">
        <v>956</v>
      </c>
      <c r="B1432" t="s">
        <v>2100</v>
      </c>
      <c r="C1432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t="s">
        <v>378</v>
      </c>
      <c r="B1433" t="s">
        <v>2101</v>
      </c>
      <c r="C1433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t="s">
        <v>73</v>
      </c>
      <c r="B1434" t="s">
        <v>2102</v>
      </c>
      <c r="C1434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t="s">
        <v>2103</v>
      </c>
      <c r="B1435" t="s">
        <v>2104</v>
      </c>
      <c r="C1435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t="s">
        <v>73</v>
      </c>
      <c r="B1436" t="s">
        <v>2105</v>
      </c>
      <c r="C143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t="s">
        <v>73</v>
      </c>
      <c r="B1437" t="s">
        <v>2106</v>
      </c>
      <c r="C1437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t="s">
        <v>2107</v>
      </c>
      <c r="B1438" t="s">
        <v>2108</v>
      </c>
      <c r="C1438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t="s">
        <v>1828</v>
      </c>
      <c r="B1439" t="s">
        <v>2109</v>
      </c>
      <c r="C1439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t="s">
        <v>1259</v>
      </c>
      <c r="B1440" t="s">
        <v>2110</v>
      </c>
      <c r="C1440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t="s">
        <v>342</v>
      </c>
      <c r="B1441" t="s">
        <v>2111</v>
      </c>
      <c r="C1441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t="s">
        <v>371</v>
      </c>
      <c r="B1442" t="s">
        <v>2112</v>
      </c>
      <c r="C1442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t="s">
        <v>2113</v>
      </c>
      <c r="B1443" t="s">
        <v>2114</v>
      </c>
      <c r="C1443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t="s">
        <v>2088</v>
      </c>
      <c r="B1444" t="s">
        <v>2115</v>
      </c>
      <c r="C1444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t="s">
        <v>2116</v>
      </c>
      <c r="B1445" t="s">
        <v>2117</v>
      </c>
      <c r="C1445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t="s">
        <v>393</v>
      </c>
      <c r="B1446" t="s">
        <v>2118</v>
      </c>
      <c r="C144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t="s">
        <v>2119</v>
      </c>
      <c r="B1447" t="s">
        <v>2120</v>
      </c>
      <c r="C1447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t="s">
        <v>358</v>
      </c>
      <c r="B1448" t="s">
        <v>2121</v>
      </c>
      <c r="C1448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t="s">
        <v>2122</v>
      </c>
      <c r="B1449" t="s">
        <v>2123</v>
      </c>
      <c r="C1449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t="s">
        <v>1657</v>
      </c>
      <c r="B1450" t="s">
        <v>2124</v>
      </c>
      <c r="C1450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t="s">
        <v>73</v>
      </c>
      <c r="B1451" t="s">
        <v>2125</v>
      </c>
      <c r="C1451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t="s">
        <v>313</v>
      </c>
      <c r="B1452" t="s">
        <v>2126</v>
      </c>
      <c r="C1452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t="s">
        <v>73</v>
      </c>
      <c r="B1453" t="s">
        <v>2127</v>
      </c>
      <c r="C1453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t="s">
        <v>71</v>
      </c>
      <c r="B1454" t="s">
        <v>2128</v>
      </c>
      <c r="C1454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t="s">
        <v>378</v>
      </c>
      <c r="B1455" t="s">
        <v>2129</v>
      </c>
      <c r="C1455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t="s">
        <v>375</v>
      </c>
      <c r="B1456" t="s">
        <v>2130</v>
      </c>
      <c r="C145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t="s">
        <v>313</v>
      </c>
      <c r="B1457" t="s">
        <v>2131</v>
      </c>
      <c r="C1457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t="s">
        <v>89</v>
      </c>
      <c r="B1458" t="s">
        <v>2132</v>
      </c>
      <c r="C1458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t="s">
        <v>2133</v>
      </c>
      <c r="B1459" t="s">
        <v>2134</v>
      </c>
      <c r="C1459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t="s">
        <v>342</v>
      </c>
      <c r="B1460" t="s">
        <v>2135</v>
      </c>
      <c r="C1460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t="s">
        <v>754</v>
      </c>
      <c r="B1461" t="s">
        <v>2136</v>
      </c>
      <c r="C1461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t="s">
        <v>412</v>
      </c>
      <c r="B1462" t="s">
        <v>2137</v>
      </c>
      <c r="C1462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t="s">
        <v>412</v>
      </c>
      <c r="B1463" t="s">
        <v>2138</v>
      </c>
      <c r="C1463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t="s">
        <v>412</v>
      </c>
      <c r="B1464" t="s">
        <v>2139</v>
      </c>
      <c r="C1464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t="s">
        <v>73</v>
      </c>
      <c r="B1465" t="s">
        <v>2140</v>
      </c>
      <c r="C1465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t="s">
        <v>956</v>
      </c>
      <c r="B1466" t="s">
        <v>2141</v>
      </c>
      <c r="C146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t="s">
        <v>401</v>
      </c>
      <c r="B1467" t="s">
        <v>2142</v>
      </c>
      <c r="C1467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t="s">
        <v>1792</v>
      </c>
      <c r="B1468" t="s">
        <v>2143</v>
      </c>
      <c r="C1468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t="s">
        <v>2068</v>
      </c>
      <c r="B1469" t="s">
        <v>2144</v>
      </c>
      <c r="C1469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t="s">
        <v>342</v>
      </c>
      <c r="B1470" t="s">
        <v>2145</v>
      </c>
      <c r="C1470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t="s">
        <v>71</v>
      </c>
      <c r="B1471" t="s">
        <v>2146</v>
      </c>
      <c r="C1471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t="s">
        <v>1259</v>
      </c>
      <c r="B1472" t="s">
        <v>2147</v>
      </c>
      <c r="C1472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t="s">
        <v>2088</v>
      </c>
      <c r="B1473" t="s">
        <v>2148</v>
      </c>
      <c r="C1473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t="s">
        <v>1259</v>
      </c>
      <c r="B1474" t="s">
        <v>2149</v>
      </c>
      <c r="C1474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t="s">
        <v>1259</v>
      </c>
      <c r="B1475" t="s">
        <v>2150</v>
      </c>
      <c r="C1475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t="s">
        <v>2151</v>
      </c>
      <c r="B1476" t="s">
        <v>2152</v>
      </c>
      <c r="C147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t="s">
        <v>2151</v>
      </c>
      <c r="B1477" t="s">
        <v>2153</v>
      </c>
      <c r="C1477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t="s">
        <v>378</v>
      </c>
      <c r="B1478" t="s">
        <v>2154</v>
      </c>
      <c r="C1478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t="s">
        <v>421</v>
      </c>
      <c r="B1479" t="s">
        <v>2155</v>
      </c>
      <c r="C1479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t="s">
        <v>1630</v>
      </c>
      <c r="B1480" t="s">
        <v>2156</v>
      </c>
      <c r="C1480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t="s">
        <v>2157</v>
      </c>
      <c r="B1481" t="s">
        <v>2158</v>
      </c>
      <c r="C1481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t="s">
        <v>754</v>
      </c>
      <c r="B1482" t="s">
        <v>2159</v>
      </c>
      <c r="C1482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t="s">
        <v>320</v>
      </c>
      <c r="B1483" t="s">
        <v>2160</v>
      </c>
      <c r="C1483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t="s">
        <v>1259</v>
      </c>
      <c r="B1484" t="s">
        <v>2161</v>
      </c>
      <c r="C1484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t="s">
        <v>956</v>
      </c>
      <c r="B1485" t="s">
        <v>2162</v>
      </c>
      <c r="C1485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t="s">
        <v>2163</v>
      </c>
      <c r="B148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t="s">
        <v>956</v>
      </c>
      <c r="B1487" t="s">
        <v>2165</v>
      </c>
      <c r="C1487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t="s">
        <v>358</v>
      </c>
      <c r="B1488" t="s">
        <v>2166</v>
      </c>
      <c r="C1488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t="s">
        <v>401</v>
      </c>
      <c r="B1489" t="s">
        <v>2167</v>
      </c>
      <c r="C1489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t="s">
        <v>401</v>
      </c>
      <c r="B1490" t="s">
        <v>2168</v>
      </c>
      <c r="C1490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t="s">
        <v>346</v>
      </c>
      <c r="B1491" t="s">
        <v>2169</v>
      </c>
      <c r="C1491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t="s">
        <v>393</v>
      </c>
      <c r="B1492" t="s">
        <v>2170</v>
      </c>
      <c r="C1492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t="s">
        <v>1630</v>
      </c>
      <c r="B1493" t="s">
        <v>2171</v>
      </c>
      <c r="C1493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t="s">
        <v>399</v>
      </c>
      <c r="B1494" t="s">
        <v>2172</v>
      </c>
      <c r="C1494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t="s">
        <v>2173</v>
      </c>
      <c r="B1495" t="s">
        <v>2174</v>
      </c>
      <c r="C1495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t="s">
        <v>2173</v>
      </c>
      <c r="B1496" t="s">
        <v>2175</v>
      </c>
      <c r="C149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t="s">
        <v>2176</v>
      </c>
      <c r="B1497" t="s">
        <v>2177</v>
      </c>
      <c r="C1497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t="s">
        <v>433</v>
      </c>
      <c r="B1498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t="s">
        <v>2096</v>
      </c>
      <c r="B1499" t="s">
        <v>2179</v>
      </c>
      <c r="C1499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t="s">
        <v>412</v>
      </c>
      <c r="B1500" t="s">
        <v>2180</v>
      </c>
      <c r="C1500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t="s">
        <v>1396</v>
      </c>
      <c r="B1501" t="s">
        <v>2181</v>
      </c>
      <c r="C1501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t="s">
        <v>1396</v>
      </c>
      <c r="B1502" t="s">
        <v>2182</v>
      </c>
      <c r="C1502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t="s">
        <v>2183</v>
      </c>
      <c r="B1503" t="s">
        <v>2184</v>
      </c>
      <c r="C1503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t="s">
        <v>2185</v>
      </c>
      <c r="B1504" t="s">
        <v>2186</v>
      </c>
      <c r="C1504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t="s">
        <v>2187</v>
      </c>
      <c r="B1505" t="s">
        <v>2188</v>
      </c>
      <c r="C1505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t="s">
        <v>425</v>
      </c>
      <c r="B1506" t="s">
        <v>2189</v>
      </c>
      <c r="C150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t="s">
        <v>401</v>
      </c>
      <c r="B1507" t="s">
        <v>2190</v>
      </c>
      <c r="C1507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t="s">
        <v>318</v>
      </c>
      <c r="B1508" t="s">
        <v>2191</v>
      </c>
      <c r="C1508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t="s">
        <v>73</v>
      </c>
      <c r="B1509" t="s">
        <v>2192</v>
      </c>
      <c r="C1509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t="s">
        <v>305</v>
      </c>
      <c r="B1510" t="s">
        <v>2193</v>
      </c>
      <c r="C1510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t="s">
        <v>1630</v>
      </c>
      <c r="B1511" t="s">
        <v>2194</v>
      </c>
      <c r="C1511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t="s">
        <v>1630</v>
      </c>
      <c r="B1512" t="s">
        <v>2195</v>
      </c>
      <c r="C1512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t="s">
        <v>89</v>
      </c>
      <c r="B1513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t="s">
        <v>367</v>
      </c>
      <c r="B1514" t="s">
        <v>2197</v>
      </c>
      <c r="D1514" t="str">
        <f t="shared" si="23"/>
        <v>New Giza Teaching Hospital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t="s">
        <v>89</v>
      </c>
      <c r="B1515" t="s">
        <v>2198</v>
      </c>
      <c r="C1515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t="s">
        <v>2199</v>
      </c>
      <c r="B1516" t="s">
        <v>2200</v>
      </c>
      <c r="C151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t="s">
        <v>2199</v>
      </c>
      <c r="B1517" t="s">
        <v>2201</v>
      </c>
      <c r="C1517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t="s">
        <v>2199</v>
      </c>
      <c r="B1518" t="s">
        <v>2202</v>
      </c>
      <c r="C1518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t="s">
        <v>2107</v>
      </c>
      <c r="B1519" t="s">
        <v>2203</v>
      </c>
      <c r="C1519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t="s">
        <v>1259</v>
      </c>
      <c r="B1520" t="s">
        <v>2204</v>
      </c>
      <c r="C1520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t="s">
        <v>89</v>
      </c>
      <c r="B1521" t="s">
        <v>2205</v>
      </c>
      <c r="C1521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t="s">
        <v>378</v>
      </c>
      <c r="B1522" t="s">
        <v>2206</v>
      </c>
      <c r="C1522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t="s">
        <v>1991</v>
      </c>
      <c r="B1523" t="s">
        <v>2207</v>
      </c>
      <c r="C1523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t="s">
        <v>2208</v>
      </c>
      <c r="B1524" t="s">
        <v>2209</v>
      </c>
      <c r="C1524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t="s">
        <v>2157</v>
      </c>
      <c r="B1525" t="s">
        <v>2210</v>
      </c>
      <c r="C1525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t="s">
        <v>1828</v>
      </c>
      <c r="B1526" t="s">
        <v>2211</v>
      </c>
      <c r="C152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t="s">
        <v>2212</v>
      </c>
      <c r="B1527" t="s">
        <v>2213</v>
      </c>
      <c r="C1527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t="s">
        <v>2212</v>
      </c>
      <c r="B1528" t="s">
        <v>2214</v>
      </c>
      <c r="C1528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t="s">
        <v>2212</v>
      </c>
      <c r="B1529" t="s">
        <v>2215</v>
      </c>
      <c r="C1529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t="s">
        <v>425</v>
      </c>
      <c r="B1530" t="s">
        <v>2216</v>
      </c>
      <c r="C1530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t="s">
        <v>1396</v>
      </c>
      <c r="B1531" t="s">
        <v>2217</v>
      </c>
      <c r="C1531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t="s">
        <v>2218</v>
      </c>
      <c r="B1532" t="s">
        <v>2219</v>
      </c>
      <c r="C1532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t="s">
        <v>524</v>
      </c>
      <c r="B1533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t="s">
        <v>378</v>
      </c>
      <c r="B1534" t="s">
        <v>2221</v>
      </c>
      <c r="C1534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t="s">
        <v>367</v>
      </c>
      <c r="B1535" t="s">
        <v>2222</v>
      </c>
      <c r="C1535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t="s">
        <v>2223</v>
      </c>
      <c r="B1536" t="s">
        <v>2224</v>
      </c>
      <c r="C153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t="s">
        <v>2223</v>
      </c>
      <c r="B1537" t="s">
        <v>2225</v>
      </c>
      <c r="C1537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t="s">
        <v>2226</v>
      </c>
      <c r="B1538" t="s">
        <v>2227</v>
      </c>
      <c r="C1538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t="s">
        <v>2113</v>
      </c>
      <c r="B1539" t="s">
        <v>2228</v>
      </c>
      <c r="C1539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t="s">
        <v>695</v>
      </c>
      <c r="B1540" t="s">
        <v>2229</v>
      </c>
      <c r="C1540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t="s">
        <v>367</v>
      </c>
      <c r="B1541" t="s">
        <v>2230</v>
      </c>
      <c r="C1541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t="s">
        <v>367</v>
      </c>
      <c r="B1542" t="s">
        <v>2231</v>
      </c>
      <c r="C1542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t="s">
        <v>2232</v>
      </c>
      <c r="B1543" t="s">
        <v>2233</v>
      </c>
      <c r="C1543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t="s">
        <v>1630</v>
      </c>
      <c r="B1544" t="s">
        <v>2234</v>
      </c>
      <c r="C1544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t="s">
        <v>2235</v>
      </c>
      <c r="B1545" t="s">
        <v>2236</v>
      </c>
      <c r="C1545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t="s">
        <v>71</v>
      </c>
      <c r="B154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t="s">
        <v>358</v>
      </c>
      <c r="B1547" t="s">
        <v>2238</v>
      </c>
      <c r="C1547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t="s">
        <v>2239</v>
      </c>
      <c r="B1548" t="s">
        <v>2240</v>
      </c>
      <c r="C1548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t="s">
        <v>367</v>
      </c>
      <c r="B1549" t="s">
        <v>2241</v>
      </c>
      <c r="C1549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t="s">
        <v>2242</v>
      </c>
      <c r="B1550" t="s">
        <v>2243</v>
      </c>
      <c r="C1550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t="s">
        <v>2244</v>
      </c>
      <c r="B1551" t="s">
        <v>2245</v>
      </c>
      <c r="C1551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t="s">
        <v>2246</v>
      </c>
      <c r="B1552" t="s">
        <v>2247</v>
      </c>
      <c r="C1552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t="s">
        <v>2017</v>
      </c>
      <c r="B1553" t="s">
        <v>2248</v>
      </c>
      <c r="C1553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t="s">
        <v>1630</v>
      </c>
      <c r="B1554" t="s">
        <v>2249</v>
      </c>
      <c r="C1554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t="s">
        <v>1630</v>
      </c>
      <c r="B1555" t="s">
        <v>2250</v>
      </c>
      <c r="C1555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t="s">
        <v>1562</v>
      </c>
      <c r="B1556" t="s">
        <v>2251</v>
      </c>
      <c r="C155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t="s">
        <v>795</v>
      </c>
      <c r="B1557" t="s">
        <v>2252</v>
      </c>
      <c r="C1557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t="s">
        <v>2253</v>
      </c>
      <c r="B1558" t="s">
        <v>2254</v>
      </c>
      <c r="C1558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t="s">
        <v>2157</v>
      </c>
      <c r="B1559" t="s">
        <v>2255</v>
      </c>
      <c r="C1559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t="s">
        <v>2256</v>
      </c>
      <c r="B1560" t="s">
        <v>2257</v>
      </c>
      <c r="C1560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t="s">
        <v>293</v>
      </c>
      <c r="B1561" t="s">
        <v>2258</v>
      </c>
      <c r="C1561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t="s">
        <v>367</v>
      </c>
      <c r="B1562" t="s">
        <v>2259</v>
      </c>
      <c r="C1562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t="s">
        <v>1720</v>
      </c>
      <c r="B1563" t="s">
        <v>2260</v>
      </c>
      <c r="C1563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t="s">
        <v>313</v>
      </c>
      <c r="B1564" t="s">
        <v>2261</v>
      </c>
      <c r="C1564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t="s">
        <v>2262</v>
      </c>
      <c r="B1565" t="s">
        <v>2263</v>
      </c>
      <c r="C1565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t="s">
        <v>2157</v>
      </c>
      <c r="B1566" t="s">
        <v>2264</v>
      </c>
      <c r="C156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t="s">
        <v>1654</v>
      </c>
      <c r="B1567" t="s">
        <v>2265</v>
      </c>
      <c r="C1567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t="s">
        <v>795</v>
      </c>
      <c r="B1568" t="s">
        <v>2266</v>
      </c>
      <c r="C1568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t="s">
        <v>2068</v>
      </c>
      <c r="B1569" t="s">
        <v>2267</v>
      </c>
      <c r="C1569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t="s">
        <v>2268</v>
      </c>
      <c r="B1570" t="s">
        <v>2269</v>
      </c>
      <c r="C1570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t="s">
        <v>73</v>
      </c>
      <c r="B1571" t="s">
        <v>2270</v>
      </c>
      <c r="C1571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t="s">
        <v>2271</v>
      </c>
      <c r="B1572" t="s">
        <v>2272</v>
      </c>
      <c r="C1572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t="s">
        <v>1991</v>
      </c>
      <c r="B1573" t="s">
        <v>2273</v>
      </c>
      <c r="C1573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t="s">
        <v>313</v>
      </c>
      <c r="B1574" t="s">
        <v>2274</v>
      </c>
      <c r="C1574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t="s">
        <v>363</v>
      </c>
      <c r="B1575" t="s">
        <v>2275</v>
      </c>
      <c r="C1575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t="s">
        <v>1579</v>
      </c>
      <c r="B1576" t="s">
        <v>2276</v>
      </c>
      <c r="C157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t="s">
        <v>2277</v>
      </c>
      <c r="B1577" t="s">
        <v>2278</v>
      </c>
      <c r="C1577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t="s">
        <v>1888</v>
      </c>
      <c r="B1578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t="s">
        <v>2280</v>
      </c>
      <c r="B1579" t="s">
        <v>2281</v>
      </c>
      <c r="C1579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t="s">
        <v>363</v>
      </c>
      <c r="B1580" t="s">
        <v>2282</v>
      </c>
      <c r="C1580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t="s">
        <v>375</v>
      </c>
      <c r="B1581" t="s">
        <v>2283</v>
      </c>
      <c r="C1581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t="s">
        <v>2244</v>
      </c>
      <c r="B1582" t="s">
        <v>2284</v>
      </c>
      <c r="C1582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t="s">
        <v>2285</v>
      </c>
      <c r="B1583" t="s">
        <v>2286</v>
      </c>
      <c r="C1583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t="s">
        <v>1259</v>
      </c>
      <c r="B1584" t="s">
        <v>2287</v>
      </c>
      <c r="C1584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t="s">
        <v>1841</v>
      </c>
      <c r="B1585" t="s">
        <v>2288</v>
      </c>
      <c r="C1585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t="s">
        <v>295</v>
      </c>
      <c r="B1586" t="s">
        <v>2289</v>
      </c>
      <c r="C158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t="s">
        <v>2290</v>
      </c>
      <c r="B1587" t="s">
        <v>2291</v>
      </c>
      <c r="C1587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t="s">
        <v>2292</v>
      </c>
      <c r="B1588" t="s">
        <v>2293</v>
      </c>
      <c r="C1588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t="s">
        <v>363</v>
      </c>
      <c r="B1589" t="s">
        <v>2294</v>
      </c>
      <c r="C1589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t="s">
        <v>956</v>
      </c>
      <c r="B1590" t="s">
        <v>2295</v>
      </c>
      <c r="C1590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t="s">
        <v>401</v>
      </c>
      <c r="B1591" t="s">
        <v>2296</v>
      </c>
      <c r="C1591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t="s">
        <v>2068</v>
      </c>
      <c r="B1592" t="s">
        <v>2297</v>
      </c>
      <c r="C1592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t="s">
        <v>2298</v>
      </c>
      <c r="B1593" t="s">
        <v>2299</v>
      </c>
      <c r="C1593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t="s">
        <v>2157</v>
      </c>
      <c r="B1594" t="s">
        <v>2300</v>
      </c>
      <c r="C1594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t="s">
        <v>2301</v>
      </c>
      <c r="B1595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t="s">
        <v>2157</v>
      </c>
      <c r="B1596" t="s">
        <v>2303</v>
      </c>
      <c r="C159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t="s">
        <v>2277</v>
      </c>
      <c r="B1597" t="s">
        <v>2304</v>
      </c>
      <c r="C1597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t="s">
        <v>1943</v>
      </c>
      <c r="B1598" t="s">
        <v>2305</v>
      </c>
      <c r="C1598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t="s">
        <v>2232</v>
      </c>
      <c r="B1599" t="s">
        <v>2306</v>
      </c>
      <c r="C1599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t="s">
        <v>2307</v>
      </c>
      <c r="B1600" t="s">
        <v>2308</v>
      </c>
      <c r="C1600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t="s">
        <v>2280</v>
      </c>
      <c r="B1601" t="s">
        <v>2309</v>
      </c>
      <c r="C1601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t="s">
        <v>1623</v>
      </c>
      <c r="B1602" t="s">
        <v>2310</v>
      </c>
      <c r="C1602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t="s">
        <v>2017</v>
      </c>
      <c r="B1603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t="s">
        <v>2253</v>
      </c>
      <c r="B1604" t="s">
        <v>2312</v>
      </c>
      <c r="C1604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t="s">
        <v>1936</v>
      </c>
      <c r="B1605" t="s">
        <v>2313</v>
      </c>
      <c r="C1605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t="s">
        <v>2116</v>
      </c>
      <c r="B1606" t="s">
        <v>2314</v>
      </c>
      <c r="C160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t="s">
        <v>393</v>
      </c>
      <c r="B1607" t="s">
        <v>2315</v>
      </c>
      <c r="C1607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t="s">
        <v>313</v>
      </c>
      <c r="B1608" t="s">
        <v>2316</v>
      </c>
      <c r="C1608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t="s">
        <v>2085</v>
      </c>
      <c r="B1609" t="s">
        <v>2317</v>
      </c>
      <c r="C1609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t="s">
        <v>2318</v>
      </c>
      <c r="B1610" t="s">
        <v>2319</v>
      </c>
      <c r="C1610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t="s">
        <v>1259</v>
      </c>
      <c r="B1611" t="s">
        <v>2320</v>
      </c>
      <c r="C1611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t="s">
        <v>2292</v>
      </c>
      <c r="B1612" t="s">
        <v>2321</v>
      </c>
      <c r="C1612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t="s">
        <v>73</v>
      </c>
      <c r="B1613" t="s">
        <v>2322</v>
      </c>
      <c r="C1613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t="s">
        <v>1809</v>
      </c>
      <c r="B1614" t="s">
        <v>2323</v>
      </c>
      <c r="C1614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t="s">
        <v>2324</v>
      </c>
      <c r="B1615" t="s">
        <v>2325</v>
      </c>
      <c r="C1615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t="s">
        <v>320</v>
      </c>
      <c r="B1616" t="s">
        <v>2326</v>
      </c>
      <c r="C161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t="s">
        <v>2327</v>
      </c>
      <c r="B1617" t="s">
        <v>2328</v>
      </c>
      <c r="C1617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t="s">
        <v>795</v>
      </c>
      <c r="B1618" t="s">
        <v>2329</v>
      </c>
      <c r="C1618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t="s">
        <v>2330</v>
      </c>
      <c r="B1619" t="s">
        <v>2331</v>
      </c>
      <c r="C1619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t="s">
        <v>378</v>
      </c>
      <c r="B1620" t="s">
        <v>2332</v>
      </c>
      <c r="C1620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t="s">
        <v>371</v>
      </c>
      <c r="B1621" t="s">
        <v>2333</v>
      </c>
      <c r="C1621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t="s">
        <v>795</v>
      </c>
      <c r="B1622" t="s">
        <v>2334</v>
      </c>
      <c r="C1622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t="s">
        <v>433</v>
      </c>
      <c r="B1623" t="s">
        <v>2335</v>
      </c>
      <c r="C1623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t="s">
        <v>2324</v>
      </c>
      <c r="B1624" t="s">
        <v>2336</v>
      </c>
      <c r="C1624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t="s">
        <v>71</v>
      </c>
      <c r="B1625" t="s">
        <v>2337</v>
      </c>
      <c r="C1625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t="s">
        <v>1955</v>
      </c>
      <c r="B1626" t="s">
        <v>2338</v>
      </c>
      <c r="C162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t="s">
        <v>1955</v>
      </c>
      <c r="B1627" t="s">
        <v>2339</v>
      </c>
      <c r="C1627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t="s">
        <v>318</v>
      </c>
      <c r="B1628" t="s">
        <v>2340</v>
      </c>
      <c r="C1628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t="s">
        <v>313</v>
      </c>
      <c r="B1629" t="s">
        <v>2341</v>
      </c>
      <c r="C1629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t="s">
        <v>2342</v>
      </c>
      <c r="B1630" t="s">
        <v>2343</v>
      </c>
      <c r="C1630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t="s">
        <v>363</v>
      </c>
      <c r="B1631" t="s">
        <v>2344</v>
      </c>
      <c r="C1631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t="s">
        <v>1991</v>
      </c>
      <c r="B1632" t="s">
        <v>2345</v>
      </c>
      <c r="C1632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t="s">
        <v>73</v>
      </c>
      <c r="B1633" t="s">
        <v>2346</v>
      </c>
      <c r="C1633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t="s">
        <v>73</v>
      </c>
      <c r="B1634" t="s">
        <v>2347</v>
      </c>
      <c r="C1634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t="s">
        <v>2157</v>
      </c>
      <c r="B1635" t="s">
        <v>2348</v>
      </c>
      <c r="C1635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t="s">
        <v>2349</v>
      </c>
      <c r="B1636" t="s">
        <v>2350</v>
      </c>
      <c r="C163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t="s">
        <v>2185</v>
      </c>
      <c r="B1637" t="s">
        <v>2351</v>
      </c>
      <c r="C1637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t="s">
        <v>2185</v>
      </c>
      <c r="B1638" t="s">
        <v>2352</v>
      </c>
      <c r="C1638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t="s">
        <v>2268</v>
      </c>
      <c r="B1639" t="s">
        <v>2353</v>
      </c>
      <c r="C1639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t="s">
        <v>2354</v>
      </c>
      <c r="B1640" t="s">
        <v>2355</v>
      </c>
      <c r="C1640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t="s">
        <v>2324</v>
      </c>
      <c r="B1641" t="s">
        <v>2356</v>
      </c>
      <c r="C1641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t="s">
        <v>2116</v>
      </c>
      <c r="B1642" t="s">
        <v>2357</v>
      </c>
      <c r="C1642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t="s">
        <v>89</v>
      </c>
      <c r="B1643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t="s">
        <v>412</v>
      </c>
      <c r="B1644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t="s">
        <v>412</v>
      </c>
      <c r="B1645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t="s">
        <v>2017</v>
      </c>
      <c r="B1646" t="s">
        <v>2361</v>
      </c>
      <c r="C164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t="s">
        <v>89</v>
      </c>
      <c r="B1647" t="s">
        <v>2362</v>
      </c>
      <c r="C1647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t="s">
        <v>412</v>
      </c>
      <c r="B1648" t="s">
        <v>2363</v>
      </c>
      <c r="C1648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t="s">
        <v>412</v>
      </c>
      <c r="B1649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t="s">
        <v>1916</v>
      </c>
      <c r="B1650" t="s">
        <v>2365</v>
      </c>
      <c r="C1650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t="s">
        <v>412</v>
      </c>
      <c r="B1651" t="s">
        <v>2366</v>
      </c>
      <c r="C1651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t="s">
        <v>1888</v>
      </c>
      <c r="B1652" t="s">
        <v>2367</v>
      </c>
      <c r="C1652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t="s">
        <v>73</v>
      </c>
      <c r="B1653" t="s">
        <v>2368</v>
      </c>
      <c r="C1653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t="s">
        <v>1630</v>
      </c>
      <c r="B1654" t="s">
        <v>2369</v>
      </c>
      <c r="C1654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t="s">
        <v>2370</v>
      </c>
      <c r="B1655" t="s">
        <v>2371</v>
      </c>
      <c r="C1655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t="s">
        <v>2372</v>
      </c>
      <c r="B1656" t="s">
        <v>2373</v>
      </c>
      <c r="C165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t="s">
        <v>795</v>
      </c>
      <c r="B1657" t="s">
        <v>2374</v>
      </c>
      <c r="C1657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t="s">
        <v>371</v>
      </c>
      <c r="B1658" t="s">
        <v>2375</v>
      </c>
      <c r="C1658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t="s">
        <v>2268</v>
      </c>
      <c r="B1659" t="s">
        <v>2376</v>
      </c>
      <c r="C1659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t="s">
        <v>2377</v>
      </c>
      <c r="B1660" t="s">
        <v>2378</v>
      </c>
      <c r="C1660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t="s">
        <v>433</v>
      </c>
      <c r="B1661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t="s">
        <v>2372</v>
      </c>
      <c r="B1662" t="s">
        <v>2380</v>
      </c>
      <c r="C1662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t="s">
        <v>378</v>
      </c>
      <c r="B1663" t="s">
        <v>2381</v>
      </c>
      <c r="C1663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t="s">
        <v>2372</v>
      </c>
      <c r="B1664" t="s">
        <v>2382</v>
      </c>
      <c r="C1664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t="s">
        <v>1589</v>
      </c>
      <c r="B1665" t="s">
        <v>2383</v>
      </c>
      <c r="C1665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t="s">
        <v>1589</v>
      </c>
      <c r="B1666" t="s">
        <v>2384</v>
      </c>
      <c r="C166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t="s">
        <v>406</v>
      </c>
      <c r="B1667" t="s">
        <v>2385</v>
      </c>
      <c r="C1667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t="s">
        <v>1786</v>
      </c>
      <c r="B1668" t="s">
        <v>2386</v>
      </c>
      <c r="C1668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t="s">
        <v>2387</v>
      </c>
      <c r="B1669" t="s">
        <v>2388</v>
      </c>
      <c r="C1669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t="s">
        <v>2133</v>
      </c>
      <c r="B1670" t="s">
        <v>2389</v>
      </c>
      <c r="C1670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t="s">
        <v>2349</v>
      </c>
      <c r="B1671" t="s">
        <v>2390</v>
      </c>
      <c r="C1671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t="s">
        <v>1396</v>
      </c>
      <c r="B1672" t="s">
        <v>2391</v>
      </c>
      <c r="C1672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t="s">
        <v>2392</v>
      </c>
      <c r="B1673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t="s">
        <v>2292</v>
      </c>
      <c r="B1674" t="s">
        <v>2394</v>
      </c>
      <c r="C1674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t="s">
        <v>2253</v>
      </c>
      <c r="B1675" t="s">
        <v>2395</v>
      </c>
      <c r="C1675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t="s">
        <v>2256</v>
      </c>
      <c r="B1676" t="s">
        <v>2396</v>
      </c>
      <c r="C167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t="s">
        <v>401</v>
      </c>
      <c r="B1677" t="s">
        <v>2397</v>
      </c>
      <c r="C1677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t="s">
        <v>401</v>
      </c>
      <c r="B1678" t="s">
        <v>2398</v>
      </c>
      <c r="C1678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t="s">
        <v>367</v>
      </c>
      <c r="B1679" t="s">
        <v>2399</v>
      </c>
      <c r="C1679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t="s">
        <v>2268</v>
      </c>
      <c r="B1680" t="s">
        <v>2400</v>
      </c>
      <c r="C1680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t="s">
        <v>1499</v>
      </c>
      <c r="B1681" t="s">
        <v>2401</v>
      </c>
      <c r="C1681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t="s">
        <v>1991</v>
      </c>
      <c r="B1682" t="s">
        <v>2402</v>
      </c>
      <c r="C1682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t="s">
        <v>2370</v>
      </c>
      <c r="B1683" t="s">
        <v>2403</v>
      </c>
      <c r="C1683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t="s">
        <v>89</v>
      </c>
      <c r="B1684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t="s">
        <v>2218</v>
      </c>
      <c r="B1685" t="s">
        <v>2405</v>
      </c>
      <c r="C1685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t="s">
        <v>401</v>
      </c>
      <c r="B1686" t="s">
        <v>2406</v>
      </c>
      <c r="C168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t="s">
        <v>956</v>
      </c>
      <c r="B1687" t="s">
        <v>2407</v>
      </c>
      <c r="C1687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t="s">
        <v>410</v>
      </c>
      <c r="B1688" t="s">
        <v>2408</v>
      </c>
      <c r="C1688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t="s">
        <v>2354</v>
      </c>
      <c r="B1689" t="s">
        <v>2409</v>
      </c>
      <c r="C1689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t="s">
        <v>2410</v>
      </c>
      <c r="B1690" t="s">
        <v>2411</v>
      </c>
      <c r="C1690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t="s">
        <v>2412</v>
      </c>
      <c r="B1691" t="s">
        <v>2413</v>
      </c>
      <c r="C1691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t="s">
        <v>2096</v>
      </c>
      <c r="B1692" t="s">
        <v>2414</v>
      </c>
      <c r="C1692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t="s">
        <v>2096</v>
      </c>
      <c r="B1693" t="s">
        <v>2415</v>
      </c>
      <c r="C1693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t="s">
        <v>2416</v>
      </c>
      <c r="B1694" t="s">
        <v>2417</v>
      </c>
      <c r="C1694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t="s">
        <v>287</v>
      </c>
      <c r="B1695" t="s">
        <v>2418</v>
      </c>
      <c r="C1695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t="s">
        <v>1752</v>
      </c>
      <c r="B1696" t="s">
        <v>1181</v>
      </c>
      <c r="C169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t="s">
        <v>305</v>
      </c>
      <c r="B1697" t="s">
        <v>2419</v>
      </c>
      <c r="C1697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t="s">
        <v>2157</v>
      </c>
      <c r="B1698" t="s">
        <v>2420</v>
      </c>
      <c r="C1698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t="s">
        <v>2157</v>
      </c>
      <c r="B1699" t="s">
        <v>2421</v>
      </c>
      <c r="C1699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t="s">
        <v>401</v>
      </c>
      <c r="B1700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t="s">
        <v>2349</v>
      </c>
      <c r="B1701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t="s">
        <v>2068</v>
      </c>
      <c r="B1702" t="s">
        <v>2424</v>
      </c>
      <c r="C1702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t="s">
        <v>2268</v>
      </c>
      <c r="B1703" t="s">
        <v>2425</v>
      </c>
      <c r="C1703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t="s">
        <v>2426</v>
      </c>
      <c r="B1704" t="s">
        <v>2427</v>
      </c>
      <c r="C1704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t="s">
        <v>1752</v>
      </c>
      <c r="B1705" t="s">
        <v>2428</v>
      </c>
      <c r="C1705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t="s">
        <v>2157</v>
      </c>
      <c r="B1706" t="s">
        <v>2429</v>
      </c>
      <c r="C170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t="s">
        <v>341</v>
      </c>
      <c r="B1707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t="s">
        <v>1589</v>
      </c>
      <c r="B1708" t="s">
        <v>2431</v>
      </c>
      <c r="C1708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t="s">
        <v>2318</v>
      </c>
      <c r="B1709" t="s">
        <v>2432</v>
      </c>
      <c r="C1709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t="s">
        <v>1320</v>
      </c>
      <c r="B1710" t="s">
        <v>2433</v>
      </c>
      <c r="C1710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t="s">
        <v>406</v>
      </c>
      <c r="B1711" t="s">
        <v>2434</v>
      </c>
      <c r="C1711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t="s">
        <v>410</v>
      </c>
      <c r="B1712" t="s">
        <v>2435</v>
      </c>
      <c r="C1712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t="s">
        <v>388</v>
      </c>
      <c r="B1713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t="s">
        <v>2185</v>
      </c>
      <c r="B1714" t="s">
        <v>2437</v>
      </c>
      <c r="C1714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t="s">
        <v>488</v>
      </c>
      <c r="B1715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t="s">
        <v>2439</v>
      </c>
      <c r="B1716" t="s">
        <v>2440</v>
      </c>
      <c r="C171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t="s">
        <v>2441</v>
      </c>
      <c r="B1717" t="s">
        <v>2442</v>
      </c>
      <c r="C1717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t="s">
        <v>622</v>
      </c>
      <c r="B1718" t="s">
        <v>2443</v>
      </c>
      <c r="C1718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t="s">
        <v>514</v>
      </c>
      <c r="B1719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t="s">
        <v>1955</v>
      </c>
      <c r="B1720" t="s">
        <v>2445</v>
      </c>
      <c r="C1720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t="s">
        <v>1792</v>
      </c>
      <c r="B1721" t="s">
        <v>2446</v>
      </c>
      <c r="C1721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t="s">
        <v>488</v>
      </c>
      <c r="B1722" t="s">
        <v>2447</v>
      </c>
      <c r="C1722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t="s">
        <v>2448</v>
      </c>
      <c r="B1723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t="s">
        <v>1792</v>
      </c>
      <c r="B1724" t="s">
        <v>2450</v>
      </c>
      <c r="C1724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t="s">
        <v>506</v>
      </c>
      <c r="B1725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t="s">
        <v>2452</v>
      </c>
      <c r="B1726" t="s">
        <v>2453</v>
      </c>
      <c r="C172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t="s">
        <v>341</v>
      </c>
      <c r="B1727" t="s">
        <v>2454</v>
      </c>
      <c r="C1727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t="s">
        <v>2455</v>
      </c>
      <c r="B1728" t="s">
        <v>2456</v>
      </c>
      <c r="C1728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t="s">
        <v>2457</v>
      </c>
      <c r="B1729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t="s">
        <v>458</v>
      </c>
      <c r="B1730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t="s">
        <v>458</v>
      </c>
      <c r="B1731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t="s">
        <v>1980</v>
      </c>
      <c r="B1732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t="s">
        <v>1389</v>
      </c>
      <c r="B1733" t="s">
        <v>2462</v>
      </c>
      <c r="C1733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t="s">
        <v>2463</v>
      </c>
      <c r="B1734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t="s">
        <v>500</v>
      </c>
      <c r="B1735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t="s">
        <v>486</v>
      </c>
      <c r="B173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t="s">
        <v>646</v>
      </c>
      <c r="B1737" t="s">
        <v>2467</v>
      </c>
      <c r="C1737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t="s">
        <v>817</v>
      </c>
      <c r="B1738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t="s">
        <v>2387</v>
      </c>
      <c r="B1739" t="s">
        <v>2469</v>
      </c>
      <c r="C1739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t="s">
        <v>1809</v>
      </c>
      <c r="B1740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t="s">
        <v>1043</v>
      </c>
      <c r="B1741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t="s">
        <v>646</v>
      </c>
      <c r="B1742" t="s">
        <v>2472</v>
      </c>
      <c r="C1742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t="s">
        <v>500</v>
      </c>
      <c r="B1743" t="s">
        <v>2473</v>
      </c>
      <c r="C1743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t="s">
        <v>2474</v>
      </c>
      <c r="B1744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t="s">
        <v>1295</v>
      </c>
      <c r="B1745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t="s">
        <v>295</v>
      </c>
      <c r="B1746" t="s">
        <v>2477</v>
      </c>
      <c r="C174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t="s">
        <v>2463</v>
      </c>
      <c r="B1747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t="s">
        <v>1334</v>
      </c>
      <c r="B1748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t="s">
        <v>2480</v>
      </c>
      <c r="B1749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t="s">
        <v>2482</v>
      </c>
      <c r="B1750" t="s">
        <v>2483</v>
      </c>
      <c r="C1750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t="s">
        <v>458</v>
      </c>
      <c r="B1751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t="s">
        <v>500</v>
      </c>
      <c r="B1752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t="s">
        <v>514</v>
      </c>
      <c r="B1753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t="s">
        <v>2277</v>
      </c>
      <c r="B1754" t="s">
        <v>2487</v>
      </c>
      <c r="C1754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t="s">
        <v>2488</v>
      </c>
      <c r="B1755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t="s">
        <v>506</v>
      </c>
      <c r="B175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t="s">
        <v>475</v>
      </c>
      <c r="B1757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t="s">
        <v>1512</v>
      </c>
      <c r="B1758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t="s">
        <v>2493</v>
      </c>
      <c r="B1759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t="s">
        <v>1868</v>
      </c>
      <c r="B1760" t="s">
        <v>2495</v>
      </c>
      <c r="C1760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t="s">
        <v>456</v>
      </c>
      <c r="B1761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t="s">
        <v>475</v>
      </c>
      <c r="B1762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t="s">
        <v>295</v>
      </c>
      <c r="B1763" t="s">
        <v>2498</v>
      </c>
      <c r="C1763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t="s">
        <v>1766</v>
      </c>
      <c r="B1764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t="s">
        <v>500</v>
      </c>
      <c r="B1765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t="s">
        <v>1217</v>
      </c>
      <c r="B1766" t="s">
        <v>2501</v>
      </c>
      <c r="C176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t="s">
        <v>2502</v>
      </c>
      <c r="B1767" t="s">
        <v>2503</v>
      </c>
      <c r="C1767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t="s">
        <v>1520</v>
      </c>
      <c r="B1768" t="s">
        <v>2504</v>
      </c>
      <c r="C1768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t="s">
        <v>589</v>
      </c>
      <c r="B1769" t="s">
        <v>2505</v>
      </c>
      <c r="C1769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t="s">
        <v>2324</v>
      </c>
      <c r="B1770" t="s">
        <v>2506</v>
      </c>
      <c r="C1770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t="s">
        <v>456</v>
      </c>
      <c r="B1771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t="s">
        <v>500</v>
      </c>
      <c r="B1772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t="s">
        <v>500</v>
      </c>
      <c r="B1773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t="s">
        <v>2510</v>
      </c>
      <c r="B1774" t="s">
        <v>2511</v>
      </c>
      <c r="C1774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t="s">
        <v>2122</v>
      </c>
      <c r="B1775" t="s">
        <v>2512</v>
      </c>
      <c r="C1775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t="s">
        <v>1254</v>
      </c>
      <c r="B177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t="s">
        <v>1574</v>
      </c>
      <c r="B1777" t="s">
        <v>2514</v>
      </c>
      <c r="C1777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t="s">
        <v>500</v>
      </c>
      <c r="B1778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t="s">
        <v>1657</v>
      </c>
      <c r="B1779" t="s">
        <v>2516</v>
      </c>
      <c r="C1779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t="s">
        <v>1060</v>
      </c>
      <c r="B1780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t="s">
        <v>1558</v>
      </c>
      <c r="B1781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t="s">
        <v>506</v>
      </c>
      <c r="B1782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t="s">
        <v>2520</v>
      </c>
      <c r="B1783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t="s">
        <v>2199</v>
      </c>
      <c r="B1784" t="s">
        <v>2522</v>
      </c>
      <c r="C1784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t="s">
        <v>2183</v>
      </c>
      <c r="B1785" t="s">
        <v>2523</v>
      </c>
      <c r="C1785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t="s">
        <v>1202</v>
      </c>
      <c r="B1786" t="s">
        <v>2524</v>
      </c>
      <c r="C178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t="s">
        <v>695</v>
      </c>
      <c r="B1787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t="s">
        <v>2526</v>
      </c>
      <c r="B1788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t="s">
        <v>1227</v>
      </c>
      <c r="B1789" t="s">
        <v>2527</v>
      </c>
      <c r="C1789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t="s">
        <v>366</v>
      </c>
      <c r="B1790" t="s">
        <v>2528</v>
      </c>
      <c r="C1790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t="s">
        <v>2529</v>
      </c>
      <c r="B1791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t="s">
        <v>456</v>
      </c>
      <c r="B1792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t="s">
        <v>1227</v>
      </c>
      <c r="B1793" t="s">
        <v>2532</v>
      </c>
      <c r="C1793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t="s">
        <v>895</v>
      </c>
      <c r="B1794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t="s">
        <v>2372</v>
      </c>
      <c r="B1795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t="s">
        <v>1243</v>
      </c>
      <c r="B179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t="s">
        <v>475</v>
      </c>
      <c r="B1797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t="s">
        <v>651</v>
      </c>
      <c r="B1798" t="s">
        <v>2537</v>
      </c>
      <c r="C1798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t="s">
        <v>2538</v>
      </c>
      <c r="B1799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t="s">
        <v>2033</v>
      </c>
      <c r="B1800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t="s">
        <v>1379</v>
      </c>
      <c r="B1801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t="s">
        <v>475</v>
      </c>
      <c r="B1802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t="s">
        <v>743</v>
      </c>
      <c r="B1803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t="s">
        <v>967</v>
      </c>
      <c r="B1804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t="s">
        <v>1809</v>
      </c>
      <c r="B1805" t="s">
        <v>2545</v>
      </c>
      <c r="C1805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t="s">
        <v>456</v>
      </c>
      <c r="B180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t="s">
        <v>1453</v>
      </c>
      <c r="B1807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t="s">
        <v>500</v>
      </c>
      <c r="B1808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t="s">
        <v>458</v>
      </c>
      <c r="B1809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t="s">
        <v>2113</v>
      </c>
      <c r="B1810" t="s">
        <v>2549</v>
      </c>
      <c r="C1810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t="s">
        <v>475</v>
      </c>
      <c r="B1811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t="s">
        <v>475</v>
      </c>
      <c r="B1812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t="s">
        <v>1254</v>
      </c>
      <c r="B1813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t="s">
        <v>2448</v>
      </c>
      <c r="B1814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t="s">
        <v>2554</v>
      </c>
      <c r="B1815" t="s">
        <v>2555</v>
      </c>
      <c r="C1815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t="s">
        <v>2301</v>
      </c>
      <c r="B1816" t="s">
        <v>2556</v>
      </c>
      <c r="C181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t="s">
        <v>2488</v>
      </c>
      <c r="B1817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t="s">
        <v>646</v>
      </c>
      <c r="B1818" t="s">
        <v>2558</v>
      </c>
      <c r="C1818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t="s">
        <v>1163</v>
      </c>
      <c r="B1819" t="s">
        <v>2559</v>
      </c>
      <c r="C1819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t="s">
        <v>2280</v>
      </c>
      <c r="B1820" t="s">
        <v>2560</v>
      </c>
      <c r="C1820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t="s">
        <v>514</v>
      </c>
      <c r="B1821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t="s">
        <v>475</v>
      </c>
      <c r="B1822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t="s">
        <v>1227</v>
      </c>
      <c r="B1823" t="s">
        <v>2563</v>
      </c>
      <c r="C1823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t="s">
        <v>2103</v>
      </c>
      <c r="B1824" t="s">
        <v>2564</v>
      </c>
      <c r="C1824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t="s">
        <v>458</v>
      </c>
      <c r="B1825" t="s">
        <v>2565</v>
      </c>
      <c r="C1825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t="s">
        <v>401</v>
      </c>
      <c r="B1826" t="s">
        <v>2566</v>
      </c>
      <c r="C182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t="s">
        <v>287</v>
      </c>
      <c r="B1827" t="s">
        <v>2567</v>
      </c>
      <c r="C1827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t="s">
        <v>2568</v>
      </c>
      <c r="B1828" t="s">
        <v>2569</v>
      </c>
      <c r="C1828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t="s">
        <v>705</v>
      </c>
      <c r="B1829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t="s">
        <v>514</v>
      </c>
      <c r="B1830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t="s">
        <v>754</v>
      </c>
      <c r="B1831" t="s">
        <v>2572</v>
      </c>
      <c r="C1831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t="s">
        <v>514</v>
      </c>
      <c r="B1832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t="s">
        <v>1100</v>
      </c>
      <c r="B1833" t="s">
        <v>2574</v>
      </c>
      <c r="C1833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t="s">
        <v>456</v>
      </c>
      <c r="B1834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t="s">
        <v>456</v>
      </c>
      <c r="B1835" t="s">
        <v>2576</v>
      </c>
      <c r="C1835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t="s">
        <v>1473</v>
      </c>
      <c r="B1836" t="s">
        <v>2577</v>
      </c>
      <c r="C183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t="s">
        <v>2578</v>
      </c>
      <c r="B1837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t="s">
        <v>370</v>
      </c>
      <c r="B1838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t="s">
        <v>2581</v>
      </c>
      <c r="B1839" t="s">
        <v>2582</v>
      </c>
      <c r="C1839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t="s">
        <v>2583</v>
      </c>
      <c r="B1840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t="s">
        <v>500</v>
      </c>
      <c r="B1841" t="s">
        <v>2585</v>
      </c>
      <c r="C1841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t="s">
        <v>559</v>
      </c>
      <c r="B1842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t="s">
        <v>9</v>
      </c>
      <c r="B1843" t="s">
        <v>2587</v>
      </c>
      <c r="C1843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t="s">
        <v>89</v>
      </c>
      <c r="B1844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t="s">
        <v>412</v>
      </c>
      <c r="B1845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t="s">
        <v>2590</v>
      </c>
      <c r="B1846" t="s">
        <v>2591</v>
      </c>
      <c r="C184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t="s">
        <v>2592</v>
      </c>
      <c r="B1847" t="s">
        <v>2593</v>
      </c>
      <c r="C1847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t="s">
        <v>2271</v>
      </c>
      <c r="B1848" t="s">
        <v>2594</v>
      </c>
      <c r="C1848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t="s">
        <v>1792</v>
      </c>
      <c r="B1849" t="s">
        <v>2595</v>
      </c>
      <c r="C1849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t="s">
        <v>1792</v>
      </c>
      <c r="B1850" t="s">
        <v>2596</v>
      </c>
      <c r="C1850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t="s">
        <v>2157</v>
      </c>
      <c r="B1851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t="s">
        <v>2096</v>
      </c>
      <c r="B1852" t="s">
        <v>2598</v>
      </c>
      <c r="C1852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t="s">
        <v>2113</v>
      </c>
      <c r="B1853" t="s">
        <v>2599</v>
      </c>
      <c r="C1853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t="s">
        <v>412</v>
      </c>
      <c r="B1854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t="s">
        <v>2601</v>
      </c>
      <c r="B1855" t="s">
        <v>2602</v>
      </c>
      <c r="C1855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t="s">
        <v>1809</v>
      </c>
      <c r="B1856" t="s">
        <v>2603</v>
      </c>
      <c r="C185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t="s">
        <v>2488</v>
      </c>
      <c r="B1857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t="s">
        <v>1692</v>
      </c>
      <c r="B1858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t="s">
        <v>1185</v>
      </c>
      <c r="B1859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t="s">
        <v>1587</v>
      </c>
      <c r="B1860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t="s">
        <v>1697</v>
      </c>
      <c r="B1861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t="s">
        <v>967</v>
      </c>
      <c r="B1862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t="s">
        <v>651</v>
      </c>
      <c r="B1863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t="s">
        <v>1247</v>
      </c>
      <c r="B1864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t="s">
        <v>2612</v>
      </c>
      <c r="B1865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t="s">
        <v>746</v>
      </c>
      <c r="B186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t="s">
        <v>1473</v>
      </c>
      <c r="B1867" t="s">
        <v>2615</v>
      </c>
      <c r="C1867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t="s">
        <v>741</v>
      </c>
      <c r="B1868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t="s">
        <v>705</v>
      </c>
      <c r="B1869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t="s">
        <v>847</v>
      </c>
      <c r="B1870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t="s">
        <v>2619</v>
      </c>
      <c r="B1871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t="s">
        <v>500</v>
      </c>
      <c r="B1872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t="s">
        <v>1077</v>
      </c>
      <c r="B1873" t="s">
        <v>2622</v>
      </c>
      <c r="C1873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t="s">
        <v>1953</v>
      </c>
      <c r="B1874" t="s">
        <v>2623</v>
      </c>
      <c r="C1874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t="s">
        <v>1225</v>
      </c>
      <c r="B1875" t="s">
        <v>2624</v>
      </c>
      <c r="C1875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t="s">
        <v>1200</v>
      </c>
      <c r="B1876" t="s">
        <v>2625</v>
      </c>
      <c r="C187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t="s">
        <v>2626</v>
      </c>
      <c r="B1877" t="s">
        <v>2627</v>
      </c>
      <c r="C1877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t="s">
        <v>1704</v>
      </c>
      <c r="B1878" t="s">
        <v>2628</v>
      </c>
      <c r="C1878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t="s">
        <v>1487</v>
      </c>
      <c r="B1879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t="s">
        <v>1093</v>
      </c>
      <c r="B1880" t="s">
        <v>2630</v>
      </c>
      <c r="C1880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t="s">
        <v>919</v>
      </c>
      <c r="B1881" t="s">
        <v>2631</v>
      </c>
      <c r="C1881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t="s">
        <v>828</v>
      </c>
      <c r="B1882" t="s">
        <v>2632</v>
      </c>
      <c r="C1882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t="s">
        <v>1473</v>
      </c>
      <c r="B1883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t="s">
        <v>705</v>
      </c>
      <c r="B1884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t="s">
        <v>1093</v>
      </c>
      <c r="B1885" t="s">
        <v>2635</v>
      </c>
      <c r="C1885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t="s">
        <v>705</v>
      </c>
      <c r="B188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t="s">
        <v>895</v>
      </c>
      <c r="B1887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t="s">
        <v>456</v>
      </c>
      <c r="B1888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t="s">
        <v>895</v>
      </c>
      <c r="B1889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t="s">
        <v>895</v>
      </c>
      <c r="B1890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t="s">
        <v>458</v>
      </c>
      <c r="B1891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t="s">
        <v>456</v>
      </c>
      <c r="B1892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t="s">
        <v>1308</v>
      </c>
      <c r="B1893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t="s">
        <v>559</v>
      </c>
      <c r="B1894" t="s">
        <v>2644</v>
      </c>
      <c r="C1894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t="s">
        <v>895</v>
      </c>
      <c r="B1895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t="s">
        <v>895</v>
      </c>
      <c r="B189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t="s">
        <v>456</v>
      </c>
      <c r="B1897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t="s">
        <v>1060</v>
      </c>
      <c r="B1898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t="s">
        <v>2520</v>
      </c>
      <c r="B1899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t="s">
        <v>475</v>
      </c>
      <c r="B1900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t="s">
        <v>475</v>
      </c>
      <c r="B1901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t="s">
        <v>475</v>
      </c>
      <c r="B1902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t="s">
        <v>895</v>
      </c>
      <c r="B1903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t="s">
        <v>895</v>
      </c>
      <c r="B1904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t="s">
        <v>1227</v>
      </c>
      <c r="B1905" t="s">
        <v>1083</v>
      </c>
      <c r="C1905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t="s">
        <v>475</v>
      </c>
      <c r="B190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t="s">
        <v>705</v>
      </c>
      <c r="B1907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t="s">
        <v>705</v>
      </c>
      <c r="B1908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t="s">
        <v>1043</v>
      </c>
      <c r="B1909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t="s">
        <v>514</v>
      </c>
      <c r="B1910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t="s">
        <v>651</v>
      </c>
      <c r="B1911" t="s">
        <v>2660</v>
      </c>
      <c r="C1911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t="s">
        <v>514</v>
      </c>
      <c r="B1912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t="s">
        <v>646</v>
      </c>
      <c r="B1913" t="s">
        <v>2662</v>
      </c>
      <c r="C1913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t="s">
        <v>705</v>
      </c>
      <c r="B1914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t="s">
        <v>628</v>
      </c>
      <c r="B1915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t="s">
        <v>456</v>
      </c>
      <c r="B191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t="s">
        <v>456</v>
      </c>
      <c r="B1917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t="s">
        <v>458</v>
      </c>
      <c r="B1918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t="s">
        <v>456</v>
      </c>
      <c r="B1919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t="s">
        <v>743</v>
      </c>
      <c r="B1920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t="s">
        <v>475</v>
      </c>
      <c r="B1921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t="s">
        <v>475</v>
      </c>
      <c r="B1922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t="s">
        <v>456</v>
      </c>
      <c r="B1923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t="s">
        <v>514</v>
      </c>
      <c r="B1924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t="s">
        <v>722</v>
      </c>
      <c r="B1925" t="s">
        <v>2674</v>
      </c>
      <c r="C1925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t="s">
        <v>569</v>
      </c>
      <c r="B192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t="s">
        <v>2676</v>
      </c>
      <c r="B1927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t="s">
        <v>573</v>
      </c>
      <c r="B1928" t="s">
        <v>2678</v>
      </c>
      <c r="C1928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t="s">
        <v>897</v>
      </c>
      <c r="B1929" t="s">
        <v>2679</v>
      </c>
      <c r="C1929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t="s">
        <v>486</v>
      </c>
      <c r="B1930" t="s">
        <v>2680</v>
      </c>
      <c r="C1930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t="s">
        <v>514</v>
      </c>
      <c r="B1931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t="s">
        <v>500</v>
      </c>
      <c r="B1932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t="s">
        <v>2683</v>
      </c>
      <c r="B1933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t="s">
        <v>458</v>
      </c>
      <c r="B1934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t="s">
        <v>458</v>
      </c>
      <c r="B1935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t="s">
        <v>458</v>
      </c>
      <c r="B193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t="s">
        <v>1331</v>
      </c>
      <c r="B1937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t="s">
        <v>1295</v>
      </c>
      <c r="B1938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t="s">
        <v>458</v>
      </c>
      <c r="B1939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t="s">
        <v>569</v>
      </c>
      <c r="B1940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t="s">
        <v>486</v>
      </c>
      <c r="B1941" t="s">
        <v>2692</v>
      </c>
      <c r="C1941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t="s">
        <v>2683</v>
      </c>
      <c r="B1942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t="s">
        <v>2694</v>
      </c>
      <c r="B1943" t="s">
        <v>2695</v>
      </c>
      <c r="C1943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t="s">
        <v>511</v>
      </c>
      <c r="B1944" t="s">
        <v>2696</v>
      </c>
      <c r="C1944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t="s">
        <v>2697</v>
      </c>
      <c r="B1945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t="s">
        <v>488</v>
      </c>
      <c r="B194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t="s">
        <v>456</v>
      </c>
      <c r="B1947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t="s">
        <v>456</v>
      </c>
      <c r="B1948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t="s">
        <v>456</v>
      </c>
      <c r="B1949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t="s">
        <v>456</v>
      </c>
      <c r="B1950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t="s">
        <v>475</v>
      </c>
      <c r="B1951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t="s">
        <v>2474</v>
      </c>
      <c r="B1952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t="s">
        <v>475</v>
      </c>
      <c r="B1953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t="s">
        <v>448</v>
      </c>
      <c r="B1954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t="s">
        <v>448</v>
      </c>
      <c r="B1955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t="s">
        <v>448</v>
      </c>
      <c r="B195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t="s">
        <v>448</v>
      </c>
      <c r="B1957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t="s">
        <v>448</v>
      </c>
      <c r="B1958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t="s">
        <v>448</v>
      </c>
      <c r="B1959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t="s">
        <v>453</v>
      </c>
      <c r="B1960" t="s">
        <v>2713</v>
      </c>
      <c r="C1960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t="s">
        <v>453</v>
      </c>
      <c r="B1961" t="s">
        <v>2714</v>
      </c>
      <c r="C1961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t="s">
        <v>456</v>
      </c>
      <c r="B1962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t="s">
        <v>456</v>
      </c>
      <c r="B1963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t="s">
        <v>458</v>
      </c>
      <c r="B1964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t="s">
        <v>458</v>
      </c>
      <c r="B1965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t="s">
        <v>458</v>
      </c>
      <c r="B196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t="s">
        <v>458</v>
      </c>
      <c r="B1967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t="s">
        <v>456</v>
      </c>
      <c r="B1968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t="s">
        <v>458</v>
      </c>
      <c r="B1969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t="s">
        <v>458</v>
      </c>
      <c r="B1970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t="s">
        <v>456</v>
      </c>
      <c r="B1971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t="s">
        <v>456</v>
      </c>
      <c r="B1972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t="s">
        <v>475</v>
      </c>
      <c r="B1973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t="s">
        <v>475</v>
      </c>
      <c r="B1974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t="s">
        <v>475</v>
      </c>
      <c r="B1975" t="s">
        <v>2728</v>
      </c>
      <c r="C1975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t="s">
        <v>475</v>
      </c>
      <c r="B197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t="s">
        <v>488</v>
      </c>
      <c r="B1977" t="s">
        <v>2730</v>
      </c>
      <c r="C1977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t="s">
        <v>493</v>
      </c>
      <c r="B1978" t="s">
        <v>2731</v>
      </c>
      <c r="C1978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t="s">
        <v>2676</v>
      </c>
      <c r="B1979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t="s">
        <v>500</v>
      </c>
      <c r="B1980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t="s">
        <v>500</v>
      </c>
      <c r="B1981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t="s">
        <v>506</v>
      </c>
      <c r="B1982" t="s">
        <v>2735</v>
      </c>
      <c r="C1982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t="s">
        <v>2452</v>
      </c>
      <c r="B1983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t="s">
        <v>456</v>
      </c>
      <c r="B1984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t="s">
        <v>519</v>
      </c>
      <c r="B1985" t="s">
        <v>2738</v>
      </c>
      <c r="C1985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t="s">
        <v>519</v>
      </c>
      <c r="B1986" t="s">
        <v>2739</v>
      </c>
      <c r="C198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t="s">
        <v>516</v>
      </c>
      <c r="B1987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t="s">
        <v>519</v>
      </c>
      <c r="B1988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t="s">
        <v>524</v>
      </c>
      <c r="B1989" t="s">
        <v>2742</v>
      </c>
      <c r="C1989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t="s">
        <v>524</v>
      </c>
      <c r="B1990" t="s">
        <v>2743</v>
      </c>
      <c r="C1990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t="s">
        <v>516</v>
      </c>
      <c r="B1991" t="s">
        <v>2744</v>
      </c>
      <c r="C1991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t="s">
        <v>516</v>
      </c>
      <c r="B1992" t="s">
        <v>2745</v>
      </c>
      <c r="C1992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t="s">
        <v>519</v>
      </c>
      <c r="B1993" t="s">
        <v>2746</v>
      </c>
      <c r="C1993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t="s">
        <v>519</v>
      </c>
      <c r="B1994" t="s">
        <v>2747</v>
      </c>
      <c r="C1994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t="s">
        <v>532</v>
      </c>
      <c r="B1995" t="s">
        <v>2748</v>
      </c>
      <c r="C1995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t="s">
        <v>524</v>
      </c>
      <c r="B1996" t="s">
        <v>2749</v>
      </c>
      <c r="C199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t="s">
        <v>524</v>
      </c>
      <c r="B1997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t="s">
        <v>532</v>
      </c>
      <c r="B1998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t="s">
        <v>516</v>
      </c>
      <c r="B1999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t="s">
        <v>532</v>
      </c>
      <c r="B2000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t="s">
        <v>532</v>
      </c>
      <c r="B2001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t="s">
        <v>532</v>
      </c>
      <c r="B2002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t="s">
        <v>458</v>
      </c>
      <c r="B2003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t="s">
        <v>458</v>
      </c>
      <c r="B2004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t="s">
        <v>511</v>
      </c>
      <c r="B2005" t="s">
        <v>2758</v>
      </c>
      <c r="C2005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t="s">
        <v>1331</v>
      </c>
      <c r="B200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t="s">
        <v>8</v>
      </c>
      <c r="B2007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t="s">
        <v>511</v>
      </c>
      <c r="B2008" t="s">
        <v>2761</v>
      </c>
      <c r="C2008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t="s">
        <v>567</v>
      </c>
      <c r="B2009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t="s">
        <v>370</v>
      </c>
      <c r="B2010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t="s">
        <v>370</v>
      </c>
      <c r="B2011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t="s">
        <v>431</v>
      </c>
      <c r="B2012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t="s">
        <v>432</v>
      </c>
      <c r="B2013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t="s">
        <v>386</v>
      </c>
      <c r="B2014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t="s">
        <v>2452</v>
      </c>
      <c r="B2015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t="s">
        <v>2452</v>
      </c>
      <c r="B201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t="s">
        <v>569</v>
      </c>
      <c r="B2017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t="s">
        <v>559</v>
      </c>
      <c r="B2018" t="s">
        <v>2771</v>
      </c>
      <c r="C2018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t="s">
        <v>559</v>
      </c>
      <c r="B2019" t="s">
        <v>2772</v>
      </c>
      <c r="C2019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t="s">
        <v>559</v>
      </c>
      <c r="B2020" t="s">
        <v>2773</v>
      </c>
      <c r="C2020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t="s">
        <v>559</v>
      </c>
      <c r="B2021" t="s">
        <v>2774</v>
      </c>
      <c r="C2021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t="s">
        <v>559</v>
      </c>
      <c r="B2022" t="s">
        <v>2775</v>
      </c>
      <c r="C2022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t="s">
        <v>559</v>
      </c>
      <c r="B2023" t="s">
        <v>2776</v>
      </c>
      <c r="C2023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t="s">
        <v>559</v>
      </c>
      <c r="B2024" t="s">
        <v>2777</v>
      </c>
      <c r="C2024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t="s">
        <v>559</v>
      </c>
      <c r="B2025" t="s">
        <v>2778</v>
      </c>
      <c r="C2025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t="s">
        <v>2779</v>
      </c>
      <c r="B202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t="s">
        <v>2779</v>
      </c>
      <c r="B2027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t="s">
        <v>2779</v>
      </c>
      <c r="B2028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t="s">
        <v>458</v>
      </c>
      <c r="B2029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t="s">
        <v>589</v>
      </c>
      <c r="B2030" t="s">
        <v>2784</v>
      </c>
      <c r="C2030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t="s">
        <v>589</v>
      </c>
      <c r="B2031" t="s">
        <v>2785</v>
      </c>
      <c r="C2031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t="s">
        <v>573</v>
      </c>
      <c r="B2032" t="s">
        <v>2786</v>
      </c>
      <c r="C2032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t="s">
        <v>431</v>
      </c>
      <c r="B2033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t="s">
        <v>524</v>
      </c>
      <c r="B2034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t="s">
        <v>9</v>
      </c>
      <c r="B2035" t="s">
        <v>2789</v>
      </c>
      <c r="C2035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t="s">
        <v>386</v>
      </c>
      <c r="B203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t="s">
        <v>567</v>
      </c>
      <c r="B2037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t="s">
        <v>2792</v>
      </c>
      <c r="B2038" t="s">
        <v>2793</v>
      </c>
      <c r="C2038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t="s">
        <v>2792</v>
      </c>
      <c r="B2039" t="s">
        <v>2794</v>
      </c>
      <c r="C2039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t="s">
        <v>2795</v>
      </c>
      <c r="B2040" t="s">
        <v>2796</v>
      </c>
      <c r="C2040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t="s">
        <v>488</v>
      </c>
      <c r="B2041" t="s">
        <v>2797</v>
      </c>
      <c r="C2041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t="s">
        <v>490</v>
      </c>
      <c r="B2042" t="s">
        <v>2798</v>
      </c>
      <c r="C2042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t="s">
        <v>506</v>
      </c>
      <c r="B2043" t="s">
        <v>2799</v>
      </c>
      <c r="C2043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t="s">
        <v>506</v>
      </c>
      <c r="B2044" t="s">
        <v>2800</v>
      </c>
      <c r="C2044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t="s">
        <v>506</v>
      </c>
      <c r="B2045" t="s">
        <v>2801</v>
      </c>
      <c r="C2045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t="s">
        <v>758</v>
      </c>
      <c r="B204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t="s">
        <v>2795</v>
      </c>
      <c r="B2047" t="s">
        <v>2803</v>
      </c>
      <c r="C2047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t="s">
        <v>500</v>
      </c>
      <c r="B2048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t="s">
        <v>458</v>
      </c>
      <c r="B2049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t="s">
        <v>500</v>
      </c>
      <c r="B2050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t="s">
        <v>500</v>
      </c>
      <c r="B2051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t="s">
        <v>500</v>
      </c>
      <c r="B2052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t="s">
        <v>500</v>
      </c>
      <c r="B2053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t="s">
        <v>500</v>
      </c>
      <c r="B2054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t="s">
        <v>500</v>
      </c>
      <c r="B2055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t="s">
        <v>500</v>
      </c>
      <c r="B2056" t="s">
        <v>2812</v>
      </c>
      <c r="C205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t="s">
        <v>876</v>
      </c>
      <c r="B2057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t="s">
        <v>2814</v>
      </c>
      <c r="B2058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t="s">
        <v>456</v>
      </c>
      <c r="B2059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t="s">
        <v>524</v>
      </c>
      <c r="B2060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t="s">
        <v>567</v>
      </c>
      <c r="B2061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t="s">
        <v>873</v>
      </c>
      <c r="B2062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t="s">
        <v>532</v>
      </c>
      <c r="B2063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t="s">
        <v>532</v>
      </c>
      <c r="B2064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t="s">
        <v>2694</v>
      </c>
      <c r="B2065" t="s">
        <v>2822</v>
      </c>
      <c r="C2065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t="s">
        <v>456</v>
      </c>
      <c r="B206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t="s">
        <v>2676</v>
      </c>
      <c r="B2067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t="s">
        <v>432</v>
      </c>
      <c r="B2068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t="s">
        <v>386</v>
      </c>
      <c r="B2069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t="s">
        <v>490</v>
      </c>
      <c r="B2070" t="s">
        <v>2827</v>
      </c>
      <c r="C2070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t="s">
        <v>581</v>
      </c>
      <c r="B2071" t="s">
        <v>2828</v>
      </c>
      <c r="C2071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t="s">
        <v>488</v>
      </c>
      <c r="B2072" t="s">
        <v>2829</v>
      </c>
      <c r="C2072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t="s">
        <v>488</v>
      </c>
      <c r="B2073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t="s">
        <v>431</v>
      </c>
      <c r="B2074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t="s">
        <v>2832</v>
      </c>
      <c r="B2075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t="s">
        <v>475</v>
      </c>
      <c r="B207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t="s">
        <v>431</v>
      </c>
      <c r="B2077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t="s">
        <v>431</v>
      </c>
      <c r="B2078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t="s">
        <v>2832</v>
      </c>
      <c r="B2079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t="s">
        <v>2683</v>
      </c>
      <c r="B2080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t="s">
        <v>458</v>
      </c>
      <c r="B2081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t="s">
        <v>646</v>
      </c>
      <c r="B2082" t="s">
        <v>2840</v>
      </c>
      <c r="C2082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t="s">
        <v>646</v>
      </c>
      <c r="B2083" t="s">
        <v>2841</v>
      </c>
      <c r="C2083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t="s">
        <v>646</v>
      </c>
      <c r="B2084" t="s">
        <v>2842</v>
      </c>
      <c r="C2084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t="s">
        <v>646</v>
      </c>
      <c r="B2085" t="s">
        <v>2843</v>
      </c>
      <c r="C2085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t="s">
        <v>646</v>
      </c>
      <c r="B2086" t="s">
        <v>2844</v>
      </c>
      <c r="C208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t="s">
        <v>646</v>
      </c>
      <c r="B2087" t="s">
        <v>2845</v>
      </c>
      <c r="C2087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t="s">
        <v>646</v>
      </c>
      <c r="B2088" t="s">
        <v>2846</v>
      </c>
      <c r="C2088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t="s">
        <v>651</v>
      </c>
      <c r="B2089" t="s">
        <v>2847</v>
      </c>
      <c r="C2089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t="s">
        <v>651</v>
      </c>
      <c r="B2090" t="s">
        <v>2848</v>
      </c>
      <c r="C2090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t="s">
        <v>651</v>
      </c>
      <c r="B2091" t="s">
        <v>2849</v>
      </c>
      <c r="C2091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t="s">
        <v>651</v>
      </c>
      <c r="B2092" t="s">
        <v>2850</v>
      </c>
      <c r="C2092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t="s">
        <v>456</v>
      </c>
      <c r="B2093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t="s">
        <v>622</v>
      </c>
      <c r="B2094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t="s">
        <v>8</v>
      </c>
      <c r="B2095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t="s">
        <v>431</v>
      </c>
      <c r="B209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t="s">
        <v>628</v>
      </c>
      <c r="B2097" t="s">
        <v>2855</v>
      </c>
      <c r="C2097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t="s">
        <v>486</v>
      </c>
      <c r="B2098" t="s">
        <v>2856</v>
      </c>
      <c r="C2098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t="s">
        <v>486</v>
      </c>
      <c r="B2099" t="s">
        <v>2857</v>
      </c>
      <c r="C2099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t="s">
        <v>674</v>
      </c>
      <c r="B2100" t="s">
        <v>2858</v>
      </c>
      <c r="C2100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t="s">
        <v>674</v>
      </c>
      <c r="B2101" t="s">
        <v>2859</v>
      </c>
      <c r="C2101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t="s">
        <v>674</v>
      </c>
      <c r="B2102" t="s">
        <v>2860</v>
      </c>
      <c r="C2102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t="s">
        <v>674</v>
      </c>
      <c r="B2103" t="s">
        <v>2861</v>
      </c>
      <c r="C2103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t="s">
        <v>679</v>
      </c>
      <c r="B2104" t="s">
        <v>2862</v>
      </c>
      <c r="C2104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t="s">
        <v>679</v>
      </c>
      <c r="B2105" t="s">
        <v>2863</v>
      </c>
      <c r="C2105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t="s">
        <v>679</v>
      </c>
      <c r="B2106" t="s">
        <v>2864</v>
      </c>
      <c r="C210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t="s">
        <v>387</v>
      </c>
      <c r="B2107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t="s">
        <v>567</v>
      </c>
      <c r="B2108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t="s">
        <v>657</v>
      </c>
      <c r="B2109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t="s">
        <v>475</v>
      </c>
      <c r="B2110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t="s">
        <v>475</v>
      </c>
      <c r="B2111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t="s">
        <v>475</v>
      </c>
      <c r="B2112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t="s">
        <v>475</v>
      </c>
      <c r="B2113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t="s">
        <v>475</v>
      </c>
      <c r="B2114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t="s">
        <v>532</v>
      </c>
      <c r="B2115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t="s">
        <v>817</v>
      </c>
      <c r="B211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t="s">
        <v>907</v>
      </c>
      <c r="B2117" t="s">
        <v>2875</v>
      </c>
      <c r="C2117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t="s">
        <v>1331</v>
      </c>
      <c r="B2118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t="s">
        <v>646</v>
      </c>
      <c r="B2119" t="s">
        <v>2877</v>
      </c>
      <c r="C2119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t="s">
        <v>500</v>
      </c>
      <c r="B2120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t="s">
        <v>651</v>
      </c>
      <c r="B2121" t="s">
        <v>2879</v>
      </c>
      <c r="C2121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t="s">
        <v>559</v>
      </c>
      <c r="B2122" t="s">
        <v>2880</v>
      </c>
      <c r="C2122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t="s">
        <v>705</v>
      </c>
      <c r="B2123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t="s">
        <v>705</v>
      </c>
      <c r="B2124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t="s">
        <v>705</v>
      </c>
      <c r="B2125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t="s">
        <v>705</v>
      </c>
      <c r="B212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t="s">
        <v>705</v>
      </c>
      <c r="B2127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t="s">
        <v>705</v>
      </c>
      <c r="B2128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t="s">
        <v>705</v>
      </c>
      <c r="B2129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t="s">
        <v>705</v>
      </c>
      <c r="B2130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t="s">
        <v>705</v>
      </c>
      <c r="B2131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t="s">
        <v>705</v>
      </c>
      <c r="B2132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t="s">
        <v>456</v>
      </c>
      <c r="B2133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t="s">
        <v>458</v>
      </c>
      <c r="B2134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t="s">
        <v>458</v>
      </c>
      <c r="B2135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t="s">
        <v>456</v>
      </c>
      <c r="B213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t="s">
        <v>456</v>
      </c>
      <c r="B2137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t="s">
        <v>456</v>
      </c>
      <c r="B2138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t="s">
        <v>2694</v>
      </c>
      <c r="B2139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t="s">
        <v>722</v>
      </c>
      <c r="B2140" t="s">
        <v>2898</v>
      </c>
      <c r="C2140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t="s">
        <v>722</v>
      </c>
      <c r="B2141" t="s">
        <v>2899</v>
      </c>
      <c r="C2141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t="s">
        <v>722</v>
      </c>
      <c r="B2142" t="s">
        <v>2900</v>
      </c>
      <c r="C2142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t="s">
        <v>722</v>
      </c>
      <c r="B2143" t="s">
        <v>2901</v>
      </c>
      <c r="C2143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t="s">
        <v>722</v>
      </c>
      <c r="B2144" t="s">
        <v>2902</v>
      </c>
      <c r="C2144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t="s">
        <v>722</v>
      </c>
      <c r="B2145" t="s">
        <v>2903</v>
      </c>
      <c r="C2145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t="s">
        <v>722</v>
      </c>
      <c r="B2146" t="s">
        <v>2904</v>
      </c>
      <c r="C214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t="s">
        <v>386</v>
      </c>
      <c r="B2147" t="s">
        <v>2905</v>
      </c>
      <c r="C2147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t="s">
        <v>567</v>
      </c>
      <c r="B2148" t="s">
        <v>2906</v>
      </c>
      <c r="C2148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t="s">
        <v>524</v>
      </c>
      <c r="B2149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t="s">
        <v>741</v>
      </c>
      <c r="B2150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t="s">
        <v>516</v>
      </c>
      <c r="B2151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t="s">
        <v>754</v>
      </c>
      <c r="B2152" t="s">
        <v>2910</v>
      </c>
      <c r="C2152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t="s">
        <v>615</v>
      </c>
      <c r="B2153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t="s">
        <v>458</v>
      </c>
      <c r="B2154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t="s">
        <v>641</v>
      </c>
      <c r="B2155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t="s">
        <v>524</v>
      </c>
      <c r="B2156" t="s">
        <v>2914</v>
      </c>
      <c r="C215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t="s">
        <v>2915</v>
      </c>
      <c r="B2157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t="s">
        <v>651</v>
      </c>
      <c r="B2158" t="s">
        <v>2917</v>
      </c>
      <c r="C2158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t="s">
        <v>486</v>
      </c>
      <c r="B2159" t="s">
        <v>2918</v>
      </c>
      <c r="C2159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t="s">
        <v>646</v>
      </c>
      <c r="B2160" t="s">
        <v>2919</v>
      </c>
      <c r="C2160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t="s">
        <v>328</v>
      </c>
      <c r="B2161" t="s">
        <v>2920</v>
      </c>
      <c r="C2161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t="s">
        <v>646</v>
      </c>
      <c r="B2162" t="s">
        <v>2921</v>
      </c>
      <c r="C2162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t="s">
        <v>1266</v>
      </c>
      <c r="B2163" t="s">
        <v>2922</v>
      </c>
      <c r="C2163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t="s">
        <v>695</v>
      </c>
      <c r="B2164" t="s">
        <v>2923</v>
      </c>
      <c r="C2164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t="s">
        <v>956</v>
      </c>
      <c r="B2165" t="s">
        <v>2924</v>
      </c>
      <c r="C2165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t="s">
        <v>619</v>
      </c>
      <c r="B2166" t="s">
        <v>2925</v>
      </c>
      <c r="C216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t="s">
        <v>500</v>
      </c>
      <c r="B2167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t="s">
        <v>651</v>
      </c>
      <c r="B2168" t="s">
        <v>2927</v>
      </c>
      <c r="C2168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t="s">
        <v>651</v>
      </c>
      <c r="B2169" t="s">
        <v>2928</v>
      </c>
      <c r="C2169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t="s">
        <v>486</v>
      </c>
      <c r="B2170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t="s">
        <v>679</v>
      </c>
      <c r="B2171" t="s">
        <v>2930</v>
      </c>
      <c r="C2171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t="s">
        <v>786</v>
      </c>
      <c r="B2172" t="s">
        <v>2931</v>
      </c>
      <c r="C2172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t="s">
        <v>786</v>
      </c>
      <c r="B2173" t="s">
        <v>2932</v>
      </c>
      <c r="C2173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t="s">
        <v>786</v>
      </c>
      <c r="B2174" t="s">
        <v>2933</v>
      </c>
      <c r="C2174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t="s">
        <v>786</v>
      </c>
      <c r="B2175" t="s">
        <v>2934</v>
      </c>
      <c r="C2175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t="s">
        <v>8</v>
      </c>
      <c r="B2176" t="s">
        <v>2935</v>
      </c>
      <c r="C217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t="s">
        <v>323</v>
      </c>
      <c r="B2177" t="s">
        <v>2936</v>
      </c>
      <c r="C2177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t="s">
        <v>323</v>
      </c>
      <c r="B2178" t="s">
        <v>2937</v>
      </c>
      <c r="C2178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t="s">
        <v>323</v>
      </c>
      <c r="B2179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t="s">
        <v>323</v>
      </c>
      <c r="B2180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t="s">
        <v>323</v>
      </c>
      <c r="B2181" t="s">
        <v>2940</v>
      </c>
      <c r="C2181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t="s">
        <v>646</v>
      </c>
      <c r="B2182" t="s">
        <v>2941</v>
      </c>
      <c r="C2182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t="s">
        <v>657</v>
      </c>
      <c r="B2183" t="s">
        <v>2942</v>
      </c>
      <c r="C2183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t="s">
        <v>431</v>
      </c>
      <c r="B2184" t="s">
        <v>2943</v>
      </c>
      <c r="C2184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t="s">
        <v>754</v>
      </c>
      <c r="B2185" t="s">
        <v>2944</v>
      </c>
      <c r="C2185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t="s">
        <v>1510</v>
      </c>
      <c r="B218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t="s">
        <v>695</v>
      </c>
      <c r="B2187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t="s">
        <v>695</v>
      </c>
      <c r="B2188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t="s">
        <v>2948</v>
      </c>
      <c r="B2189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t="s">
        <v>646</v>
      </c>
      <c r="B2190" t="s">
        <v>2950</v>
      </c>
      <c r="C2190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t="s">
        <v>873</v>
      </c>
      <c r="B2191" t="s">
        <v>2951</v>
      </c>
      <c r="C2191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t="s">
        <v>722</v>
      </c>
      <c r="B2192" t="s">
        <v>2952</v>
      </c>
      <c r="C2192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t="s">
        <v>651</v>
      </c>
      <c r="B2193" t="s">
        <v>2953</v>
      </c>
      <c r="C2193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t="s">
        <v>820</v>
      </c>
      <c r="B2194" t="s">
        <v>2954</v>
      </c>
      <c r="C2194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t="s">
        <v>820</v>
      </c>
      <c r="B2195" t="s">
        <v>2955</v>
      </c>
      <c r="C2195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t="s">
        <v>679</v>
      </c>
      <c r="B2196" t="s">
        <v>2956</v>
      </c>
      <c r="C219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t="s">
        <v>519</v>
      </c>
      <c r="B2197" t="s">
        <v>2957</v>
      </c>
      <c r="C2197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t="s">
        <v>524</v>
      </c>
      <c r="B2198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t="s">
        <v>651</v>
      </c>
      <c r="B2199" t="s">
        <v>2959</v>
      </c>
      <c r="C2199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t="s">
        <v>646</v>
      </c>
      <c r="B2200" t="s">
        <v>2960</v>
      </c>
      <c r="C2200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t="s">
        <v>824</v>
      </c>
      <c r="B2201" t="s">
        <v>2961</v>
      </c>
      <c r="C2201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t="s">
        <v>646</v>
      </c>
      <c r="B2202" t="s">
        <v>2962</v>
      </c>
      <c r="C2202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t="s">
        <v>824</v>
      </c>
      <c r="B2203" t="s">
        <v>2963</v>
      </c>
      <c r="C2203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t="s">
        <v>824</v>
      </c>
      <c r="B2204" t="s">
        <v>2964</v>
      </c>
      <c r="C2204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t="s">
        <v>722</v>
      </c>
      <c r="B2205" t="s">
        <v>2965</v>
      </c>
      <c r="C2205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t="s">
        <v>573</v>
      </c>
      <c r="B2206" t="s">
        <v>2966</v>
      </c>
      <c r="C220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t="s">
        <v>486</v>
      </c>
      <c r="B2207" t="s">
        <v>2967</v>
      </c>
      <c r="C2207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t="s">
        <v>651</v>
      </c>
      <c r="B2208" t="s">
        <v>2968</v>
      </c>
      <c r="C2208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t="s">
        <v>500</v>
      </c>
      <c r="B2209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t="s">
        <v>524</v>
      </c>
      <c r="B2210" t="s">
        <v>2970</v>
      </c>
      <c r="C2210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t="s">
        <v>895</v>
      </c>
      <c r="B2211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t="s">
        <v>500</v>
      </c>
      <c r="B2212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t="s">
        <v>646</v>
      </c>
      <c r="B2213" t="s">
        <v>2973</v>
      </c>
      <c r="C2213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t="s">
        <v>646</v>
      </c>
      <c r="B2214" t="s">
        <v>2974</v>
      </c>
      <c r="C2214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t="s">
        <v>795</v>
      </c>
      <c r="B2215" t="s">
        <v>2975</v>
      </c>
      <c r="C2215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t="s">
        <v>795</v>
      </c>
      <c r="B2216" t="s">
        <v>2976</v>
      </c>
      <c r="C221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t="s">
        <v>847</v>
      </c>
      <c r="B2217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t="s">
        <v>847</v>
      </c>
      <c r="B2218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t="s">
        <v>847</v>
      </c>
      <c r="B2219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t="s">
        <v>847</v>
      </c>
      <c r="B2220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t="s">
        <v>847</v>
      </c>
      <c r="B2221" t="s">
        <v>2981</v>
      </c>
      <c r="C2221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t="s">
        <v>847</v>
      </c>
      <c r="B2222" t="s">
        <v>2982</v>
      </c>
      <c r="C2222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t="s">
        <v>847</v>
      </c>
      <c r="B2223" t="s">
        <v>2983</v>
      </c>
      <c r="C2223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t="s">
        <v>847</v>
      </c>
      <c r="B2224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t="s">
        <v>847</v>
      </c>
      <c r="B2225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t="s">
        <v>567</v>
      </c>
      <c r="B2226" t="s">
        <v>2986</v>
      </c>
      <c r="C222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t="s">
        <v>420</v>
      </c>
      <c r="B2227" t="s">
        <v>2987</v>
      </c>
      <c r="C2227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t="s">
        <v>420</v>
      </c>
      <c r="B2228" t="s">
        <v>2988</v>
      </c>
      <c r="C2228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t="s">
        <v>420</v>
      </c>
      <c r="B2229" t="s">
        <v>2989</v>
      </c>
      <c r="C2229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t="s">
        <v>1247</v>
      </c>
      <c r="B2230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t="s">
        <v>519</v>
      </c>
      <c r="B2231" t="s">
        <v>2991</v>
      </c>
      <c r="C2231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t="s">
        <v>500</v>
      </c>
      <c r="B2232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t="s">
        <v>391</v>
      </c>
      <c r="B2233" t="s">
        <v>2993</v>
      </c>
      <c r="C2233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t="s">
        <v>532</v>
      </c>
      <c r="B2234" t="s">
        <v>2994</v>
      </c>
      <c r="C2234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t="s">
        <v>519</v>
      </c>
      <c r="B2235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t="s">
        <v>881</v>
      </c>
      <c r="B2236" t="s">
        <v>2996</v>
      </c>
      <c r="C223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t="s">
        <v>311</v>
      </c>
      <c r="B2237" t="s">
        <v>2997</v>
      </c>
      <c r="C2237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t="s">
        <v>311</v>
      </c>
      <c r="B2238" t="s">
        <v>2998</v>
      </c>
      <c r="C2238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t="s">
        <v>651</v>
      </c>
      <c r="B2239" t="s">
        <v>2999</v>
      </c>
      <c r="C2239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t="s">
        <v>651</v>
      </c>
      <c r="B2240" t="s">
        <v>3000</v>
      </c>
      <c r="C2240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t="s">
        <v>722</v>
      </c>
      <c r="B2241" t="s">
        <v>3001</v>
      </c>
      <c r="C2241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t="s">
        <v>722</v>
      </c>
      <c r="B2242" t="s">
        <v>3002</v>
      </c>
      <c r="C2242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t="s">
        <v>323</v>
      </c>
      <c r="B2243" t="s">
        <v>3003</v>
      </c>
      <c r="C2243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t="s">
        <v>519</v>
      </c>
      <c r="B2244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t="s">
        <v>646</v>
      </c>
      <c r="B2245" t="s">
        <v>3005</v>
      </c>
      <c r="C2245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t="s">
        <v>646</v>
      </c>
      <c r="B2246" t="s">
        <v>3006</v>
      </c>
      <c r="C224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t="s">
        <v>646</v>
      </c>
      <c r="B2247" t="s">
        <v>3007</v>
      </c>
      <c r="C2247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t="s">
        <v>651</v>
      </c>
      <c r="B2248" t="s">
        <v>3008</v>
      </c>
      <c r="C2248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t="s">
        <v>595</v>
      </c>
      <c r="B2249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t="s">
        <v>3010</v>
      </c>
      <c r="B2250" t="s">
        <v>3011</v>
      </c>
      <c r="C2250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t="s">
        <v>743</v>
      </c>
      <c r="B2251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t="s">
        <v>907</v>
      </c>
      <c r="B2252" t="s">
        <v>3013</v>
      </c>
      <c r="C2252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t="s">
        <v>567</v>
      </c>
      <c r="B2253" t="s">
        <v>3014</v>
      </c>
      <c r="C2253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t="s">
        <v>9</v>
      </c>
      <c r="B2254" t="s">
        <v>3015</v>
      </c>
      <c r="C2254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t="s">
        <v>524</v>
      </c>
      <c r="B2255" t="s">
        <v>3016</v>
      </c>
      <c r="C2255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t="s">
        <v>506</v>
      </c>
      <c r="B2256" t="s">
        <v>3017</v>
      </c>
      <c r="C225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t="s">
        <v>524</v>
      </c>
      <c r="B2257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t="s">
        <v>2694</v>
      </c>
      <c r="B2258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t="s">
        <v>387</v>
      </c>
      <c r="B2259" t="s">
        <v>3020</v>
      </c>
      <c r="C2259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t="s">
        <v>895</v>
      </c>
      <c r="B2260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t="s">
        <v>895</v>
      </c>
      <c r="B2261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t="s">
        <v>895</v>
      </c>
      <c r="B2262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t="s">
        <v>895</v>
      </c>
      <c r="B2263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t="s">
        <v>895</v>
      </c>
      <c r="B2264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t="s">
        <v>895</v>
      </c>
      <c r="B2265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t="s">
        <v>895</v>
      </c>
      <c r="B226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t="s">
        <v>895</v>
      </c>
      <c r="B2267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t="s">
        <v>895</v>
      </c>
      <c r="B2268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t="s">
        <v>895</v>
      </c>
      <c r="B2269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t="s">
        <v>628</v>
      </c>
      <c r="B2270" t="s">
        <v>3031</v>
      </c>
      <c r="C2270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t="s">
        <v>895</v>
      </c>
      <c r="B2271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t="s">
        <v>895</v>
      </c>
      <c r="B2272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t="s">
        <v>674</v>
      </c>
      <c r="B2273" t="s">
        <v>3034</v>
      </c>
      <c r="C2273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t="s">
        <v>646</v>
      </c>
      <c r="B2274" t="s">
        <v>3035</v>
      </c>
      <c r="C2274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t="s">
        <v>559</v>
      </c>
      <c r="B2275" t="s">
        <v>3036</v>
      </c>
      <c r="C2275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t="s">
        <v>559</v>
      </c>
      <c r="B2276" t="s">
        <v>3037</v>
      </c>
      <c r="C227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t="s">
        <v>486</v>
      </c>
      <c r="B2277" t="s">
        <v>3038</v>
      </c>
      <c r="C2277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t="s">
        <v>391</v>
      </c>
      <c r="B2278" t="s">
        <v>3039</v>
      </c>
      <c r="C2278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t="s">
        <v>391</v>
      </c>
      <c r="B2279" t="s">
        <v>3040</v>
      </c>
      <c r="C2279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t="s">
        <v>448</v>
      </c>
      <c r="B2280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t="s">
        <v>795</v>
      </c>
      <c r="B2281" t="s">
        <v>3042</v>
      </c>
      <c r="C2281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t="s">
        <v>506</v>
      </c>
      <c r="B2282" t="s">
        <v>3043</v>
      </c>
      <c r="C2282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t="s">
        <v>705</v>
      </c>
      <c r="B2283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t="s">
        <v>705</v>
      </c>
      <c r="B2284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t="s">
        <v>743</v>
      </c>
      <c r="B2285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t="s">
        <v>1000</v>
      </c>
      <c r="B228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t="s">
        <v>453</v>
      </c>
      <c r="B2287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t="s">
        <v>919</v>
      </c>
      <c r="B2288" t="s">
        <v>916</v>
      </c>
      <c r="C2288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t="s">
        <v>420</v>
      </c>
      <c r="B2289" t="s">
        <v>3049</v>
      </c>
      <c r="C2289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t="s">
        <v>657</v>
      </c>
      <c r="B2290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t="s">
        <v>328</v>
      </c>
      <c r="B2291" t="s">
        <v>3051</v>
      </c>
      <c r="C2291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t="s">
        <v>679</v>
      </c>
      <c r="B2292" t="s">
        <v>3052</v>
      </c>
      <c r="C2292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t="s">
        <v>388</v>
      </c>
      <c r="B2293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t="s">
        <v>1247</v>
      </c>
      <c r="B2294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t="s">
        <v>389</v>
      </c>
      <c r="B2295" t="s">
        <v>3055</v>
      </c>
      <c r="C2295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t="s">
        <v>967</v>
      </c>
      <c r="B2296" t="s">
        <v>3056</v>
      </c>
      <c r="C229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t="s">
        <v>967</v>
      </c>
      <c r="B2297" t="s">
        <v>3057</v>
      </c>
      <c r="C2297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t="s">
        <v>971</v>
      </c>
      <c r="B2298" t="s">
        <v>3058</v>
      </c>
      <c r="C2298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t="s">
        <v>971</v>
      </c>
      <c r="B2299" t="s">
        <v>3059</v>
      </c>
      <c r="C2299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t="s">
        <v>971</v>
      </c>
      <c r="B2300" t="s">
        <v>3060</v>
      </c>
      <c r="C2300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t="s">
        <v>971</v>
      </c>
      <c r="B2301" t="s">
        <v>3061</v>
      </c>
      <c r="C2301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t="s">
        <v>971</v>
      </c>
      <c r="B2302" t="s">
        <v>3062</v>
      </c>
      <c r="C2302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t="s">
        <v>971</v>
      </c>
      <c r="B2303" t="s">
        <v>3063</v>
      </c>
      <c r="C2303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t="s">
        <v>971</v>
      </c>
      <c r="B2304" t="s">
        <v>3064</v>
      </c>
      <c r="C2304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t="s">
        <v>516</v>
      </c>
      <c r="B2305" t="s">
        <v>3065</v>
      </c>
      <c r="C2305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t="s">
        <v>516</v>
      </c>
      <c r="B2306" t="s">
        <v>3066</v>
      </c>
      <c r="C230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t="s">
        <v>486</v>
      </c>
      <c r="B2307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t="s">
        <v>980</v>
      </c>
      <c r="B2308" t="s">
        <v>3068</v>
      </c>
      <c r="C2308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t="s">
        <v>722</v>
      </c>
      <c r="B2309" t="s">
        <v>3069</v>
      </c>
      <c r="C2309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t="s">
        <v>1045</v>
      </c>
      <c r="B2310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t="s">
        <v>1045</v>
      </c>
      <c r="B2311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t="s">
        <v>328</v>
      </c>
      <c r="B2312" t="s">
        <v>3072</v>
      </c>
      <c r="C2312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t="s">
        <v>323</v>
      </c>
      <c r="B2313" t="s">
        <v>3073</v>
      </c>
      <c r="C2313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t="s">
        <v>743</v>
      </c>
      <c r="B2314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t="s">
        <v>895</v>
      </c>
      <c r="B2315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t="s">
        <v>971</v>
      </c>
      <c r="B2316" t="s">
        <v>3076</v>
      </c>
      <c r="C231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t="s">
        <v>746</v>
      </c>
      <c r="B2317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t="s">
        <v>743</v>
      </c>
      <c r="B2318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t="s">
        <v>895</v>
      </c>
      <c r="B2319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t="s">
        <v>9</v>
      </c>
      <c r="B2320" t="s">
        <v>3080</v>
      </c>
      <c r="C2320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t="s">
        <v>9</v>
      </c>
      <c r="B2321" t="s">
        <v>3081</v>
      </c>
      <c r="C2321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t="s">
        <v>749</v>
      </c>
      <c r="B2322" t="s">
        <v>3082</v>
      </c>
      <c r="C2322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t="s">
        <v>641</v>
      </c>
      <c r="B2323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t="s">
        <v>749</v>
      </c>
      <c r="B2324" t="s">
        <v>3084</v>
      </c>
      <c r="C2324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t="s">
        <v>420</v>
      </c>
      <c r="B2325" t="s">
        <v>3085</v>
      </c>
      <c r="C2325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t="s">
        <v>1043</v>
      </c>
      <c r="B232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t="s">
        <v>1023</v>
      </c>
      <c r="B2327" t="s">
        <v>3087</v>
      </c>
      <c r="C2327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t="s">
        <v>1023</v>
      </c>
      <c r="B2328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t="s">
        <v>646</v>
      </c>
      <c r="B2329" t="s">
        <v>3089</v>
      </c>
      <c r="C2329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t="s">
        <v>646</v>
      </c>
      <c r="B2330" t="s">
        <v>3090</v>
      </c>
      <c r="C2330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t="s">
        <v>679</v>
      </c>
      <c r="B2331" t="s">
        <v>3091</v>
      </c>
      <c r="C2331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t="s">
        <v>847</v>
      </c>
      <c r="B2332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t="s">
        <v>323</v>
      </c>
      <c r="B2333" t="s">
        <v>3093</v>
      </c>
      <c r="C2333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t="s">
        <v>705</v>
      </c>
      <c r="B2334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t="s">
        <v>448</v>
      </c>
      <c r="B2335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t="s">
        <v>741</v>
      </c>
      <c r="B233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t="s">
        <v>651</v>
      </c>
      <c r="B2337" t="s">
        <v>3097</v>
      </c>
      <c r="C2337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t="s">
        <v>1045</v>
      </c>
      <c r="B2338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t="s">
        <v>3099</v>
      </c>
      <c r="B2339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t="s">
        <v>741</v>
      </c>
      <c r="B2340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t="s">
        <v>1000</v>
      </c>
      <c r="B2341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t="s">
        <v>1052</v>
      </c>
      <c r="B2342" t="s">
        <v>3103</v>
      </c>
      <c r="C2342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t="s">
        <v>1054</v>
      </c>
      <c r="B2343" t="s">
        <v>3104</v>
      </c>
      <c r="C2343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t="s">
        <v>3105</v>
      </c>
      <c r="B2344" t="s">
        <v>3106</v>
      </c>
      <c r="C2344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t="s">
        <v>1060</v>
      </c>
      <c r="B2345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t="s">
        <v>1060</v>
      </c>
      <c r="B234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t="s">
        <v>331</v>
      </c>
      <c r="B2347" t="s">
        <v>3108</v>
      </c>
      <c r="C2347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t="s">
        <v>331</v>
      </c>
      <c r="B2348" t="s">
        <v>3109</v>
      </c>
      <c r="C2348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t="s">
        <v>967</v>
      </c>
      <c r="B2349" t="s">
        <v>3110</v>
      </c>
      <c r="C2349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t="s">
        <v>524</v>
      </c>
      <c r="B2350" t="s">
        <v>3111</v>
      </c>
      <c r="C2350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t="s">
        <v>389</v>
      </c>
      <c r="B2351" t="s">
        <v>3112</v>
      </c>
      <c r="C2351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t="s">
        <v>741</v>
      </c>
      <c r="B2352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t="s">
        <v>971</v>
      </c>
      <c r="B2353" t="s">
        <v>3114</v>
      </c>
      <c r="C2353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t="s">
        <v>519</v>
      </c>
      <c r="B2354" t="s">
        <v>3115</v>
      </c>
      <c r="C2354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t="s">
        <v>1084</v>
      </c>
      <c r="B2355" t="s">
        <v>3116</v>
      </c>
      <c r="C2355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t="s">
        <v>1086</v>
      </c>
      <c r="B2356" t="s">
        <v>3117</v>
      </c>
      <c r="C235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t="s">
        <v>431</v>
      </c>
      <c r="B2357" t="s">
        <v>3118</v>
      </c>
      <c r="C2357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t="s">
        <v>824</v>
      </c>
      <c r="B2358" t="s">
        <v>3119</v>
      </c>
      <c r="C2358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t="s">
        <v>3120</v>
      </c>
      <c r="B2359" t="s">
        <v>3121</v>
      </c>
      <c r="C2359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t="s">
        <v>967</v>
      </c>
      <c r="B2360" t="s">
        <v>3122</v>
      </c>
      <c r="C2360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t="s">
        <v>3123</v>
      </c>
      <c r="B2361" t="s">
        <v>3124</v>
      </c>
      <c r="C2361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t="s">
        <v>967</v>
      </c>
      <c r="B2362" t="s">
        <v>3125</v>
      </c>
      <c r="C2362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t="s">
        <v>1060</v>
      </c>
      <c r="B2363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t="s">
        <v>1060</v>
      </c>
      <c r="B2364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t="s">
        <v>1060</v>
      </c>
      <c r="B2365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t="s">
        <v>1060</v>
      </c>
      <c r="B236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t="s">
        <v>1060</v>
      </c>
      <c r="B2367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t="s">
        <v>1953</v>
      </c>
      <c r="B2368" t="s">
        <v>3130</v>
      </c>
      <c r="C2368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t="s">
        <v>971</v>
      </c>
      <c r="B2369" t="s">
        <v>3131</v>
      </c>
      <c r="C2369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t="s">
        <v>1185</v>
      </c>
      <c r="B2370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t="s">
        <v>1185</v>
      </c>
      <c r="B2371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t="s">
        <v>514</v>
      </c>
      <c r="B2372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t="s">
        <v>1320</v>
      </c>
      <c r="B2373" t="s">
        <v>3135</v>
      </c>
      <c r="C2373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t="s">
        <v>3136</v>
      </c>
      <c r="B2374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t="s">
        <v>425</v>
      </c>
      <c r="B2375" t="s">
        <v>3138</v>
      </c>
      <c r="C2375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t="s">
        <v>705</v>
      </c>
      <c r="B237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t="s">
        <v>1093</v>
      </c>
      <c r="B2377" t="s">
        <v>1127</v>
      </c>
      <c r="C2377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t="s">
        <v>802</v>
      </c>
      <c r="B2378" t="s">
        <v>3140</v>
      </c>
      <c r="C2378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t="s">
        <v>722</v>
      </c>
      <c r="B2379" t="s">
        <v>3141</v>
      </c>
      <c r="C2379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t="s">
        <v>967</v>
      </c>
      <c r="B2380" t="s">
        <v>3142</v>
      </c>
      <c r="C2380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t="s">
        <v>1086</v>
      </c>
      <c r="B2381" t="s">
        <v>3143</v>
      </c>
      <c r="C2381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t="s">
        <v>980</v>
      </c>
      <c r="B2382" t="s">
        <v>3144</v>
      </c>
      <c r="C2382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t="s">
        <v>967</v>
      </c>
      <c r="B2383" t="s">
        <v>3145</v>
      </c>
      <c r="C2383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t="s">
        <v>2482</v>
      </c>
      <c r="B2384" t="s">
        <v>1083</v>
      </c>
      <c r="C2384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t="s">
        <v>3146</v>
      </c>
      <c r="B2385" t="s">
        <v>3147</v>
      </c>
      <c r="C2385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t="s">
        <v>754</v>
      </c>
      <c r="B2386" t="s">
        <v>3148</v>
      </c>
      <c r="C238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t="s">
        <v>754</v>
      </c>
      <c r="B2387" t="s">
        <v>3149</v>
      </c>
      <c r="C2387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t="s">
        <v>475</v>
      </c>
      <c r="B2388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t="s">
        <v>1289</v>
      </c>
      <c r="B2389" t="s">
        <v>3151</v>
      </c>
      <c r="C2389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t="s">
        <v>331</v>
      </c>
      <c r="B2390" t="s">
        <v>3152</v>
      </c>
      <c r="C2390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t="s">
        <v>795</v>
      </c>
      <c r="B2391" t="s">
        <v>3153</v>
      </c>
      <c r="C2391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t="s">
        <v>705</v>
      </c>
      <c r="B2392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t="s">
        <v>1045</v>
      </c>
      <c r="B2393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t="s">
        <v>1045</v>
      </c>
      <c r="B2394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t="s">
        <v>746</v>
      </c>
      <c r="B2395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t="s">
        <v>420</v>
      </c>
      <c r="B2396" t="s">
        <v>3158</v>
      </c>
      <c r="C239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t="s">
        <v>646</v>
      </c>
      <c r="B2397" t="s">
        <v>3159</v>
      </c>
      <c r="C2397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t="s">
        <v>1202</v>
      </c>
      <c r="B2398" t="s">
        <v>3160</v>
      </c>
      <c r="C2398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t="s">
        <v>1202</v>
      </c>
      <c r="B2399" t="s">
        <v>3161</v>
      </c>
      <c r="C2399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t="s">
        <v>1202</v>
      </c>
      <c r="B2400" t="s">
        <v>3162</v>
      </c>
      <c r="C2400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t="s">
        <v>948</v>
      </c>
      <c r="B2401" t="s">
        <v>3163</v>
      </c>
      <c r="C2401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t="s">
        <v>339</v>
      </c>
      <c r="B2402" t="s">
        <v>3164</v>
      </c>
      <c r="D2402" t="str">
        <f t="shared" si="37"/>
        <v>IKEA Extension MoA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t="s">
        <v>907</v>
      </c>
      <c r="B2403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t="s">
        <v>705</v>
      </c>
      <c r="B2404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t="s">
        <v>820</v>
      </c>
      <c r="B2405" t="s">
        <v>3167</v>
      </c>
      <c r="C2405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t="s">
        <v>971</v>
      </c>
      <c r="B2406" t="s">
        <v>3168</v>
      </c>
      <c r="C240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t="s">
        <v>1163</v>
      </c>
      <c r="B2407" t="s">
        <v>3169</v>
      </c>
      <c r="C2407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t="s">
        <v>1163</v>
      </c>
      <c r="B2408" t="s">
        <v>3170</v>
      </c>
      <c r="C2408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t="s">
        <v>1163</v>
      </c>
      <c r="B2409" t="s">
        <v>3171</v>
      </c>
      <c r="C2409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t="s">
        <v>1163</v>
      </c>
      <c r="B2410" t="s">
        <v>3172</v>
      </c>
      <c r="C2410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t="s">
        <v>1163</v>
      </c>
      <c r="B2411" t="s">
        <v>3173</v>
      </c>
      <c r="C2411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t="s">
        <v>516</v>
      </c>
      <c r="B2412" t="s">
        <v>3174</v>
      </c>
      <c r="C2412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t="s">
        <v>741</v>
      </c>
      <c r="B2413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t="s">
        <v>2482</v>
      </c>
      <c r="B2414" t="s">
        <v>3176</v>
      </c>
      <c r="C2414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t="s">
        <v>516</v>
      </c>
      <c r="B2415" t="s">
        <v>3177</v>
      </c>
      <c r="C2415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t="s">
        <v>519</v>
      </c>
      <c r="B2416" t="s">
        <v>3178</v>
      </c>
      <c r="C241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t="s">
        <v>722</v>
      </c>
      <c r="B2417" t="s">
        <v>3179</v>
      </c>
      <c r="C2417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t="s">
        <v>722</v>
      </c>
      <c r="B2418" t="s">
        <v>3180</v>
      </c>
      <c r="C2418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t="s">
        <v>1057</v>
      </c>
      <c r="B2419" t="s">
        <v>3181</v>
      </c>
      <c r="C2419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t="s">
        <v>1000</v>
      </c>
      <c r="B2420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t="s">
        <v>847</v>
      </c>
      <c r="B2421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t="s">
        <v>674</v>
      </c>
      <c r="B2422" t="s">
        <v>3184</v>
      </c>
      <c r="C2422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t="s">
        <v>300</v>
      </c>
      <c r="B2423" t="s">
        <v>3185</v>
      </c>
      <c r="C2423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t="s">
        <v>348</v>
      </c>
      <c r="B2424" t="s">
        <v>3186</v>
      </c>
      <c r="C2424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t="s">
        <v>348</v>
      </c>
      <c r="B2425" t="s">
        <v>3187</v>
      </c>
      <c r="C2425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t="s">
        <v>348</v>
      </c>
      <c r="B2426" t="s">
        <v>3188</v>
      </c>
      <c r="C242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t="s">
        <v>381</v>
      </c>
      <c r="B2427" t="s">
        <v>3189</v>
      </c>
      <c r="C2427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t="s">
        <v>1202</v>
      </c>
      <c r="B2428" t="s">
        <v>3190</v>
      </c>
      <c r="C2428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t="s">
        <v>1202</v>
      </c>
      <c r="B2429" t="s">
        <v>3191</v>
      </c>
      <c r="C2429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t="s">
        <v>393</v>
      </c>
      <c r="B2430" t="s">
        <v>3192</v>
      </c>
      <c r="C2430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t="s">
        <v>881</v>
      </c>
      <c r="B2431" t="s">
        <v>3193</v>
      </c>
      <c r="C2431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t="s">
        <v>646</v>
      </c>
      <c r="B2432" t="s">
        <v>3194</v>
      </c>
      <c r="C2432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t="s">
        <v>1200</v>
      </c>
      <c r="B2433" t="s">
        <v>1303</v>
      </c>
      <c r="C2433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t="s">
        <v>1247</v>
      </c>
      <c r="B2434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t="s">
        <v>741</v>
      </c>
      <c r="B2435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t="s">
        <v>3136</v>
      </c>
      <c r="B243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t="s">
        <v>1243</v>
      </c>
      <c r="B2437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t="s">
        <v>3199</v>
      </c>
      <c r="B2438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t="s">
        <v>1223</v>
      </c>
      <c r="B2439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t="s">
        <v>1218</v>
      </c>
      <c r="B2440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t="s">
        <v>1243</v>
      </c>
      <c r="B2441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t="s">
        <v>1377</v>
      </c>
      <c r="B2442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t="s">
        <v>361</v>
      </c>
      <c r="B2443" t="s">
        <v>3204</v>
      </c>
      <c r="C2443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t="s">
        <v>980</v>
      </c>
      <c r="B2444" t="s">
        <v>3205</v>
      </c>
      <c r="C2444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t="s">
        <v>982</v>
      </c>
      <c r="B2445" t="s">
        <v>3206</v>
      </c>
      <c r="C2445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t="s">
        <v>516</v>
      </c>
      <c r="B2446" t="s">
        <v>3207</v>
      </c>
      <c r="C244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t="s">
        <v>337</v>
      </c>
      <c r="B2447" t="s">
        <v>3208</v>
      </c>
      <c r="C2447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t="s">
        <v>1320</v>
      </c>
      <c r="B2448" t="s">
        <v>3209</v>
      </c>
      <c r="C2448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t="s">
        <v>393</v>
      </c>
      <c r="B2449" t="s">
        <v>3210</v>
      </c>
      <c r="C2449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t="s">
        <v>393</v>
      </c>
      <c r="B2450" t="s">
        <v>3211</v>
      </c>
      <c r="C2450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t="s">
        <v>393</v>
      </c>
      <c r="B2451" t="s">
        <v>3212</v>
      </c>
      <c r="C2451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t="s">
        <v>393</v>
      </c>
      <c r="B2452" t="s">
        <v>3213</v>
      </c>
      <c r="C2452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t="s">
        <v>3214</v>
      </c>
      <c r="B2453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t="s">
        <v>3216</v>
      </c>
      <c r="B2454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t="s">
        <v>3218</v>
      </c>
      <c r="B2455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t="s">
        <v>1243</v>
      </c>
      <c r="B245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t="s">
        <v>1243</v>
      </c>
      <c r="B2457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t="s">
        <v>895</v>
      </c>
      <c r="B2458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t="s">
        <v>722</v>
      </c>
      <c r="B2459" t="s">
        <v>3222</v>
      </c>
      <c r="C2459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t="s">
        <v>722</v>
      </c>
      <c r="B2460" t="s">
        <v>3223</v>
      </c>
      <c r="C2460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t="s">
        <v>722</v>
      </c>
      <c r="B2461" t="s">
        <v>3224</v>
      </c>
      <c r="C2461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t="s">
        <v>754</v>
      </c>
      <c r="B2462" t="s">
        <v>3225</v>
      </c>
      <c r="C2462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t="s">
        <v>820</v>
      </c>
      <c r="B2463" t="s">
        <v>3226</v>
      </c>
      <c r="C2463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t="s">
        <v>1247</v>
      </c>
      <c r="B2464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t="s">
        <v>1247</v>
      </c>
      <c r="B2465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t="s">
        <v>743</v>
      </c>
      <c r="B246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t="s">
        <v>1247</v>
      </c>
      <c r="B2467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t="s">
        <v>741</v>
      </c>
      <c r="B2468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t="s">
        <v>448</v>
      </c>
      <c r="B2469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t="s">
        <v>1054</v>
      </c>
      <c r="B2470" t="s">
        <v>3233</v>
      </c>
      <c r="C2470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t="s">
        <v>3234</v>
      </c>
      <c r="B2471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t="s">
        <v>559</v>
      </c>
      <c r="B2472" t="s">
        <v>3236</v>
      </c>
      <c r="C2472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t="s">
        <v>722</v>
      </c>
      <c r="B2473" t="s">
        <v>3237</v>
      </c>
      <c r="C2473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t="s">
        <v>926</v>
      </c>
      <c r="B2474" t="s">
        <v>3238</v>
      </c>
      <c r="C2474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t="s">
        <v>705</v>
      </c>
      <c r="B2475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t="s">
        <v>1243</v>
      </c>
      <c r="B247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t="s">
        <v>1266</v>
      </c>
      <c r="B2477" t="s">
        <v>3241</v>
      </c>
      <c r="C2477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t="s">
        <v>1323</v>
      </c>
      <c r="B2478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t="s">
        <v>847</v>
      </c>
      <c r="B2479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t="s">
        <v>2676</v>
      </c>
      <c r="B2480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t="s">
        <v>2676</v>
      </c>
      <c r="B2481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t="s">
        <v>622</v>
      </c>
      <c r="B2482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t="s">
        <v>1278</v>
      </c>
      <c r="B2483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t="s">
        <v>1278</v>
      </c>
      <c r="B2484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t="s">
        <v>1278</v>
      </c>
      <c r="B2485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t="s">
        <v>1278</v>
      </c>
      <c r="B248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t="s">
        <v>1278</v>
      </c>
      <c r="B2487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t="s">
        <v>1147</v>
      </c>
      <c r="B2488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t="s">
        <v>1082</v>
      </c>
      <c r="B2489" t="s">
        <v>1047</v>
      </c>
      <c r="C2489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t="s">
        <v>3252</v>
      </c>
      <c r="B2490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t="s">
        <v>1320</v>
      </c>
      <c r="B2491" t="s">
        <v>3254</v>
      </c>
      <c r="C2491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t="s">
        <v>1331</v>
      </c>
      <c r="B2492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t="s">
        <v>1247</v>
      </c>
      <c r="B2493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t="s">
        <v>795</v>
      </c>
      <c r="B2494" t="s">
        <v>3257</v>
      </c>
      <c r="C2494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t="s">
        <v>1254</v>
      </c>
      <c r="B2495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t="s">
        <v>1300</v>
      </c>
      <c r="B249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t="s">
        <v>1254</v>
      </c>
      <c r="B2497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t="s">
        <v>1300</v>
      </c>
      <c r="B2498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t="s">
        <v>1300</v>
      </c>
      <c r="B2499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t="s">
        <v>331</v>
      </c>
      <c r="B2500" t="s">
        <v>3263</v>
      </c>
      <c r="C2500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t="s">
        <v>393</v>
      </c>
      <c r="B2501" t="s">
        <v>3264</v>
      </c>
      <c r="C2501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t="s">
        <v>458</v>
      </c>
      <c r="B2502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t="s">
        <v>743</v>
      </c>
      <c r="B2503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t="s">
        <v>722</v>
      </c>
      <c r="B2504" t="s">
        <v>3267</v>
      </c>
      <c r="C2504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t="s">
        <v>1316</v>
      </c>
      <c r="B2505" t="s">
        <v>3268</v>
      </c>
      <c r="C2505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t="s">
        <v>1316</v>
      </c>
      <c r="B2506" t="s">
        <v>3269</v>
      </c>
      <c r="C250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t="s">
        <v>1699</v>
      </c>
      <c r="B2507" t="s">
        <v>3270</v>
      </c>
      <c r="C2507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t="s">
        <v>490</v>
      </c>
      <c r="B2508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t="s">
        <v>311</v>
      </c>
      <c r="B2509" t="s">
        <v>3272</v>
      </c>
      <c r="C2509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t="s">
        <v>1247</v>
      </c>
      <c r="B2510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t="s">
        <v>847</v>
      </c>
      <c r="B2511" t="s">
        <v>3274</v>
      </c>
      <c r="C2511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t="s">
        <v>847</v>
      </c>
      <c r="B2512" t="s">
        <v>3275</v>
      </c>
      <c r="C2512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t="s">
        <v>3276</v>
      </c>
      <c r="B2513" t="s">
        <v>3277</v>
      </c>
      <c r="C2513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t="s">
        <v>982</v>
      </c>
      <c r="B2514" t="s">
        <v>3278</v>
      </c>
      <c r="C2514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t="s">
        <v>795</v>
      </c>
      <c r="B2515" t="s">
        <v>3279</v>
      </c>
      <c r="C2515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t="s">
        <v>1000</v>
      </c>
      <c r="B251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t="s">
        <v>300</v>
      </c>
      <c r="B2517" t="s">
        <v>3281</v>
      </c>
      <c r="C2517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t="s">
        <v>741</v>
      </c>
      <c r="B2518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t="s">
        <v>743</v>
      </c>
      <c r="B2519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t="s">
        <v>3284</v>
      </c>
      <c r="B2520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t="s">
        <v>847</v>
      </c>
      <c r="B2521" t="s">
        <v>3286</v>
      </c>
      <c r="C2521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t="s">
        <v>847</v>
      </c>
      <c r="B2522" t="s">
        <v>3287</v>
      </c>
      <c r="C2522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t="s">
        <v>381</v>
      </c>
      <c r="B2523" t="s">
        <v>3288</v>
      </c>
      <c r="C2523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t="s">
        <v>1300</v>
      </c>
      <c r="B2524" t="s">
        <v>3289</v>
      </c>
      <c r="D2524" t="str">
        <f t="shared" si="39"/>
        <v>Minis Building(Polyurethane)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t="s">
        <v>3290</v>
      </c>
      <c r="B2525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t="s">
        <v>420</v>
      </c>
      <c r="B2526" t="s">
        <v>3291</v>
      </c>
      <c r="C252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t="s">
        <v>847</v>
      </c>
      <c r="B2527" t="s">
        <v>3292</v>
      </c>
      <c r="C2527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t="s">
        <v>847</v>
      </c>
      <c r="B2528" t="s">
        <v>3293</v>
      </c>
      <c r="C2528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t="s">
        <v>982</v>
      </c>
      <c r="B2529" t="s">
        <v>3294</v>
      </c>
      <c r="C2529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t="s">
        <v>1163</v>
      </c>
      <c r="B2530" t="s">
        <v>3295</v>
      </c>
      <c r="C2530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t="s">
        <v>1163</v>
      </c>
      <c r="B2531" t="s">
        <v>3296</v>
      </c>
      <c r="C2531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t="s">
        <v>622</v>
      </c>
      <c r="B2532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t="s">
        <v>1350</v>
      </c>
      <c r="B2533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t="s">
        <v>1350</v>
      </c>
      <c r="B2534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t="s">
        <v>1086</v>
      </c>
      <c r="B2535" t="s">
        <v>3300</v>
      </c>
      <c r="C2535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t="s">
        <v>795</v>
      </c>
      <c r="B2536" t="s">
        <v>3301</v>
      </c>
      <c r="C253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t="s">
        <v>795</v>
      </c>
      <c r="B2537" t="s">
        <v>3302</v>
      </c>
      <c r="C2537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t="s">
        <v>820</v>
      </c>
      <c r="B2538" t="s">
        <v>3303</v>
      </c>
      <c r="C2538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t="s">
        <v>300</v>
      </c>
      <c r="B2539" t="s">
        <v>3304</v>
      </c>
      <c r="C2539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t="s">
        <v>2948</v>
      </c>
      <c r="B2540" t="s">
        <v>3305</v>
      </c>
      <c r="C2540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t="s">
        <v>1475</v>
      </c>
      <c r="B2541" t="s">
        <v>3306</v>
      </c>
      <c r="C2541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t="s">
        <v>1043</v>
      </c>
      <c r="B2542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t="s">
        <v>1077</v>
      </c>
      <c r="B2543" t="s">
        <v>3308</v>
      </c>
      <c r="C2543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t="s">
        <v>1473</v>
      </c>
      <c r="B2544" t="s">
        <v>3309</v>
      </c>
      <c r="C2544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t="s">
        <v>1473</v>
      </c>
      <c r="B2545" t="s">
        <v>3310</v>
      </c>
      <c r="D2545" t="str">
        <f t="shared" si="39"/>
        <v>Taval Sarai 52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t="s">
        <v>895</v>
      </c>
      <c r="B254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t="s">
        <v>895</v>
      </c>
      <c r="B2547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t="s">
        <v>722</v>
      </c>
      <c r="B2548" t="s">
        <v>3313</v>
      </c>
      <c r="C2548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t="s">
        <v>1326</v>
      </c>
      <c r="B2549" t="s">
        <v>3314</v>
      </c>
      <c r="D2549" t="str">
        <f t="shared" si="39"/>
        <v>Ministries A17-A18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t="s">
        <v>1300</v>
      </c>
      <c r="B2550" t="s">
        <v>3315</v>
      </c>
      <c r="D2550" t="str">
        <f t="shared" si="39"/>
        <v>Minis Building(Polyurethane)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t="s">
        <v>795</v>
      </c>
      <c r="B2551" t="s">
        <v>3316</v>
      </c>
      <c r="C2551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t="s">
        <v>9</v>
      </c>
      <c r="B2552" t="s">
        <v>3317</v>
      </c>
      <c r="C2552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t="s">
        <v>1396</v>
      </c>
      <c r="B2553" t="s">
        <v>3318</v>
      </c>
      <c r="C2553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t="s">
        <v>1396</v>
      </c>
      <c r="B2554" t="s">
        <v>3319</v>
      </c>
      <c r="C2554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t="s">
        <v>1396</v>
      </c>
      <c r="B2555" t="s">
        <v>3320</v>
      </c>
      <c r="C2555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t="s">
        <v>1396</v>
      </c>
      <c r="B2556" t="s">
        <v>3321</v>
      </c>
      <c r="C255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t="s">
        <v>1396</v>
      </c>
      <c r="B2557" t="s">
        <v>3322</v>
      </c>
      <c r="C2557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t="s">
        <v>1396</v>
      </c>
      <c r="B2558" t="s">
        <v>3323</v>
      </c>
      <c r="C2558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t="s">
        <v>1405</v>
      </c>
      <c r="B2559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t="s">
        <v>1405</v>
      </c>
      <c r="B2560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t="s">
        <v>746</v>
      </c>
      <c r="B2561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t="s">
        <v>743</v>
      </c>
      <c r="B2562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t="s">
        <v>348</v>
      </c>
      <c r="B2563" t="s">
        <v>3328</v>
      </c>
      <c r="C2563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t="s">
        <v>348</v>
      </c>
      <c r="B2564" t="s">
        <v>3329</v>
      </c>
      <c r="C2564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t="s">
        <v>2626</v>
      </c>
      <c r="B2565" t="s">
        <v>1083</v>
      </c>
      <c r="C2565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t="s">
        <v>795</v>
      </c>
      <c r="B2566" t="s">
        <v>3330</v>
      </c>
      <c r="C256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t="s">
        <v>311</v>
      </c>
      <c r="B2567" t="s">
        <v>3331</v>
      </c>
      <c r="C2567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t="s">
        <v>3332</v>
      </c>
      <c r="B2568" t="s">
        <v>1047</v>
      </c>
      <c r="C2568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t="s">
        <v>754</v>
      </c>
      <c r="B2569" t="s">
        <v>3333</v>
      </c>
      <c r="C2569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t="s">
        <v>371</v>
      </c>
      <c r="B2570" t="s">
        <v>3334</v>
      </c>
      <c r="C2570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t="s">
        <v>371</v>
      </c>
      <c r="B2571" t="s">
        <v>3335</v>
      </c>
      <c r="C2571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t="s">
        <v>371</v>
      </c>
      <c r="B2572" t="s">
        <v>3336</v>
      </c>
      <c r="C2572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t="s">
        <v>432</v>
      </c>
      <c r="B2573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t="s">
        <v>674</v>
      </c>
      <c r="B2574" t="s">
        <v>3338</v>
      </c>
      <c r="C2574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t="s">
        <v>1334</v>
      </c>
      <c r="B2575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t="s">
        <v>1278</v>
      </c>
      <c r="B257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t="s">
        <v>1163</v>
      </c>
      <c r="B2577" t="s">
        <v>3341</v>
      </c>
      <c r="C2577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t="s">
        <v>746</v>
      </c>
      <c r="B2578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t="s">
        <v>1247</v>
      </c>
      <c r="B2579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t="s">
        <v>741</v>
      </c>
      <c r="B2580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t="s">
        <v>754</v>
      </c>
      <c r="B2581" t="s">
        <v>3345</v>
      </c>
      <c r="C2581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t="s">
        <v>300</v>
      </c>
      <c r="B2582" t="s">
        <v>3346</v>
      </c>
      <c r="C2582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t="s">
        <v>1502</v>
      </c>
      <c r="B2583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t="s">
        <v>381</v>
      </c>
      <c r="B2584" t="s">
        <v>3348</v>
      </c>
      <c r="C2584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t="s">
        <v>387</v>
      </c>
      <c r="B2585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t="s">
        <v>1202</v>
      </c>
      <c r="B2586" t="s">
        <v>3350</v>
      </c>
      <c r="C258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t="s">
        <v>1163</v>
      </c>
      <c r="B2587" t="s">
        <v>3351</v>
      </c>
      <c r="C2587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t="s">
        <v>741</v>
      </c>
      <c r="B2588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t="s">
        <v>1453</v>
      </c>
      <c r="B2589" t="s">
        <v>3353</v>
      </c>
      <c r="C2589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t="s">
        <v>1202</v>
      </c>
      <c r="B2590" t="s">
        <v>3354</v>
      </c>
      <c r="C2590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t="s">
        <v>1289</v>
      </c>
      <c r="B2591" t="s">
        <v>3355</v>
      </c>
      <c r="C2591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t="s">
        <v>1254</v>
      </c>
      <c r="B2592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t="s">
        <v>1377</v>
      </c>
      <c r="B2593" t="s">
        <v>3357</v>
      </c>
      <c r="D2593" t="str">
        <f t="shared" si="40"/>
        <v>Mivida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t="s">
        <v>1473</v>
      </c>
      <c r="B2594" t="s">
        <v>3358</v>
      </c>
      <c r="D2594" t="str">
        <f t="shared" si="40"/>
        <v>Taval Sarai 52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t="s">
        <v>982</v>
      </c>
      <c r="B2595" t="s">
        <v>3359</v>
      </c>
      <c r="C2595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t="s">
        <v>3360</v>
      </c>
      <c r="B2596" t="s">
        <v>3361</v>
      </c>
      <c r="C259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t="s">
        <v>657</v>
      </c>
      <c r="B2597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t="s">
        <v>381</v>
      </c>
      <c r="B2598" t="s">
        <v>3363</v>
      </c>
      <c r="C2598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t="s">
        <v>342</v>
      </c>
      <c r="B2599" t="s">
        <v>3364</v>
      </c>
      <c r="C2599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t="s">
        <v>342</v>
      </c>
      <c r="B2600" t="s">
        <v>3365</v>
      </c>
      <c r="C2600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t="s">
        <v>342</v>
      </c>
      <c r="B2601" t="s">
        <v>3366</v>
      </c>
      <c r="C2601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t="s">
        <v>342</v>
      </c>
      <c r="B2602" t="s">
        <v>3367</v>
      </c>
      <c r="C2602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t="s">
        <v>342</v>
      </c>
      <c r="B2603" t="s">
        <v>3368</v>
      </c>
      <c r="C2603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t="s">
        <v>1122</v>
      </c>
      <c r="B2604" t="s">
        <v>3369</v>
      </c>
      <c r="C2604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t="s">
        <v>1054</v>
      </c>
      <c r="B2605" t="s">
        <v>3370</v>
      </c>
      <c r="C2605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t="s">
        <v>516</v>
      </c>
      <c r="B2606" t="s">
        <v>3371</v>
      </c>
      <c r="C260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t="s">
        <v>516</v>
      </c>
      <c r="B2607" t="s">
        <v>3372</v>
      </c>
      <c r="C2607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t="s">
        <v>1612</v>
      </c>
      <c r="B2608" t="s">
        <v>3373</v>
      </c>
      <c r="C2608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t="s">
        <v>559</v>
      </c>
      <c r="B2609" t="s">
        <v>3374</v>
      </c>
      <c r="C2609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t="s">
        <v>9</v>
      </c>
      <c r="B2610" t="s">
        <v>3375</v>
      </c>
      <c r="C2610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t="s">
        <v>331</v>
      </c>
      <c r="B2611" t="s">
        <v>3376</v>
      </c>
      <c r="C2611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t="s">
        <v>3377</v>
      </c>
      <c r="B2612" t="s">
        <v>3378</v>
      </c>
      <c r="C2612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t="s">
        <v>3377</v>
      </c>
      <c r="B2613" t="s">
        <v>3379</v>
      </c>
      <c r="C2613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t="s">
        <v>1389</v>
      </c>
      <c r="B2614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t="s">
        <v>567</v>
      </c>
      <c r="B2615" t="s">
        <v>3381</v>
      </c>
      <c r="C2615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t="s">
        <v>1243</v>
      </c>
      <c r="B2616" t="s">
        <v>3382</v>
      </c>
      <c r="D2616" t="str">
        <f t="shared" si="40"/>
        <v>Sodic East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t="s">
        <v>1499</v>
      </c>
      <c r="B2617" t="s">
        <v>3383</v>
      </c>
      <c r="C2617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t="s">
        <v>1499</v>
      </c>
      <c r="B2618" t="s">
        <v>3384</v>
      </c>
      <c r="C2618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t="s">
        <v>828</v>
      </c>
      <c r="B2619" t="s">
        <v>3385</v>
      </c>
      <c r="C2619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t="s">
        <v>9</v>
      </c>
      <c r="B2620" t="s">
        <v>3386</v>
      </c>
      <c r="C2620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t="s">
        <v>1254</v>
      </c>
      <c r="B2621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t="s">
        <v>559</v>
      </c>
      <c r="B2622" t="s">
        <v>3388</v>
      </c>
      <c r="C2622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t="s">
        <v>1520</v>
      </c>
      <c r="B2623" t="s">
        <v>1083</v>
      </c>
      <c r="C2623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t="s">
        <v>1196</v>
      </c>
      <c r="B2624" t="s">
        <v>3389</v>
      </c>
      <c r="C2624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t="s">
        <v>371</v>
      </c>
      <c r="B2625" t="s">
        <v>3390</v>
      </c>
      <c r="C2625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t="s">
        <v>679</v>
      </c>
      <c r="B2626" t="s">
        <v>3391</v>
      </c>
      <c r="C262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t="s">
        <v>361</v>
      </c>
      <c r="B2627" t="s">
        <v>3392</v>
      </c>
      <c r="C2627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t="s">
        <v>895</v>
      </c>
      <c r="B2628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t="s">
        <v>895</v>
      </c>
      <c r="B2629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t="s">
        <v>919</v>
      </c>
      <c r="B2630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t="s">
        <v>1377</v>
      </c>
      <c r="B2631" t="s">
        <v>3396</v>
      </c>
      <c r="D2631" t="str">
        <f t="shared" si="41"/>
        <v>Mivida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t="s">
        <v>71</v>
      </c>
      <c r="B2632" t="s">
        <v>3397</v>
      </c>
      <c r="C2632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t="s">
        <v>1300</v>
      </c>
      <c r="B2633" t="s">
        <v>3398</v>
      </c>
      <c r="D2633" t="str">
        <f t="shared" si="41"/>
        <v>Minis Building(Polyurethane)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t="s">
        <v>1254</v>
      </c>
      <c r="B2634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t="s">
        <v>339</v>
      </c>
      <c r="B2635" t="s">
        <v>3400</v>
      </c>
      <c r="C2635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t="s">
        <v>9</v>
      </c>
      <c r="B2636" t="s">
        <v>3401</v>
      </c>
      <c r="C263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t="s">
        <v>339</v>
      </c>
      <c r="B2637" t="s">
        <v>3402</v>
      </c>
      <c r="C2637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t="s">
        <v>1473</v>
      </c>
      <c r="B2638" t="s">
        <v>3403</v>
      </c>
      <c r="D2638" t="str">
        <f t="shared" si="41"/>
        <v>Taval Sarai 52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t="s">
        <v>1243</v>
      </c>
      <c r="B2639" t="s">
        <v>3404</v>
      </c>
      <c r="D2639" t="str">
        <f t="shared" si="41"/>
        <v>Sodic East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t="s">
        <v>420</v>
      </c>
      <c r="B2640" t="s">
        <v>3405</v>
      </c>
      <c r="C2640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t="s">
        <v>1710</v>
      </c>
      <c r="B2641" t="s">
        <v>3406</v>
      </c>
      <c r="C2641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t="s">
        <v>1750</v>
      </c>
      <c r="B2642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t="s">
        <v>2007</v>
      </c>
      <c r="B2643" t="s">
        <v>3408</v>
      </c>
      <c r="C2643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t="s">
        <v>3409</v>
      </c>
      <c r="B2644" t="s">
        <v>3410</v>
      </c>
      <c r="C2644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t="s">
        <v>1254</v>
      </c>
      <c r="B2645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t="s">
        <v>1532</v>
      </c>
      <c r="B264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t="s">
        <v>73</v>
      </c>
      <c r="B2647" t="s">
        <v>3413</v>
      </c>
      <c r="C2647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t="s">
        <v>73</v>
      </c>
      <c r="B2648" t="s">
        <v>3414</v>
      </c>
      <c r="C2648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t="s">
        <v>3415</v>
      </c>
      <c r="B2649" t="s">
        <v>3416</v>
      </c>
      <c r="C2649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t="s">
        <v>300</v>
      </c>
      <c r="B2650" t="s">
        <v>3417</v>
      </c>
      <c r="C2650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t="s">
        <v>2626</v>
      </c>
      <c r="B2651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t="s">
        <v>1000</v>
      </c>
      <c r="B2652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t="s">
        <v>1579</v>
      </c>
      <c r="B2653" t="s">
        <v>3419</v>
      </c>
      <c r="C2653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t="s">
        <v>1122</v>
      </c>
      <c r="B2654" t="s">
        <v>3420</v>
      </c>
      <c r="C2654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t="s">
        <v>982</v>
      </c>
      <c r="B2655" t="s">
        <v>3421</v>
      </c>
      <c r="C2655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t="s">
        <v>1084</v>
      </c>
      <c r="B2656" t="s">
        <v>3422</v>
      </c>
      <c r="C265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t="s">
        <v>3423</v>
      </c>
      <c r="B2657" t="s">
        <v>3424</v>
      </c>
      <c r="C2657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t="s">
        <v>1194</v>
      </c>
      <c r="B2658" t="s">
        <v>916</v>
      </c>
      <c r="C2658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t="s">
        <v>705</v>
      </c>
      <c r="B2659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t="s">
        <v>1266</v>
      </c>
      <c r="B2660" t="s">
        <v>3426</v>
      </c>
      <c r="C2660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t="s">
        <v>695</v>
      </c>
      <c r="B2661" t="s">
        <v>3427</v>
      </c>
      <c r="C2661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t="s">
        <v>754</v>
      </c>
      <c r="B2662" t="s">
        <v>3428</v>
      </c>
      <c r="C2662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t="s">
        <v>1077</v>
      </c>
      <c r="B2663" t="s">
        <v>3429</v>
      </c>
      <c r="C2663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t="s">
        <v>1699</v>
      </c>
      <c r="B2664" t="s">
        <v>3430</v>
      </c>
      <c r="C2664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t="s">
        <v>397</v>
      </c>
      <c r="B2665" t="s">
        <v>3431</v>
      </c>
      <c r="C2665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t="s">
        <v>1587</v>
      </c>
      <c r="B266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t="s">
        <v>3433</v>
      </c>
      <c r="B2667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t="s">
        <v>1594</v>
      </c>
      <c r="B2668" t="s">
        <v>3435</v>
      </c>
      <c r="C2668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t="s">
        <v>1532</v>
      </c>
      <c r="B2669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t="s">
        <v>1118</v>
      </c>
      <c r="B2670" t="s">
        <v>3437</v>
      </c>
      <c r="C2670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t="s">
        <v>393</v>
      </c>
      <c r="B2671" t="s">
        <v>3438</v>
      </c>
      <c r="C2671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t="s">
        <v>393</v>
      </c>
      <c r="B2672" t="s">
        <v>3439</v>
      </c>
      <c r="C2672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t="s">
        <v>950</v>
      </c>
      <c r="B2673" t="s">
        <v>3440</v>
      </c>
      <c r="C2673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t="s">
        <v>1163</v>
      </c>
      <c r="B2674" t="s">
        <v>3441</v>
      </c>
      <c r="C2674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t="s">
        <v>341</v>
      </c>
      <c r="B2675" t="s">
        <v>3442</v>
      </c>
      <c r="C2675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t="s">
        <v>1363</v>
      </c>
      <c r="B2676" t="s">
        <v>3443</v>
      </c>
      <c r="C267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t="s">
        <v>389</v>
      </c>
      <c r="B2677" t="s">
        <v>3444</v>
      </c>
      <c r="C2677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t="s">
        <v>361</v>
      </c>
      <c r="B2678" t="s">
        <v>3445</v>
      </c>
      <c r="C2678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t="s">
        <v>1623</v>
      </c>
      <c r="B2679" t="s">
        <v>3446</v>
      </c>
      <c r="C2679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t="s">
        <v>393</v>
      </c>
      <c r="B2680" t="s">
        <v>3447</v>
      </c>
      <c r="C2680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t="s">
        <v>1626</v>
      </c>
      <c r="B2681" t="s">
        <v>3448</v>
      </c>
      <c r="C2681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t="s">
        <v>1630</v>
      </c>
      <c r="B2682" t="s">
        <v>3449</v>
      </c>
      <c r="C2682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t="s">
        <v>1630</v>
      </c>
      <c r="B2683" t="s">
        <v>3450</v>
      </c>
      <c r="C2683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t="s">
        <v>795</v>
      </c>
      <c r="B2684" t="s">
        <v>3451</v>
      </c>
      <c r="C2684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t="s">
        <v>802</v>
      </c>
      <c r="B2685" t="s">
        <v>3452</v>
      </c>
      <c r="C2685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t="s">
        <v>1574</v>
      </c>
      <c r="B2686" t="s">
        <v>3453</v>
      </c>
      <c r="C268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t="s">
        <v>1163</v>
      </c>
      <c r="B2687" t="s">
        <v>3454</v>
      </c>
      <c r="C2687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t="s">
        <v>1710</v>
      </c>
      <c r="B2688" t="s">
        <v>3455</v>
      </c>
      <c r="C2688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t="s">
        <v>331</v>
      </c>
      <c r="B2689" t="s">
        <v>3456</v>
      </c>
      <c r="C2689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t="s">
        <v>1473</v>
      </c>
      <c r="B2690" t="s">
        <v>3457</v>
      </c>
      <c r="C2690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t="s">
        <v>1473</v>
      </c>
      <c r="B2691" t="s">
        <v>3458</v>
      </c>
      <c r="D2691" t="str">
        <f t="shared" ref="D2691:D2754" si="42">A2691&amp;C2691</f>
        <v>Taval Sarai 52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t="s">
        <v>1637</v>
      </c>
      <c r="B2692" t="s">
        <v>3459</v>
      </c>
      <c r="C2692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t="s">
        <v>3460</v>
      </c>
      <c r="B2693" t="s">
        <v>3461</v>
      </c>
      <c r="C2693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t="s">
        <v>3460</v>
      </c>
      <c r="B2694" t="s">
        <v>3462</v>
      </c>
      <c r="C2694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t="s">
        <v>1646</v>
      </c>
      <c r="B2695" t="s">
        <v>3463</v>
      </c>
      <c r="C2695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t="s">
        <v>1646</v>
      </c>
      <c r="B2696" t="s">
        <v>3464</v>
      </c>
      <c r="C269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t="s">
        <v>1646</v>
      </c>
      <c r="B2697" t="s">
        <v>3465</v>
      </c>
      <c r="C2697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t="s">
        <v>1077</v>
      </c>
      <c r="B2698" t="s">
        <v>3466</v>
      </c>
      <c r="C2698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t="s">
        <v>1612</v>
      </c>
      <c r="B2699" t="s">
        <v>3467</v>
      </c>
      <c r="C2699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t="s">
        <v>1194</v>
      </c>
      <c r="B2700" t="s">
        <v>1127</v>
      </c>
      <c r="C2700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t="s">
        <v>71</v>
      </c>
      <c r="B2701" t="s">
        <v>3468</v>
      </c>
      <c r="C2701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t="s">
        <v>2392</v>
      </c>
      <c r="B2702" t="s">
        <v>3469</v>
      </c>
      <c r="C2702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t="s">
        <v>9</v>
      </c>
      <c r="B2703" t="s">
        <v>3470</v>
      </c>
      <c r="C2703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t="s">
        <v>9</v>
      </c>
      <c r="B2704" t="s">
        <v>3471</v>
      </c>
      <c r="C2704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t="s">
        <v>9</v>
      </c>
      <c r="B2705" t="s">
        <v>3472</v>
      </c>
      <c r="C2705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t="s">
        <v>1405</v>
      </c>
      <c r="B270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t="s">
        <v>1714</v>
      </c>
      <c r="B2707" t="s">
        <v>3474</v>
      </c>
      <c r="C2707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t="s">
        <v>342</v>
      </c>
      <c r="B2708" t="s">
        <v>3475</v>
      </c>
      <c r="C2708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t="s">
        <v>348</v>
      </c>
      <c r="B2709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t="s">
        <v>348</v>
      </c>
      <c r="B2710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t="s">
        <v>1654</v>
      </c>
      <c r="B2711" t="s">
        <v>3478</v>
      </c>
      <c r="C2711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t="s">
        <v>1654</v>
      </c>
      <c r="B2712" t="s">
        <v>3479</v>
      </c>
      <c r="C2712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t="s">
        <v>1654</v>
      </c>
      <c r="B2713" t="s">
        <v>3480</v>
      </c>
      <c r="C2713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t="s">
        <v>1657</v>
      </c>
      <c r="B2714" t="s">
        <v>3481</v>
      </c>
      <c r="C2714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t="s">
        <v>71</v>
      </c>
      <c r="B2715" t="s">
        <v>3482</v>
      </c>
      <c r="C2715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t="s">
        <v>1562</v>
      </c>
      <c r="B2716" t="s">
        <v>3483</v>
      </c>
      <c r="C271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t="s">
        <v>1218</v>
      </c>
      <c r="B2717" t="s">
        <v>3484</v>
      </c>
      <c r="D2717" t="str">
        <f t="shared" si="42"/>
        <v>Multi Sport Hall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t="s">
        <v>950</v>
      </c>
      <c r="B2718" t="s">
        <v>3485</v>
      </c>
      <c r="C2718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t="s">
        <v>1278</v>
      </c>
      <c r="B2719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t="s">
        <v>1266</v>
      </c>
      <c r="B2720" t="s">
        <v>3487</v>
      </c>
      <c r="C2720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t="s">
        <v>1776</v>
      </c>
      <c r="B2721" t="s">
        <v>3488</v>
      </c>
      <c r="C2721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t="s">
        <v>705</v>
      </c>
      <c r="B2722" t="s">
        <v>3489</v>
      </c>
      <c r="C2722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t="s">
        <v>705</v>
      </c>
      <c r="B2723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t="s">
        <v>1254</v>
      </c>
      <c r="B2724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t="s">
        <v>341</v>
      </c>
      <c r="B2725" t="s">
        <v>3492</v>
      </c>
      <c r="C2725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t="s">
        <v>378</v>
      </c>
      <c r="B2726" t="s">
        <v>3493</v>
      </c>
      <c r="C272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t="s">
        <v>378</v>
      </c>
      <c r="B2727" t="s">
        <v>3494</v>
      </c>
      <c r="C2727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t="s">
        <v>1612</v>
      </c>
      <c r="B2728" t="s">
        <v>3495</v>
      </c>
      <c r="C2728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t="s">
        <v>1433</v>
      </c>
      <c r="B2729" t="s">
        <v>3496</v>
      </c>
      <c r="C2729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t="s">
        <v>1699</v>
      </c>
      <c r="B2730" t="s">
        <v>3497</v>
      </c>
      <c r="C2730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t="s">
        <v>1626</v>
      </c>
      <c r="B2731" t="s">
        <v>3498</v>
      </c>
      <c r="C2731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t="s">
        <v>1589</v>
      </c>
      <c r="B2732" t="s">
        <v>3499</v>
      </c>
      <c r="C2732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t="s">
        <v>3500</v>
      </c>
      <c r="B2733" t="s">
        <v>3501</v>
      </c>
      <c r="C2733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t="s">
        <v>795</v>
      </c>
      <c r="B2734" t="s">
        <v>3502</v>
      </c>
      <c r="C2734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t="s">
        <v>1278</v>
      </c>
      <c r="B2735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t="s">
        <v>1556</v>
      </c>
      <c r="B2736" t="s">
        <v>3504</v>
      </c>
      <c r="C273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t="s">
        <v>1752</v>
      </c>
      <c r="B2737" t="s">
        <v>3505</v>
      </c>
      <c r="C2737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t="s">
        <v>73</v>
      </c>
      <c r="B2738" t="s">
        <v>3506</v>
      </c>
      <c r="C2738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t="s">
        <v>1699</v>
      </c>
      <c r="B2739" t="s">
        <v>3507</v>
      </c>
      <c r="C2739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t="s">
        <v>1396</v>
      </c>
      <c r="B2740" t="s">
        <v>3508</v>
      </c>
      <c r="C2740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t="s">
        <v>646</v>
      </c>
      <c r="B2741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t="s">
        <v>847</v>
      </c>
      <c r="B2742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t="s">
        <v>1278</v>
      </c>
      <c r="B2743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t="s">
        <v>1350</v>
      </c>
      <c r="B2744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t="s">
        <v>3513</v>
      </c>
      <c r="B2745" t="s">
        <v>3514</v>
      </c>
      <c r="C2745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t="s">
        <v>393</v>
      </c>
      <c r="B2746" t="s">
        <v>3515</v>
      </c>
      <c r="C274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t="s">
        <v>303</v>
      </c>
      <c r="B2747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t="s">
        <v>420</v>
      </c>
      <c r="B2748" t="s">
        <v>3517</v>
      </c>
      <c r="C2748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t="s">
        <v>1720</v>
      </c>
      <c r="B2749" t="s">
        <v>3518</v>
      </c>
      <c r="C2749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t="s">
        <v>705</v>
      </c>
      <c r="B2750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t="s">
        <v>1473</v>
      </c>
      <c r="B2751" t="s">
        <v>3520</v>
      </c>
      <c r="C2751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t="s">
        <v>705</v>
      </c>
      <c r="B2752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t="s">
        <v>1562</v>
      </c>
      <c r="B2753" t="s">
        <v>3522</v>
      </c>
      <c r="C2753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t="s">
        <v>1163</v>
      </c>
      <c r="B2754" t="s">
        <v>3523</v>
      </c>
      <c r="C2754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t="s">
        <v>581</v>
      </c>
      <c r="B2755" t="s">
        <v>3524</v>
      </c>
      <c r="C2755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t="s">
        <v>889</v>
      </c>
      <c r="B275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t="s">
        <v>348</v>
      </c>
      <c r="B2757" t="s">
        <v>3525</v>
      </c>
      <c r="C2757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t="s">
        <v>982</v>
      </c>
      <c r="B2758" t="s">
        <v>3526</v>
      </c>
      <c r="C2758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t="s">
        <v>705</v>
      </c>
      <c r="B2759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t="s">
        <v>71</v>
      </c>
      <c r="B2760" t="s">
        <v>3528</v>
      </c>
      <c r="C2760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t="s">
        <v>299</v>
      </c>
      <c r="B2761" t="s">
        <v>3529</v>
      </c>
      <c r="D2761" t="str">
        <f t="shared" si="43"/>
        <v>Cement Factory-Beni Suef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t="s">
        <v>1405</v>
      </c>
      <c r="B2762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t="s">
        <v>1405</v>
      </c>
      <c r="B2763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t="s">
        <v>342</v>
      </c>
      <c r="B2764" t="s">
        <v>3532</v>
      </c>
      <c r="C2764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t="s">
        <v>342</v>
      </c>
      <c r="B2765" t="s">
        <v>3533</v>
      </c>
      <c r="C2765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t="s">
        <v>1761</v>
      </c>
      <c r="B2766" t="s">
        <v>3534</v>
      </c>
      <c r="C276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t="s">
        <v>1766</v>
      </c>
      <c r="B2767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t="s">
        <v>3536</v>
      </c>
      <c r="B2768" t="s">
        <v>3537</v>
      </c>
      <c r="C2768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t="s">
        <v>3536</v>
      </c>
      <c r="B2769" t="s">
        <v>3538</v>
      </c>
      <c r="C2769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t="s">
        <v>3539</v>
      </c>
      <c r="B2770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t="s">
        <v>1185</v>
      </c>
      <c r="B2771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t="s">
        <v>295</v>
      </c>
      <c r="B2772" t="s">
        <v>3542</v>
      </c>
      <c r="C2772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t="s">
        <v>412</v>
      </c>
      <c r="B2773" t="s">
        <v>3543</v>
      </c>
      <c r="C2773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t="s">
        <v>412</v>
      </c>
      <c r="B2774" t="s">
        <v>3544</v>
      </c>
      <c r="C2774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t="s">
        <v>646</v>
      </c>
      <c r="B2775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t="s">
        <v>705</v>
      </c>
      <c r="B277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t="s">
        <v>1692</v>
      </c>
      <c r="B2777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t="s">
        <v>1692</v>
      </c>
      <c r="B2778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t="s">
        <v>3549</v>
      </c>
      <c r="B2779" t="s">
        <v>3550</v>
      </c>
      <c r="C2779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t="s">
        <v>1594</v>
      </c>
      <c r="B2780" t="s">
        <v>3551</v>
      </c>
      <c r="C2780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t="s">
        <v>1389</v>
      </c>
      <c r="B2781" t="s">
        <v>1127</v>
      </c>
      <c r="C2781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t="s">
        <v>1786</v>
      </c>
      <c r="B2782" t="s">
        <v>3552</v>
      </c>
      <c r="C2782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t="s">
        <v>393</v>
      </c>
      <c r="B2783" t="s">
        <v>3553</v>
      </c>
      <c r="C2783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t="s">
        <v>1350</v>
      </c>
      <c r="B2784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t="s">
        <v>1405</v>
      </c>
      <c r="B2785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t="s">
        <v>1797</v>
      </c>
      <c r="B2786" t="s">
        <v>3556</v>
      </c>
      <c r="C278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t="s">
        <v>1363</v>
      </c>
      <c r="B2787" t="s">
        <v>3557</v>
      </c>
      <c r="C2787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t="s">
        <v>361</v>
      </c>
      <c r="B2788" t="s">
        <v>3558</v>
      </c>
      <c r="C2788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t="s">
        <v>1453</v>
      </c>
      <c r="B2789" t="s">
        <v>3559</v>
      </c>
      <c r="C2789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t="s">
        <v>89</v>
      </c>
      <c r="B2790" t="s">
        <v>3560</v>
      </c>
      <c r="C2790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t="s">
        <v>89</v>
      </c>
      <c r="B2791" t="s">
        <v>3561</v>
      </c>
      <c r="C2791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t="s">
        <v>89</v>
      </c>
      <c r="B2792" t="s">
        <v>3562</v>
      </c>
      <c r="C2792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t="s">
        <v>89</v>
      </c>
      <c r="B2793" t="s">
        <v>3563</v>
      </c>
      <c r="C2793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t="s">
        <v>425</v>
      </c>
      <c r="B2794" t="s">
        <v>3564</v>
      </c>
      <c r="C2794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t="s">
        <v>1710</v>
      </c>
      <c r="B2795" t="s">
        <v>3565</v>
      </c>
      <c r="C2795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t="s">
        <v>1726</v>
      </c>
      <c r="B279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t="s">
        <v>1589</v>
      </c>
      <c r="B2797" t="s">
        <v>3567</v>
      </c>
      <c r="C2797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t="s">
        <v>1692</v>
      </c>
      <c r="B2798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t="s">
        <v>646</v>
      </c>
      <c r="B2799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t="s">
        <v>646</v>
      </c>
      <c r="B2800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t="s">
        <v>3571</v>
      </c>
      <c r="B2801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t="s">
        <v>1685</v>
      </c>
      <c r="B2802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t="s">
        <v>1278</v>
      </c>
      <c r="B2803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t="s">
        <v>1278</v>
      </c>
      <c r="B2804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t="s">
        <v>367</v>
      </c>
      <c r="B2805" t="s">
        <v>3576</v>
      </c>
      <c r="C2805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t="s">
        <v>367</v>
      </c>
      <c r="B2806" t="s">
        <v>3577</v>
      </c>
      <c r="C280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t="s">
        <v>3513</v>
      </c>
      <c r="B2807" t="s">
        <v>3578</v>
      </c>
      <c r="C2807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t="s">
        <v>318</v>
      </c>
      <c r="B2808" t="s">
        <v>3579</v>
      </c>
      <c r="C2808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t="s">
        <v>393</v>
      </c>
      <c r="B2809" t="s">
        <v>3580</v>
      </c>
      <c r="C2809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t="s">
        <v>1574</v>
      </c>
      <c r="B2810" t="s">
        <v>3581</v>
      </c>
      <c r="C2810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t="s">
        <v>71</v>
      </c>
      <c r="B2811" t="s">
        <v>3582</v>
      </c>
      <c r="C2811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t="s">
        <v>1692</v>
      </c>
      <c r="B2812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t="s">
        <v>1692</v>
      </c>
      <c r="B2813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t="s">
        <v>1473</v>
      </c>
      <c r="B2814" t="s">
        <v>3585</v>
      </c>
      <c r="C2814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t="s">
        <v>1473</v>
      </c>
      <c r="B2815" t="s">
        <v>3586</v>
      </c>
      <c r="C2815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t="s">
        <v>3587</v>
      </c>
      <c r="B281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t="s">
        <v>1692</v>
      </c>
      <c r="B2817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t="s">
        <v>1579</v>
      </c>
      <c r="B2818" t="s">
        <v>3590</v>
      </c>
      <c r="C2818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t="s">
        <v>401</v>
      </c>
      <c r="B2819" t="s">
        <v>3591</v>
      </c>
      <c r="C2819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t="s">
        <v>401</v>
      </c>
      <c r="B2820" t="s">
        <v>3592</v>
      </c>
      <c r="C2820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t="s">
        <v>401</v>
      </c>
      <c r="B2821" t="s">
        <v>3593</v>
      </c>
      <c r="C2821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t="s">
        <v>401</v>
      </c>
      <c r="B2822" t="s">
        <v>3594</v>
      </c>
      <c r="C2822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t="s">
        <v>401</v>
      </c>
      <c r="B2823" t="s">
        <v>3595</v>
      </c>
      <c r="C2823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t="s">
        <v>401</v>
      </c>
      <c r="B2824" t="s">
        <v>3596</v>
      </c>
      <c r="C2824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t="s">
        <v>393</v>
      </c>
      <c r="B2825" t="s">
        <v>3597</v>
      </c>
      <c r="C2825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t="s">
        <v>1266</v>
      </c>
      <c r="B2826" t="s">
        <v>3598</v>
      </c>
      <c r="C282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t="s">
        <v>1888</v>
      </c>
      <c r="B2827" t="s">
        <v>3599</v>
      </c>
      <c r="C2827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t="s">
        <v>339</v>
      </c>
      <c r="B2828" t="s">
        <v>3600</v>
      </c>
      <c r="C2828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t="s">
        <v>1953</v>
      </c>
      <c r="B2829" t="s">
        <v>3601</v>
      </c>
      <c r="C2829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t="s">
        <v>1350</v>
      </c>
      <c r="B2830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t="s">
        <v>71</v>
      </c>
      <c r="B2831" t="s">
        <v>3603</v>
      </c>
      <c r="C2831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t="s">
        <v>1405</v>
      </c>
      <c r="B2832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t="s">
        <v>335</v>
      </c>
      <c r="B2833" t="s">
        <v>3605</v>
      </c>
      <c r="C2833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t="s">
        <v>3606</v>
      </c>
      <c r="B2834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t="s">
        <v>3608</v>
      </c>
      <c r="B2835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t="s">
        <v>3609</v>
      </c>
      <c r="B283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t="s">
        <v>1630</v>
      </c>
      <c r="B2837" t="s">
        <v>3611</v>
      </c>
      <c r="C2837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t="s">
        <v>1888</v>
      </c>
      <c r="B2838" t="s">
        <v>3612</v>
      </c>
      <c r="C2838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t="s">
        <v>1023</v>
      </c>
      <c r="B2839" t="s">
        <v>3613</v>
      </c>
      <c r="C2839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t="s">
        <v>1530</v>
      </c>
      <c r="B2840" t="s">
        <v>3614</v>
      </c>
      <c r="C2840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t="s">
        <v>1692</v>
      </c>
      <c r="B2841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t="s">
        <v>498</v>
      </c>
      <c r="B2842" t="s">
        <v>3616</v>
      </c>
      <c r="C2842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t="s">
        <v>3617</v>
      </c>
      <c r="B2843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t="s">
        <v>1278</v>
      </c>
      <c r="B2844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t="s">
        <v>1316</v>
      </c>
      <c r="B2845" t="s">
        <v>3620</v>
      </c>
      <c r="C2845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t="s">
        <v>1646</v>
      </c>
      <c r="B2846" t="s">
        <v>3621</v>
      </c>
      <c r="C284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t="s">
        <v>73</v>
      </c>
      <c r="B2847" t="s">
        <v>3622</v>
      </c>
      <c r="C2847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t="s">
        <v>1585</v>
      </c>
      <c r="B2848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t="s">
        <v>3624</v>
      </c>
      <c r="B2849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t="s">
        <v>1254</v>
      </c>
      <c r="B2850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t="s">
        <v>73</v>
      </c>
      <c r="B2851" t="s">
        <v>3627</v>
      </c>
      <c r="C2851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t="s">
        <v>1060</v>
      </c>
      <c r="B2852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t="s">
        <v>3629</v>
      </c>
      <c r="B2853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t="s">
        <v>3631</v>
      </c>
      <c r="B2854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t="s">
        <v>1637</v>
      </c>
      <c r="B2855" t="s">
        <v>3633</v>
      </c>
      <c r="C2855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t="s">
        <v>1637</v>
      </c>
      <c r="B2856" t="s">
        <v>3634</v>
      </c>
      <c r="C285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t="s">
        <v>295</v>
      </c>
      <c r="B2857" t="s">
        <v>3635</v>
      </c>
      <c r="C2857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t="s">
        <v>295</v>
      </c>
      <c r="B2858" t="s">
        <v>3636</v>
      </c>
      <c r="C2858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t="s">
        <v>363</v>
      </c>
      <c r="B2859" t="s">
        <v>3637</v>
      </c>
      <c r="C2859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t="s">
        <v>363</v>
      </c>
      <c r="B2860" t="s">
        <v>3638</v>
      </c>
      <c r="C2860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t="s">
        <v>433</v>
      </c>
      <c r="B2861" t="s">
        <v>3639</v>
      </c>
      <c r="C2861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t="s">
        <v>433</v>
      </c>
      <c r="B2862" t="s">
        <v>3640</v>
      </c>
      <c r="C2862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t="s">
        <v>433</v>
      </c>
      <c r="B2863" t="s">
        <v>3641</v>
      </c>
      <c r="C2863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t="s">
        <v>1405</v>
      </c>
      <c r="B2864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t="s">
        <v>1405</v>
      </c>
      <c r="B2865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t="s">
        <v>1953</v>
      </c>
      <c r="B2866" t="s">
        <v>3644</v>
      </c>
      <c r="C286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t="s">
        <v>1916</v>
      </c>
      <c r="B2867" t="s">
        <v>3645</v>
      </c>
      <c r="C2867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t="s">
        <v>1916</v>
      </c>
      <c r="B2868" t="s">
        <v>3646</v>
      </c>
      <c r="C2868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t="s">
        <v>1574</v>
      </c>
      <c r="B2869" t="s">
        <v>3647</v>
      </c>
      <c r="C2869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t="s">
        <v>453</v>
      </c>
      <c r="B2870" t="s">
        <v>3648</v>
      </c>
      <c r="C2870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t="s">
        <v>1685</v>
      </c>
      <c r="B2871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t="s">
        <v>1685</v>
      </c>
      <c r="B2872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t="s">
        <v>1323</v>
      </c>
      <c r="B2873" t="s">
        <v>3650</v>
      </c>
      <c r="C2873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t="s">
        <v>2017</v>
      </c>
      <c r="B2874" t="s">
        <v>3651</v>
      </c>
      <c r="C2874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t="s">
        <v>1562</v>
      </c>
      <c r="B2875" t="s">
        <v>3652</v>
      </c>
      <c r="C2875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t="s">
        <v>1630</v>
      </c>
      <c r="B2876" t="s">
        <v>3653</v>
      </c>
      <c r="C287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t="s">
        <v>1630</v>
      </c>
      <c r="B2877" t="s">
        <v>3654</v>
      </c>
      <c r="C2877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t="s">
        <v>73</v>
      </c>
      <c r="B2878" t="s">
        <v>3655</v>
      </c>
      <c r="C2878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t="s">
        <v>1350</v>
      </c>
      <c r="B2879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t="s">
        <v>967</v>
      </c>
      <c r="B2880" t="s">
        <v>3657</v>
      </c>
      <c r="C2880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t="s">
        <v>393</v>
      </c>
      <c r="B2881" t="s">
        <v>3658</v>
      </c>
      <c r="C2881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t="s">
        <v>1077</v>
      </c>
      <c r="B2882" t="s">
        <v>3659</v>
      </c>
      <c r="C2882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t="s">
        <v>1077</v>
      </c>
      <c r="B2883" t="s">
        <v>3660</v>
      </c>
      <c r="C2883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t="s">
        <v>1077</v>
      </c>
      <c r="B2884" t="s">
        <v>3661</v>
      </c>
      <c r="C2884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t="s">
        <v>1077</v>
      </c>
      <c r="B2885" t="s">
        <v>3662</v>
      </c>
      <c r="C2885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t="s">
        <v>1163</v>
      </c>
      <c r="B2886" t="s">
        <v>3663</v>
      </c>
      <c r="C288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t="s">
        <v>375</v>
      </c>
      <c r="B2887" t="s">
        <v>3664</v>
      </c>
      <c r="C2887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t="s">
        <v>375</v>
      </c>
      <c r="B2888" t="s">
        <v>3665</v>
      </c>
      <c r="C2888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t="s">
        <v>375</v>
      </c>
      <c r="B2889" t="s">
        <v>3666</v>
      </c>
      <c r="C2889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t="s">
        <v>847</v>
      </c>
      <c r="B2890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t="s">
        <v>1043</v>
      </c>
      <c r="B2891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t="s">
        <v>3669</v>
      </c>
      <c r="B2892" t="s">
        <v>3670</v>
      </c>
      <c r="C2892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t="s">
        <v>393</v>
      </c>
      <c r="B2893" t="s">
        <v>3671</v>
      </c>
      <c r="C2893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t="s">
        <v>1163</v>
      </c>
      <c r="B2894" t="s">
        <v>3672</v>
      </c>
      <c r="C2894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t="s">
        <v>1853</v>
      </c>
      <c r="B2895" t="s">
        <v>3673</v>
      </c>
      <c r="C2895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t="s">
        <v>71</v>
      </c>
      <c r="B2896" t="s">
        <v>3674</v>
      </c>
      <c r="C289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t="s">
        <v>71</v>
      </c>
      <c r="B2897" t="s">
        <v>3675</v>
      </c>
      <c r="C2897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t="s">
        <v>367</v>
      </c>
      <c r="B2898" t="s">
        <v>3676</v>
      </c>
      <c r="C2898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t="s">
        <v>3677</v>
      </c>
      <c r="B2899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t="s">
        <v>971</v>
      </c>
      <c r="B2900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t="s">
        <v>1060</v>
      </c>
      <c r="B2901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t="s">
        <v>1060</v>
      </c>
      <c r="B2902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t="s">
        <v>1060</v>
      </c>
      <c r="B2903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t="s">
        <v>393</v>
      </c>
      <c r="B2904" t="s">
        <v>3682</v>
      </c>
      <c r="C2904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t="s">
        <v>1720</v>
      </c>
      <c r="B2905" t="s">
        <v>3683</v>
      </c>
      <c r="C2905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t="s">
        <v>3684</v>
      </c>
      <c r="B290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t="s">
        <v>3685</v>
      </c>
      <c r="B2907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t="s">
        <v>1692</v>
      </c>
      <c r="B2908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t="s">
        <v>1547</v>
      </c>
      <c r="B2909" t="s">
        <v>3688</v>
      </c>
      <c r="C2909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t="s">
        <v>1853</v>
      </c>
      <c r="B2910" t="s">
        <v>3689</v>
      </c>
      <c r="C2910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t="s">
        <v>3690</v>
      </c>
      <c r="B2911" t="s">
        <v>3691</v>
      </c>
      <c r="C2911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t="s">
        <v>378</v>
      </c>
      <c r="B2912" t="s">
        <v>3692</v>
      </c>
      <c r="C2912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t="s">
        <v>3693</v>
      </c>
      <c r="B2913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t="s">
        <v>1654</v>
      </c>
      <c r="B2914" t="s">
        <v>3695</v>
      </c>
      <c r="C2914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t="s">
        <v>1654</v>
      </c>
      <c r="B2915" t="s">
        <v>3696</v>
      </c>
      <c r="C2915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t="s">
        <v>1841</v>
      </c>
      <c r="B2916" t="s">
        <v>3697</v>
      </c>
      <c r="C291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t="s">
        <v>1841</v>
      </c>
      <c r="B2917" t="s">
        <v>3698</v>
      </c>
      <c r="C2917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t="s">
        <v>3690</v>
      </c>
      <c r="B2918" t="s">
        <v>3699</v>
      </c>
      <c r="C2918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t="s">
        <v>1841</v>
      </c>
      <c r="B2919" t="s">
        <v>3700</v>
      </c>
      <c r="C2919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t="s">
        <v>1243</v>
      </c>
      <c r="B2920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t="s">
        <v>393</v>
      </c>
      <c r="B2921" t="s">
        <v>3702</v>
      </c>
      <c r="C2921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t="s">
        <v>397</v>
      </c>
      <c r="B2922" t="s">
        <v>3703</v>
      </c>
      <c r="C2922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t="s">
        <v>412</v>
      </c>
      <c r="B2923" t="s">
        <v>3704</v>
      </c>
      <c r="C2923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t="s">
        <v>795</v>
      </c>
      <c r="B2924" t="s">
        <v>3705</v>
      </c>
      <c r="C2924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t="s">
        <v>1989</v>
      </c>
      <c r="B2925" t="s">
        <v>3706</v>
      </c>
      <c r="C2925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t="s">
        <v>1720</v>
      </c>
      <c r="B2926" t="s">
        <v>3707</v>
      </c>
      <c r="C292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t="s">
        <v>393</v>
      </c>
      <c r="B2927" t="s">
        <v>3708</v>
      </c>
      <c r="C2927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t="s">
        <v>1991</v>
      </c>
      <c r="B2928" t="s">
        <v>3709</v>
      </c>
      <c r="C2928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t="s">
        <v>1991</v>
      </c>
      <c r="B2929" t="s">
        <v>3710</v>
      </c>
      <c r="C2929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t="s">
        <v>378</v>
      </c>
      <c r="B2930" t="s">
        <v>3711</v>
      </c>
      <c r="C2930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t="s">
        <v>335</v>
      </c>
      <c r="B2931" t="s">
        <v>3712</v>
      </c>
      <c r="C2931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t="s">
        <v>342</v>
      </c>
      <c r="B2932" t="s">
        <v>3713</v>
      </c>
      <c r="C2932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t="s">
        <v>320</v>
      </c>
      <c r="B2933" t="s">
        <v>3714</v>
      </c>
      <c r="C2933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t="s">
        <v>320</v>
      </c>
      <c r="B2934" t="s">
        <v>3715</v>
      </c>
      <c r="C2934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t="s">
        <v>1594</v>
      </c>
      <c r="B2935" t="s">
        <v>3716</v>
      </c>
      <c r="C2935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t="s">
        <v>3693</v>
      </c>
      <c r="B293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t="s">
        <v>2392</v>
      </c>
      <c r="B2937" t="s">
        <v>3718</v>
      </c>
      <c r="C2937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t="s">
        <v>2185</v>
      </c>
      <c r="B2938" t="s">
        <v>3719</v>
      </c>
      <c r="C2938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t="s">
        <v>71</v>
      </c>
      <c r="B2939" t="s">
        <v>3720</v>
      </c>
      <c r="C2939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t="s">
        <v>71</v>
      </c>
      <c r="B2940" t="s">
        <v>3721</v>
      </c>
      <c r="C2940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t="s">
        <v>1623</v>
      </c>
      <c r="B2941" t="s">
        <v>3722</v>
      </c>
      <c r="C2941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t="s">
        <v>2119</v>
      </c>
      <c r="B2942" t="s">
        <v>3723</v>
      </c>
      <c r="C2942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t="s">
        <v>2009</v>
      </c>
      <c r="B2943" t="s">
        <v>3724</v>
      </c>
      <c r="C2943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t="s">
        <v>346</v>
      </c>
      <c r="B2944" t="s">
        <v>3725</v>
      </c>
      <c r="C2944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t="s">
        <v>89</v>
      </c>
      <c r="B2945" t="s">
        <v>3726</v>
      </c>
      <c r="C2945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t="s">
        <v>2013</v>
      </c>
      <c r="B2946" t="s">
        <v>3727</v>
      </c>
      <c r="C294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t="s">
        <v>401</v>
      </c>
      <c r="B2947" t="s">
        <v>3728</v>
      </c>
      <c r="C2947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t="s">
        <v>71</v>
      </c>
      <c r="B2948" t="s">
        <v>3729</v>
      </c>
      <c r="C2948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t="s">
        <v>341</v>
      </c>
      <c r="B2949" t="s">
        <v>3730</v>
      </c>
      <c r="C2949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t="s">
        <v>401</v>
      </c>
      <c r="B2950" t="s">
        <v>3731</v>
      </c>
      <c r="C2950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t="s">
        <v>2033</v>
      </c>
      <c r="B2951" t="s">
        <v>3732</v>
      </c>
      <c r="C2951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t="s">
        <v>2033</v>
      </c>
      <c r="B2952" t="s">
        <v>3733</v>
      </c>
      <c r="C2952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t="s">
        <v>1828</v>
      </c>
      <c r="B2953" t="s">
        <v>3734</v>
      </c>
      <c r="C2953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t="s">
        <v>393</v>
      </c>
      <c r="B2954" t="s">
        <v>3735</v>
      </c>
      <c r="C2954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t="s">
        <v>1980</v>
      </c>
      <c r="B2955" t="s">
        <v>3736</v>
      </c>
      <c r="C2955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t="s">
        <v>421</v>
      </c>
      <c r="B2956" t="s">
        <v>3737</v>
      </c>
      <c r="C295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t="s">
        <v>2244</v>
      </c>
      <c r="B2957" t="s">
        <v>3738</v>
      </c>
      <c r="C2957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t="s">
        <v>71</v>
      </c>
      <c r="B2958" t="s">
        <v>3739</v>
      </c>
      <c r="C2958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t="s">
        <v>2045</v>
      </c>
      <c r="B2959" t="s">
        <v>3740</v>
      </c>
      <c r="C2959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t="s">
        <v>342</v>
      </c>
      <c r="B2960" t="s">
        <v>3741</v>
      </c>
      <c r="C2960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t="s">
        <v>295</v>
      </c>
      <c r="B2961" t="s">
        <v>3742</v>
      </c>
      <c r="C2961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t="s">
        <v>2103</v>
      </c>
      <c r="B2962" t="s">
        <v>3743</v>
      </c>
      <c r="C2962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t="s">
        <v>1630</v>
      </c>
      <c r="B2963" t="s">
        <v>3744</v>
      </c>
      <c r="C2963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t="s">
        <v>3745</v>
      </c>
      <c r="B2964" t="s">
        <v>3746</v>
      </c>
      <c r="C2964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t="s">
        <v>956</v>
      </c>
      <c r="B2965" t="s">
        <v>3747</v>
      </c>
      <c r="C2965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t="s">
        <v>956</v>
      </c>
      <c r="B2966" t="s">
        <v>3748</v>
      </c>
      <c r="C296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t="s">
        <v>2119</v>
      </c>
      <c r="B2967" t="s">
        <v>3749</v>
      </c>
      <c r="C2967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t="s">
        <v>1562</v>
      </c>
      <c r="B2968" t="s">
        <v>3750</v>
      </c>
      <c r="C2968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t="s">
        <v>412</v>
      </c>
      <c r="B2969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t="s">
        <v>73</v>
      </c>
      <c r="B2970" t="s">
        <v>3752</v>
      </c>
      <c r="C2970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t="s">
        <v>3753</v>
      </c>
      <c r="B2971" t="s">
        <v>3754</v>
      </c>
      <c r="C2971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t="s">
        <v>393</v>
      </c>
      <c r="B2972" t="s">
        <v>3755</v>
      </c>
      <c r="C2972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t="s">
        <v>1562</v>
      </c>
      <c r="B2973" t="s">
        <v>3756</v>
      </c>
      <c r="C2973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t="s">
        <v>342</v>
      </c>
      <c r="B2974" t="s">
        <v>3757</v>
      </c>
      <c r="C2974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t="s">
        <v>1623</v>
      </c>
      <c r="B2975" t="s">
        <v>3758</v>
      </c>
      <c r="C2975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t="s">
        <v>1623</v>
      </c>
      <c r="B2976" t="s">
        <v>3759</v>
      </c>
      <c r="C297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t="s">
        <v>1980</v>
      </c>
      <c r="B2977" t="s">
        <v>3760</v>
      </c>
      <c r="C2977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t="s">
        <v>2426</v>
      </c>
      <c r="B2978" t="s">
        <v>3761</v>
      </c>
      <c r="C2978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t="s">
        <v>2426</v>
      </c>
      <c r="B2979" t="s">
        <v>3762</v>
      </c>
      <c r="C2979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t="s">
        <v>2119</v>
      </c>
      <c r="B2980" t="s">
        <v>3763</v>
      </c>
      <c r="C2980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t="s">
        <v>2157</v>
      </c>
      <c r="B2981" t="s">
        <v>3764</v>
      </c>
      <c r="C2981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t="s">
        <v>2185</v>
      </c>
      <c r="B2982" t="s">
        <v>3765</v>
      </c>
      <c r="C2982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t="s">
        <v>2119</v>
      </c>
      <c r="B2983" t="s">
        <v>3766</v>
      </c>
      <c r="C2983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t="s">
        <v>3767</v>
      </c>
      <c r="B2984" t="s">
        <v>3768</v>
      </c>
      <c r="C2984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t="s">
        <v>393</v>
      </c>
      <c r="B2985" t="s">
        <v>3769</v>
      </c>
      <c r="C2985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t="s">
        <v>371</v>
      </c>
      <c r="B2986" t="s">
        <v>3770</v>
      </c>
      <c r="C298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t="s">
        <v>371</v>
      </c>
      <c r="B2987" t="s">
        <v>3771</v>
      </c>
      <c r="C2987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t="s">
        <v>313</v>
      </c>
      <c r="B2988" t="s">
        <v>3772</v>
      </c>
      <c r="C2988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t="s">
        <v>287</v>
      </c>
      <c r="B2989" t="s">
        <v>3773</v>
      </c>
      <c r="C2989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t="s">
        <v>2116</v>
      </c>
      <c r="B2990" t="s">
        <v>3774</v>
      </c>
      <c r="C2990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t="s">
        <v>393</v>
      </c>
      <c r="B2991" t="s">
        <v>3775</v>
      </c>
      <c r="C2991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t="s">
        <v>73</v>
      </c>
      <c r="B2992" t="s">
        <v>3776</v>
      </c>
      <c r="C2992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t="s">
        <v>378</v>
      </c>
      <c r="B2993" t="s">
        <v>3777</v>
      </c>
      <c r="C2993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t="s">
        <v>1991</v>
      </c>
      <c r="B2994" t="s">
        <v>3778</v>
      </c>
      <c r="C2994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t="s">
        <v>89</v>
      </c>
      <c r="B2995" t="s">
        <v>3779</v>
      </c>
      <c r="C2995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t="s">
        <v>2013</v>
      </c>
      <c r="B2996" t="s">
        <v>3780</v>
      </c>
      <c r="C299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t="s">
        <v>1980</v>
      </c>
      <c r="B2997" t="s">
        <v>3781</v>
      </c>
      <c r="D2997" t="str">
        <f t="shared" si="46"/>
        <v>WADY EL-NATROUN BRIDGE(HST)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t="s">
        <v>342</v>
      </c>
      <c r="B2998" t="s">
        <v>3782</v>
      </c>
      <c r="C2998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t="s">
        <v>956</v>
      </c>
      <c r="B2999" t="s">
        <v>3783</v>
      </c>
      <c r="C2999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t="s">
        <v>367</v>
      </c>
      <c r="B3000" t="s">
        <v>3784</v>
      </c>
      <c r="C3000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t="s">
        <v>3753</v>
      </c>
      <c r="B3001" t="s">
        <v>3785</v>
      </c>
      <c r="C3001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t="s">
        <v>342</v>
      </c>
      <c r="B3002" t="s">
        <v>3786</v>
      </c>
      <c r="C3002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t="s">
        <v>2068</v>
      </c>
      <c r="B3003" t="s">
        <v>3787</v>
      </c>
      <c r="C3003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t="s">
        <v>2096</v>
      </c>
      <c r="B3004" t="s">
        <v>2635</v>
      </c>
      <c r="C3004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t="s">
        <v>2085</v>
      </c>
      <c r="B3005" t="s">
        <v>3788</v>
      </c>
      <c r="C3005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t="s">
        <v>2176</v>
      </c>
      <c r="B3006" t="s">
        <v>3789</v>
      </c>
      <c r="C300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t="s">
        <v>754</v>
      </c>
      <c r="B3007" t="s">
        <v>3790</v>
      </c>
      <c r="C3007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t="s">
        <v>295</v>
      </c>
      <c r="B3008" t="s">
        <v>3791</v>
      </c>
      <c r="C3008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t="s">
        <v>73</v>
      </c>
      <c r="B3009" t="s">
        <v>3792</v>
      </c>
      <c r="C3009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t="s">
        <v>320</v>
      </c>
      <c r="B3010" t="s">
        <v>3793</v>
      </c>
      <c r="C3010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t="s">
        <v>2157</v>
      </c>
      <c r="B3011" t="s">
        <v>3794</v>
      </c>
      <c r="C3011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t="s">
        <v>401</v>
      </c>
      <c r="B3012" t="s">
        <v>3795</v>
      </c>
      <c r="C3012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t="s">
        <v>1259</v>
      </c>
      <c r="B3013" t="s">
        <v>3796</v>
      </c>
      <c r="C3013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t="s">
        <v>956</v>
      </c>
      <c r="B3014" t="s">
        <v>3797</v>
      </c>
      <c r="C3014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t="s">
        <v>1991</v>
      </c>
      <c r="B3015" t="s">
        <v>3798</v>
      </c>
      <c r="C3015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t="s">
        <v>1991</v>
      </c>
      <c r="B3016" t="s">
        <v>3799</v>
      </c>
      <c r="C301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t="s">
        <v>795</v>
      </c>
      <c r="B3017" t="s">
        <v>3800</v>
      </c>
      <c r="C3017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t="s">
        <v>1259</v>
      </c>
      <c r="B3018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t="s">
        <v>2068</v>
      </c>
      <c r="B3019" t="s">
        <v>3801</v>
      </c>
      <c r="C3019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t="s">
        <v>1792</v>
      </c>
      <c r="B3020" t="s">
        <v>3802</v>
      </c>
      <c r="C3020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t="s">
        <v>412</v>
      </c>
      <c r="B3021" t="s">
        <v>3803</v>
      </c>
      <c r="C3021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t="s">
        <v>3804</v>
      </c>
      <c r="B3022" t="s">
        <v>3805</v>
      </c>
      <c r="C3022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t="s">
        <v>956</v>
      </c>
      <c r="B3023" t="s">
        <v>3806</v>
      </c>
      <c r="C3023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t="s">
        <v>1396</v>
      </c>
      <c r="B3024" t="s">
        <v>3807</v>
      </c>
      <c r="C3024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t="s">
        <v>1396</v>
      </c>
      <c r="B3025" t="s">
        <v>3808</v>
      </c>
      <c r="C3025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t="s">
        <v>1396</v>
      </c>
      <c r="B3026" t="s">
        <v>3809</v>
      </c>
      <c r="C302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t="s">
        <v>2183</v>
      </c>
      <c r="B3027" t="s">
        <v>3810</v>
      </c>
      <c r="C3027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t="s">
        <v>378</v>
      </c>
      <c r="B3028" t="s">
        <v>3811</v>
      </c>
      <c r="C3028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t="s">
        <v>375</v>
      </c>
      <c r="B3029" t="s">
        <v>3812</v>
      </c>
      <c r="C3029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t="s">
        <v>956</v>
      </c>
      <c r="B3030" t="s">
        <v>3813</v>
      </c>
      <c r="C3030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t="s">
        <v>401</v>
      </c>
      <c r="B3031" t="s">
        <v>3814</v>
      </c>
      <c r="C3031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t="s">
        <v>71</v>
      </c>
      <c r="B3032" t="s">
        <v>3815</v>
      </c>
      <c r="C3032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t="s">
        <v>71</v>
      </c>
      <c r="B3033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t="s">
        <v>320</v>
      </c>
      <c r="B3034" t="s">
        <v>3817</v>
      </c>
      <c r="D3034" t="str">
        <f t="shared" si="47"/>
        <v>EPICO 3 Facility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t="s">
        <v>956</v>
      </c>
      <c r="B3035" t="s">
        <v>3818</v>
      </c>
      <c r="C3035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t="s">
        <v>320</v>
      </c>
      <c r="B3036" t="s">
        <v>3819</v>
      </c>
      <c r="C303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t="s">
        <v>320</v>
      </c>
      <c r="B3037" t="s">
        <v>3820</v>
      </c>
      <c r="C3037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t="s">
        <v>2246</v>
      </c>
      <c r="B3038" t="s">
        <v>3821</v>
      </c>
      <c r="C3038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t="s">
        <v>2199</v>
      </c>
      <c r="B3039" t="s">
        <v>3822</v>
      </c>
      <c r="C3039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t="s">
        <v>89</v>
      </c>
      <c r="B3040" t="s">
        <v>3823</v>
      </c>
      <c r="C3040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t="s">
        <v>1786</v>
      </c>
      <c r="B3041" t="s">
        <v>3824</v>
      </c>
      <c r="C3041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t="s">
        <v>1980</v>
      </c>
      <c r="B3042" t="s">
        <v>3825</v>
      </c>
      <c r="D3042" t="str">
        <f t="shared" si="47"/>
        <v>WADY EL-NATROUN BRIDGE(HST)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t="s">
        <v>2157</v>
      </c>
      <c r="B3043" t="s">
        <v>3826</v>
      </c>
      <c r="C3043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t="s">
        <v>2199</v>
      </c>
      <c r="B3044" t="s">
        <v>3827</v>
      </c>
      <c r="C3044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t="s">
        <v>1991</v>
      </c>
      <c r="B3045" t="s">
        <v>3828</v>
      </c>
      <c r="C3045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t="s">
        <v>2157</v>
      </c>
      <c r="B3046" t="s">
        <v>3829</v>
      </c>
      <c r="C304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t="s">
        <v>1630</v>
      </c>
      <c r="B3047" t="s">
        <v>3830</v>
      </c>
      <c r="C3047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t="s">
        <v>2088</v>
      </c>
      <c r="B3048" t="s">
        <v>3831</v>
      </c>
      <c r="C3048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t="s">
        <v>2256</v>
      </c>
      <c r="B3049" t="s">
        <v>3832</v>
      </c>
      <c r="C3049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t="s">
        <v>2298</v>
      </c>
      <c r="B3050" t="s">
        <v>3833</v>
      </c>
      <c r="C3050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t="s">
        <v>2096</v>
      </c>
      <c r="B3051" t="s">
        <v>3834</v>
      </c>
      <c r="C3051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t="s">
        <v>2285</v>
      </c>
      <c r="B3052" t="s">
        <v>3835</v>
      </c>
      <c r="C3052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t="s">
        <v>2113</v>
      </c>
      <c r="B3053" t="s">
        <v>3836</v>
      </c>
      <c r="C3053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t="s">
        <v>2226</v>
      </c>
      <c r="B3054" t="s">
        <v>3837</v>
      </c>
      <c r="C3054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t="s">
        <v>3838</v>
      </c>
      <c r="B3055" t="s">
        <v>3839</v>
      </c>
      <c r="C3055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t="s">
        <v>2212</v>
      </c>
      <c r="B3056" t="s">
        <v>3840</v>
      </c>
      <c r="C305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t="s">
        <v>2183</v>
      </c>
      <c r="B3057" t="s">
        <v>3841</v>
      </c>
      <c r="C3057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t="s">
        <v>1562</v>
      </c>
      <c r="B3058" t="s">
        <v>3842</v>
      </c>
      <c r="C3058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t="s">
        <v>2277</v>
      </c>
      <c r="B3059" t="s">
        <v>3843</v>
      </c>
      <c r="C3059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t="s">
        <v>1991</v>
      </c>
      <c r="B3060" t="s">
        <v>3844</v>
      </c>
      <c r="C3060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t="s">
        <v>378</v>
      </c>
      <c r="B3061" t="s">
        <v>3845</v>
      </c>
      <c r="C3061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t="s">
        <v>1792</v>
      </c>
      <c r="B3062" t="s">
        <v>3846</v>
      </c>
      <c r="C3062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t="s">
        <v>2223</v>
      </c>
      <c r="B3063" t="s">
        <v>3847</v>
      </c>
      <c r="C3063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t="s">
        <v>2226</v>
      </c>
      <c r="B3064" t="s">
        <v>3848</v>
      </c>
      <c r="C3064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t="s">
        <v>2232</v>
      </c>
      <c r="B3065" t="s">
        <v>3849</v>
      </c>
      <c r="C3065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t="s">
        <v>73</v>
      </c>
      <c r="B3066" t="s">
        <v>3850</v>
      </c>
      <c r="C306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t="s">
        <v>73</v>
      </c>
      <c r="B3067" t="s">
        <v>3851</v>
      </c>
      <c r="C3067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t="s">
        <v>71</v>
      </c>
      <c r="B3068" t="s">
        <v>3852</v>
      </c>
      <c r="C3068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t="s">
        <v>73</v>
      </c>
      <c r="B3069" t="s">
        <v>3853</v>
      </c>
      <c r="C3069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t="s">
        <v>1259</v>
      </c>
      <c r="B3070" t="s">
        <v>3854</v>
      </c>
      <c r="C3070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t="s">
        <v>2256</v>
      </c>
      <c r="B3071" t="s">
        <v>3855</v>
      </c>
      <c r="C3071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t="s">
        <v>956</v>
      </c>
      <c r="B3072" t="s">
        <v>3856</v>
      </c>
      <c r="C3072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t="s">
        <v>1657</v>
      </c>
      <c r="B3073" t="s">
        <v>3857</v>
      </c>
      <c r="C3073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t="s">
        <v>3858</v>
      </c>
      <c r="B3074" t="s">
        <v>3859</v>
      </c>
      <c r="C3074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t="s">
        <v>2290</v>
      </c>
      <c r="B3075" t="s">
        <v>3860</v>
      </c>
      <c r="C3075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t="s">
        <v>401</v>
      </c>
      <c r="B3076" t="s">
        <v>3861</v>
      </c>
      <c r="C307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t="s">
        <v>2199</v>
      </c>
      <c r="B3077" t="s">
        <v>3862</v>
      </c>
      <c r="C3077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t="s">
        <v>1630</v>
      </c>
      <c r="B3078" t="s">
        <v>3863</v>
      </c>
      <c r="C3078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t="s">
        <v>795</v>
      </c>
      <c r="B3079" t="s">
        <v>3864</v>
      </c>
      <c r="C3079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t="s">
        <v>3838</v>
      </c>
      <c r="B3080" t="s">
        <v>3865</v>
      </c>
      <c r="C3080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t="s">
        <v>393</v>
      </c>
      <c r="B3081" t="s">
        <v>3866</v>
      </c>
      <c r="C3081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t="s">
        <v>348</v>
      </c>
      <c r="B3082" t="s">
        <v>3867</v>
      </c>
      <c r="C3082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t="s">
        <v>3868</v>
      </c>
      <c r="B3083" t="s">
        <v>3869</v>
      </c>
      <c r="C3083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t="s">
        <v>293</v>
      </c>
      <c r="B3084" t="s">
        <v>3870</v>
      </c>
      <c r="C3084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t="s">
        <v>1991</v>
      </c>
      <c r="B3085" t="s">
        <v>3871</v>
      </c>
      <c r="C3085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t="s">
        <v>1991</v>
      </c>
      <c r="B3086" t="s">
        <v>3872</v>
      </c>
      <c r="C308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t="s">
        <v>2256</v>
      </c>
      <c r="B3087" t="s">
        <v>3873</v>
      </c>
      <c r="C3087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t="s">
        <v>2601</v>
      </c>
      <c r="B3088" t="s">
        <v>3874</v>
      </c>
      <c r="C3088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t="s">
        <v>1991</v>
      </c>
      <c r="B3089" t="s">
        <v>3875</v>
      </c>
      <c r="C3089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t="s">
        <v>2324</v>
      </c>
      <c r="B3090" t="s">
        <v>3876</v>
      </c>
      <c r="C3090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t="s">
        <v>2455</v>
      </c>
      <c r="B3091" t="s">
        <v>3877</v>
      </c>
      <c r="C3091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t="s">
        <v>1955</v>
      </c>
      <c r="B3092" t="s">
        <v>3878</v>
      </c>
      <c r="D3092" t="str">
        <f t="shared" si="48"/>
        <v>Luxor North Axis Bridge-Off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t="s">
        <v>375</v>
      </c>
      <c r="B3093" t="s">
        <v>3879</v>
      </c>
      <c r="C3093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t="s">
        <v>3838</v>
      </c>
      <c r="B3094" t="s">
        <v>3880</v>
      </c>
      <c r="C3094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t="s">
        <v>2096</v>
      </c>
      <c r="B3095" t="s">
        <v>3881</v>
      </c>
      <c r="C3095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t="s">
        <v>2285</v>
      </c>
      <c r="B3096" t="s">
        <v>3882</v>
      </c>
      <c r="C309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t="s">
        <v>2268</v>
      </c>
      <c r="B3097" t="s">
        <v>3883</v>
      </c>
      <c r="C3097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t="s">
        <v>3884</v>
      </c>
      <c r="B3098" t="s">
        <v>3885</v>
      </c>
      <c r="C3098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t="s">
        <v>287</v>
      </c>
      <c r="B3099" t="s">
        <v>3886</v>
      </c>
      <c r="C3099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t="s">
        <v>371</v>
      </c>
      <c r="B3100" t="s">
        <v>3887</v>
      </c>
      <c r="C3100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t="s">
        <v>1259</v>
      </c>
      <c r="B3101" t="s">
        <v>3888</v>
      </c>
      <c r="C3101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t="s">
        <v>2116</v>
      </c>
      <c r="B3102" t="s">
        <v>3889</v>
      </c>
      <c r="C3102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t="s">
        <v>295</v>
      </c>
      <c r="B3103" t="s">
        <v>3890</v>
      </c>
      <c r="C3103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t="s">
        <v>3891</v>
      </c>
      <c r="B3104" t="s">
        <v>3892</v>
      </c>
      <c r="C3104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t="s">
        <v>3893</v>
      </c>
      <c r="B3105" t="s">
        <v>3894</v>
      </c>
      <c r="C3105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t="s">
        <v>2601</v>
      </c>
      <c r="B3106" t="s">
        <v>3895</v>
      </c>
      <c r="C310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t="s">
        <v>3896</v>
      </c>
      <c r="B3107" t="s">
        <v>3897</v>
      </c>
      <c r="C3107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t="s">
        <v>2349</v>
      </c>
      <c r="B3108" t="s">
        <v>3898</v>
      </c>
      <c r="C3108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t="s">
        <v>2349</v>
      </c>
      <c r="B3109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t="s">
        <v>367</v>
      </c>
      <c r="B3110" t="s">
        <v>3900</v>
      </c>
      <c r="C3110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t="s">
        <v>2133</v>
      </c>
      <c r="B3111" t="s">
        <v>3901</v>
      </c>
      <c r="C3111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t="s">
        <v>73</v>
      </c>
      <c r="B3112" t="s">
        <v>3902</v>
      </c>
      <c r="C3112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t="s">
        <v>3903</v>
      </c>
      <c r="B3113" t="s">
        <v>3904</v>
      </c>
      <c r="C3113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t="s">
        <v>2183</v>
      </c>
      <c r="B3114" t="s">
        <v>3905</v>
      </c>
      <c r="C3114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t="s">
        <v>2157</v>
      </c>
      <c r="B3115" t="s">
        <v>3906</v>
      </c>
      <c r="C3115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t="s">
        <v>73</v>
      </c>
      <c r="B3116" t="s">
        <v>3907</v>
      </c>
      <c r="C311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t="s">
        <v>2017</v>
      </c>
      <c r="B3117" t="s">
        <v>3908</v>
      </c>
      <c r="C3117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t="s">
        <v>3903</v>
      </c>
      <c r="B3118" t="s">
        <v>3909</v>
      </c>
      <c r="C3118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t="s">
        <v>3910</v>
      </c>
      <c r="B3119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t="s">
        <v>2183</v>
      </c>
      <c r="B3120" t="s">
        <v>3912</v>
      </c>
      <c r="C3120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t="s">
        <v>342</v>
      </c>
      <c r="B3121" t="s">
        <v>3913</v>
      </c>
      <c r="C3121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t="s">
        <v>2244</v>
      </c>
      <c r="B3122" t="s">
        <v>3914</v>
      </c>
      <c r="C3122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t="s">
        <v>695</v>
      </c>
      <c r="B3123" t="s">
        <v>3915</v>
      </c>
      <c r="C3123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t="s">
        <v>754</v>
      </c>
      <c r="B3124" t="s">
        <v>3916</v>
      </c>
      <c r="C3124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t="s">
        <v>2301</v>
      </c>
      <c r="B3125" t="s">
        <v>3917</v>
      </c>
      <c r="C3125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t="s">
        <v>2285</v>
      </c>
      <c r="B3126" t="s">
        <v>3918</v>
      </c>
      <c r="C312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t="s">
        <v>2392</v>
      </c>
      <c r="B3127" t="s">
        <v>3919</v>
      </c>
      <c r="C3127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t="s">
        <v>1630</v>
      </c>
      <c r="B3128" t="s">
        <v>3920</v>
      </c>
      <c r="C3128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t="s">
        <v>2290</v>
      </c>
      <c r="B3129" t="s">
        <v>3921</v>
      </c>
      <c r="C3129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t="s">
        <v>2324</v>
      </c>
      <c r="B3130" t="s">
        <v>3922</v>
      </c>
      <c r="C3130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t="s">
        <v>1991</v>
      </c>
      <c r="B3131" t="s">
        <v>3923</v>
      </c>
      <c r="C3131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t="s">
        <v>3903</v>
      </c>
      <c r="B3132" t="s">
        <v>3924</v>
      </c>
      <c r="C3132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t="s">
        <v>1991</v>
      </c>
      <c r="B3133" t="s">
        <v>3925</v>
      </c>
      <c r="C3133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t="s">
        <v>1991</v>
      </c>
      <c r="B3134" t="s">
        <v>3926</v>
      </c>
      <c r="C3134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t="s">
        <v>2088</v>
      </c>
      <c r="B3135" t="s">
        <v>3927</v>
      </c>
      <c r="C3135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t="s">
        <v>2327</v>
      </c>
      <c r="B3136" t="s">
        <v>3928</v>
      </c>
      <c r="C313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t="s">
        <v>795</v>
      </c>
      <c r="B3137" t="s">
        <v>3929</v>
      </c>
      <c r="C3137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t="s">
        <v>795</v>
      </c>
      <c r="B3138" t="s">
        <v>3930</v>
      </c>
      <c r="C3138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t="s">
        <v>3931</v>
      </c>
      <c r="B3139" t="s">
        <v>3932</v>
      </c>
      <c r="C3139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t="s">
        <v>371</v>
      </c>
      <c r="B3140" t="s">
        <v>3933</v>
      </c>
      <c r="C3140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t="s">
        <v>1227</v>
      </c>
      <c r="B3141" t="s">
        <v>1127</v>
      </c>
      <c r="C3141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t="s">
        <v>71</v>
      </c>
      <c r="B3142" t="s">
        <v>3934</v>
      </c>
      <c r="C3142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t="s">
        <v>1809</v>
      </c>
      <c r="B3143" t="s">
        <v>3935</v>
      </c>
      <c r="C3143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t="s">
        <v>73</v>
      </c>
      <c r="B3144" t="s">
        <v>3936</v>
      </c>
      <c r="C3144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t="s">
        <v>71</v>
      </c>
      <c r="B3145" t="s">
        <v>3937</v>
      </c>
      <c r="C3145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t="s">
        <v>2017</v>
      </c>
      <c r="B314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t="s">
        <v>2277</v>
      </c>
      <c r="B3147" t="s">
        <v>3939</v>
      </c>
      <c r="C3147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t="s">
        <v>3940</v>
      </c>
      <c r="B3148" t="s">
        <v>3941</v>
      </c>
      <c r="C3148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t="s">
        <v>2185</v>
      </c>
      <c r="B3149" t="s">
        <v>3942</v>
      </c>
      <c r="C3149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t="s">
        <v>1853</v>
      </c>
      <c r="B3150" t="s">
        <v>3943</v>
      </c>
      <c r="C3150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t="s">
        <v>2113</v>
      </c>
      <c r="B3151" t="s">
        <v>3944</v>
      </c>
      <c r="C3151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t="s">
        <v>401</v>
      </c>
      <c r="B3152" t="s">
        <v>3945</v>
      </c>
      <c r="C3152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t="s">
        <v>2133</v>
      </c>
      <c r="B3153" t="s">
        <v>3946</v>
      </c>
      <c r="C3153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t="s">
        <v>412</v>
      </c>
      <c r="B3154" t="s">
        <v>3947</v>
      </c>
      <c r="C3154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t="s">
        <v>3838</v>
      </c>
      <c r="B3155" t="s">
        <v>3948</v>
      </c>
      <c r="C3155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t="s">
        <v>346</v>
      </c>
      <c r="B3156" t="s">
        <v>3949</v>
      </c>
      <c r="C315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t="s">
        <v>401</v>
      </c>
      <c r="B3157" t="s">
        <v>3950</v>
      </c>
      <c r="C3157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t="s">
        <v>1955</v>
      </c>
      <c r="B3158" t="s">
        <v>3951</v>
      </c>
      <c r="C3158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t="s">
        <v>1888</v>
      </c>
      <c r="B3159" t="s">
        <v>3952</v>
      </c>
      <c r="C3159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t="s">
        <v>2232</v>
      </c>
      <c r="B3160" t="s">
        <v>3953</v>
      </c>
      <c r="C3160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t="s">
        <v>305</v>
      </c>
      <c r="B3161" t="s">
        <v>3954</v>
      </c>
      <c r="C3161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t="s">
        <v>2324</v>
      </c>
      <c r="B3162" t="s">
        <v>3955</v>
      </c>
      <c r="C3162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t="s">
        <v>2232</v>
      </c>
      <c r="B3163" t="s">
        <v>3956</v>
      </c>
      <c r="C3163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t="s">
        <v>378</v>
      </c>
      <c r="B3164" t="s">
        <v>3957</v>
      </c>
      <c r="C3164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t="s">
        <v>378</v>
      </c>
      <c r="B3165" t="s">
        <v>3958</v>
      </c>
      <c r="C3165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t="s">
        <v>956</v>
      </c>
      <c r="B3166" t="s">
        <v>3959</v>
      </c>
      <c r="C316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t="s">
        <v>2330</v>
      </c>
      <c r="B3167" t="s">
        <v>3960</v>
      </c>
      <c r="C3167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t="s">
        <v>1786</v>
      </c>
      <c r="B3168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t="s">
        <v>401</v>
      </c>
      <c r="B3169" t="s">
        <v>3962</v>
      </c>
      <c r="C3169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t="s">
        <v>401</v>
      </c>
      <c r="B3170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t="s">
        <v>1991</v>
      </c>
      <c r="B3171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t="s">
        <v>1630</v>
      </c>
      <c r="B3172" t="s">
        <v>3965</v>
      </c>
      <c r="C3172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t="s">
        <v>1991</v>
      </c>
      <c r="B3173" t="s">
        <v>3966</v>
      </c>
      <c r="C3173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t="s">
        <v>2133</v>
      </c>
      <c r="B3174" t="s">
        <v>3967</v>
      </c>
      <c r="C3174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t="s">
        <v>2223</v>
      </c>
      <c r="B3175" t="s">
        <v>3968</v>
      </c>
      <c r="C3175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t="s">
        <v>1786</v>
      </c>
      <c r="B3176" t="s">
        <v>3969</v>
      </c>
      <c r="C317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t="s">
        <v>378</v>
      </c>
      <c r="B3177" t="s">
        <v>3970</v>
      </c>
      <c r="C3177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t="s">
        <v>378</v>
      </c>
      <c r="B3178" t="s">
        <v>3971</v>
      </c>
      <c r="C3178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t="s">
        <v>401</v>
      </c>
      <c r="B3179" t="s">
        <v>3972</v>
      </c>
      <c r="C3179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t="s">
        <v>405</v>
      </c>
      <c r="B3180" t="s">
        <v>3973</v>
      </c>
      <c r="C3180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t="s">
        <v>2324</v>
      </c>
      <c r="B3181" t="s">
        <v>3974</v>
      </c>
      <c r="C3181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t="s">
        <v>1916</v>
      </c>
      <c r="B3182" t="s">
        <v>3975</v>
      </c>
      <c r="C3182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t="s">
        <v>2218</v>
      </c>
      <c r="B3183" t="s">
        <v>3976</v>
      </c>
      <c r="C3183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t="s">
        <v>308</v>
      </c>
      <c r="B3184" t="s">
        <v>3977</v>
      </c>
      <c r="C3184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t="s">
        <v>287</v>
      </c>
      <c r="B3185" t="s">
        <v>3978</v>
      </c>
      <c r="C3185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t="s">
        <v>2256</v>
      </c>
      <c r="B3186" t="s">
        <v>3979</v>
      </c>
      <c r="C318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t="s">
        <v>421</v>
      </c>
      <c r="B3187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t="s">
        <v>320</v>
      </c>
      <c r="B3188" t="s">
        <v>3981</v>
      </c>
      <c r="C3188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t="s">
        <v>3982</v>
      </c>
      <c r="B3189" t="s">
        <v>3983</v>
      </c>
      <c r="C3189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t="s">
        <v>2096</v>
      </c>
      <c r="B3190" t="s">
        <v>3984</v>
      </c>
      <c r="C3190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t="s">
        <v>2416</v>
      </c>
      <c r="B3191" t="s">
        <v>3985</v>
      </c>
      <c r="C3191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t="s">
        <v>1499</v>
      </c>
      <c r="B3192" t="s">
        <v>3986</v>
      </c>
      <c r="C3192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t="s">
        <v>1499</v>
      </c>
      <c r="B3193" t="s">
        <v>3987</v>
      </c>
      <c r="C3193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t="s">
        <v>2133</v>
      </c>
      <c r="B3194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t="s">
        <v>2133</v>
      </c>
      <c r="B3195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t="s">
        <v>2157</v>
      </c>
      <c r="B3196" t="s">
        <v>3990</v>
      </c>
      <c r="C319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t="s">
        <v>2157</v>
      </c>
      <c r="B3197" t="s">
        <v>3991</v>
      </c>
      <c r="C3197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t="s">
        <v>1630</v>
      </c>
      <c r="B3198" t="s">
        <v>3992</v>
      </c>
      <c r="C3198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t="s">
        <v>2033</v>
      </c>
      <c r="B3199" t="s">
        <v>3993</v>
      </c>
      <c r="C3199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t="s">
        <v>1714</v>
      </c>
      <c r="B3200" t="s">
        <v>3994</v>
      </c>
      <c r="C3200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t="s">
        <v>2232</v>
      </c>
      <c r="B3201" t="s">
        <v>3995</v>
      </c>
      <c r="C3201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t="s">
        <v>3903</v>
      </c>
      <c r="B3202" t="s">
        <v>3996</v>
      </c>
      <c r="C3202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t="s">
        <v>2157</v>
      </c>
      <c r="B3203" t="s">
        <v>3997</v>
      </c>
      <c r="C3203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t="s">
        <v>1657</v>
      </c>
      <c r="B3204" t="s">
        <v>3998</v>
      </c>
      <c r="C3204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t="s">
        <v>1589</v>
      </c>
      <c r="B3205" t="s">
        <v>3999</v>
      </c>
      <c r="C3205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t="s">
        <v>2157</v>
      </c>
      <c r="B320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t="s">
        <v>1386</v>
      </c>
      <c r="B3207" t="s">
        <v>4001</v>
      </c>
      <c r="C3207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t="s">
        <v>980</v>
      </c>
      <c r="B3208" t="s">
        <v>4002</v>
      </c>
      <c r="C3208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t="s">
        <v>500</v>
      </c>
      <c r="B3209" t="s">
        <v>4003</v>
      </c>
      <c r="C3209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t="s">
        <v>4004</v>
      </c>
      <c r="B3210" t="s">
        <v>4005</v>
      </c>
      <c r="C3210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t="s">
        <v>506</v>
      </c>
      <c r="B3211" t="s">
        <v>4006</v>
      </c>
      <c r="C3211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t="s">
        <v>458</v>
      </c>
      <c r="B3212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t="s">
        <v>500</v>
      </c>
      <c r="B3213" t="s">
        <v>4008</v>
      </c>
      <c r="C3213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t="s">
        <v>3120</v>
      </c>
      <c r="B3214" t="s">
        <v>4009</v>
      </c>
      <c r="C3214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t="s">
        <v>1477</v>
      </c>
      <c r="B3215" t="s">
        <v>4010</v>
      </c>
      <c r="C3215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t="s">
        <v>971</v>
      </c>
      <c r="B321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t="s">
        <v>490</v>
      </c>
      <c r="B3217" t="s">
        <v>4012</v>
      </c>
      <c r="C3217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t="s">
        <v>486</v>
      </c>
      <c r="B3218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t="s">
        <v>559</v>
      </c>
      <c r="B3219" t="s">
        <v>4014</v>
      </c>
      <c r="C3219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t="s">
        <v>1697</v>
      </c>
      <c r="B3220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t="s">
        <v>458</v>
      </c>
      <c r="B3221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t="s">
        <v>2208</v>
      </c>
      <c r="B3222" t="s">
        <v>4016</v>
      </c>
      <c r="C3222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t="s">
        <v>847</v>
      </c>
      <c r="B3223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t="s">
        <v>1697</v>
      </c>
      <c r="B3224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t="s">
        <v>500</v>
      </c>
      <c r="B3225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t="s">
        <v>4019</v>
      </c>
      <c r="B3226" t="s">
        <v>4020</v>
      </c>
      <c r="C322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t="s">
        <v>651</v>
      </c>
      <c r="B3227" t="s">
        <v>4021</v>
      </c>
      <c r="C3227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t="s">
        <v>646</v>
      </c>
      <c r="B3228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t="s">
        <v>490</v>
      </c>
      <c r="B3229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t="s">
        <v>502</v>
      </c>
      <c r="B3230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t="s">
        <v>1225</v>
      </c>
      <c r="B3231" t="s">
        <v>4024</v>
      </c>
      <c r="C3231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t="s">
        <v>500</v>
      </c>
      <c r="B3232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t="s">
        <v>1809</v>
      </c>
      <c r="B3233" t="s">
        <v>4026</v>
      </c>
      <c r="C3233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t="s">
        <v>433</v>
      </c>
      <c r="B3234" t="s">
        <v>4027</v>
      </c>
      <c r="C3234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t="s">
        <v>289</v>
      </c>
      <c r="B3235" t="s">
        <v>4028</v>
      </c>
      <c r="C3235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t="s">
        <v>1792</v>
      </c>
      <c r="B3236" t="s">
        <v>4029</v>
      </c>
      <c r="C323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t="s">
        <v>1953</v>
      </c>
      <c r="B3237" t="s">
        <v>4030</v>
      </c>
      <c r="C3237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t="s">
        <v>646</v>
      </c>
      <c r="B3238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t="s">
        <v>341</v>
      </c>
      <c r="B3239" t="s">
        <v>4032</v>
      </c>
      <c r="C3239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t="s">
        <v>456</v>
      </c>
      <c r="B3240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t="s">
        <v>2185</v>
      </c>
      <c r="B3241" t="s">
        <v>4034</v>
      </c>
      <c r="C3241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t="s">
        <v>2280</v>
      </c>
      <c r="B3242" t="s">
        <v>4035</v>
      </c>
      <c r="C3242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t="s">
        <v>475</v>
      </c>
      <c r="B3243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t="s">
        <v>89</v>
      </c>
      <c r="B3244" t="s">
        <v>4037</v>
      </c>
      <c r="C3244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t="s">
        <v>1316</v>
      </c>
      <c r="B3245" t="s">
        <v>4038</v>
      </c>
      <c r="C3245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t="s">
        <v>4039</v>
      </c>
      <c r="B3246" t="s">
        <v>4040</v>
      </c>
      <c r="C324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t="s">
        <v>500</v>
      </c>
      <c r="B3247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t="s">
        <v>1766</v>
      </c>
      <c r="B3248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t="s">
        <v>475</v>
      </c>
      <c r="B3249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t="s">
        <v>722</v>
      </c>
      <c r="B3250" t="s">
        <v>4044</v>
      </c>
      <c r="C3250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t="s">
        <v>754</v>
      </c>
      <c r="B3251" t="s">
        <v>4045</v>
      </c>
      <c r="C3251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t="s">
        <v>2694</v>
      </c>
      <c r="B3252" t="s">
        <v>4046</v>
      </c>
      <c r="C3252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t="s">
        <v>1060</v>
      </c>
      <c r="B3253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t="s">
        <v>559</v>
      </c>
      <c r="B3254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t="s">
        <v>651</v>
      </c>
      <c r="B3255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t="s">
        <v>4050</v>
      </c>
      <c r="B325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t="s">
        <v>897</v>
      </c>
      <c r="B3257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t="s">
        <v>2529</v>
      </c>
      <c r="B3258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t="s">
        <v>897</v>
      </c>
      <c r="B3259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t="s">
        <v>506</v>
      </c>
      <c r="B3260" t="s">
        <v>4055</v>
      </c>
      <c r="C3260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t="s">
        <v>2185</v>
      </c>
      <c r="B3261" t="s">
        <v>4056</v>
      </c>
      <c r="C3261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t="s">
        <v>475</v>
      </c>
      <c r="B3262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t="s">
        <v>646</v>
      </c>
      <c r="B3263" t="s">
        <v>4058</v>
      </c>
      <c r="C3263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t="s">
        <v>646</v>
      </c>
      <c r="B3264" t="s">
        <v>4059</v>
      </c>
      <c r="C3264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t="s">
        <v>1953</v>
      </c>
      <c r="B3265" t="s">
        <v>4060</v>
      </c>
      <c r="C3265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t="s">
        <v>456</v>
      </c>
      <c r="B326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t="s">
        <v>4062</v>
      </c>
      <c r="B3267" t="s">
        <v>4063</v>
      </c>
      <c r="C3267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t="s">
        <v>2113</v>
      </c>
      <c r="B3268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t="s">
        <v>1477</v>
      </c>
      <c r="B3269" t="s">
        <v>4065</v>
      </c>
      <c r="C3269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t="s">
        <v>2474</v>
      </c>
      <c r="B3270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t="s">
        <v>4067</v>
      </c>
      <c r="B3271" t="s">
        <v>4068</v>
      </c>
      <c r="C3271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t="s">
        <v>4069</v>
      </c>
      <c r="B3272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t="s">
        <v>488</v>
      </c>
      <c r="B3273" t="s">
        <v>4071</v>
      </c>
      <c r="C3273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t="s">
        <v>2122</v>
      </c>
      <c r="B3274" t="s">
        <v>4072</v>
      </c>
      <c r="C3274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t="s">
        <v>502</v>
      </c>
      <c r="B3275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t="s">
        <v>1254</v>
      </c>
      <c r="B327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t="s">
        <v>2457</v>
      </c>
      <c r="B3277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t="s">
        <v>456</v>
      </c>
      <c r="B3278" t="s">
        <v>4076</v>
      </c>
      <c r="C3278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t="s">
        <v>2601</v>
      </c>
      <c r="B3279" t="s">
        <v>4077</v>
      </c>
      <c r="C3279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t="s">
        <v>456</v>
      </c>
      <c r="B3280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t="s">
        <v>1093</v>
      </c>
      <c r="B3281" t="s">
        <v>2483</v>
      </c>
      <c r="C3281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t="s">
        <v>1792</v>
      </c>
      <c r="B3282" t="s">
        <v>4079</v>
      </c>
      <c r="C3282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t="s">
        <v>486</v>
      </c>
      <c r="B3283" t="s">
        <v>4080</v>
      </c>
      <c r="C3283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t="s">
        <v>456</v>
      </c>
      <c r="B3284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t="s">
        <v>2277</v>
      </c>
      <c r="B3285" t="s">
        <v>4081</v>
      </c>
      <c r="C3285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t="s">
        <v>1692</v>
      </c>
      <c r="B328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t="s">
        <v>500</v>
      </c>
      <c r="B3287" t="s">
        <v>4083</v>
      </c>
      <c r="C3287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t="s">
        <v>1200</v>
      </c>
      <c r="B3288" t="s">
        <v>4084</v>
      </c>
      <c r="C3288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t="s">
        <v>651</v>
      </c>
      <c r="B3289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t="s">
        <v>741</v>
      </c>
      <c r="B3290" t="s">
        <v>4086</v>
      </c>
      <c r="C3290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t="s">
        <v>722</v>
      </c>
      <c r="B3291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t="s">
        <v>1259</v>
      </c>
      <c r="B3292" t="s">
        <v>4088</v>
      </c>
      <c r="C3292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t="s">
        <v>828</v>
      </c>
      <c r="B3293" t="s">
        <v>4089</v>
      </c>
      <c r="C3293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t="s">
        <v>458</v>
      </c>
      <c r="B3294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t="s">
        <v>2045</v>
      </c>
      <c r="B3295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t="s">
        <v>2271</v>
      </c>
      <c r="B3296" t="s">
        <v>4092</v>
      </c>
      <c r="C329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t="s">
        <v>646</v>
      </c>
      <c r="B3297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t="s">
        <v>1953</v>
      </c>
      <c r="B3298" t="s">
        <v>4094</v>
      </c>
      <c r="C3298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t="s">
        <v>847</v>
      </c>
      <c r="B3299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t="s">
        <v>500</v>
      </c>
      <c r="B3300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t="s">
        <v>1278</v>
      </c>
      <c r="B3301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t="s">
        <v>1194</v>
      </c>
      <c r="B3302" t="s">
        <v>4097</v>
      </c>
      <c r="C3302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t="s">
        <v>2113</v>
      </c>
      <c r="B3303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t="s">
        <v>458</v>
      </c>
      <c r="B3304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t="s">
        <v>651</v>
      </c>
      <c r="B3305" t="s">
        <v>4100</v>
      </c>
      <c r="C3305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t="s">
        <v>458</v>
      </c>
      <c r="B3306" t="s">
        <v>4101</v>
      </c>
      <c r="C330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t="s">
        <v>456</v>
      </c>
      <c r="B3307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t="s">
        <v>456</v>
      </c>
      <c r="B3308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t="s">
        <v>3629</v>
      </c>
      <c r="B3309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t="s">
        <v>895</v>
      </c>
      <c r="B3310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t="s">
        <v>1743</v>
      </c>
      <c r="B3311" t="s">
        <v>4106</v>
      </c>
      <c r="C3311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t="s">
        <v>458</v>
      </c>
      <c r="B3312" t="s">
        <v>4107</v>
      </c>
      <c r="C3312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t="s">
        <v>1021</v>
      </c>
      <c r="B3313" t="s">
        <v>4108</v>
      </c>
      <c r="C3313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t="s">
        <v>514</v>
      </c>
      <c r="B3314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t="s">
        <v>1792</v>
      </c>
      <c r="B3315" t="s">
        <v>4110</v>
      </c>
      <c r="C3315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t="s">
        <v>651</v>
      </c>
      <c r="B3316" t="s">
        <v>4111</v>
      </c>
      <c r="C331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t="s">
        <v>458</v>
      </c>
      <c r="B3317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t="s">
        <v>1738</v>
      </c>
      <c r="B3318" t="s">
        <v>4113</v>
      </c>
      <c r="C3318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t="s">
        <v>1743</v>
      </c>
      <c r="B3319" t="s">
        <v>4114</v>
      </c>
      <c r="C3319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t="s">
        <v>1953</v>
      </c>
      <c r="B3320" t="s">
        <v>4115</v>
      </c>
      <c r="C3320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t="s">
        <v>2612</v>
      </c>
      <c r="B3321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t="s">
        <v>1766</v>
      </c>
      <c r="B3322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t="s">
        <v>2697</v>
      </c>
      <c r="B3323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t="s">
        <v>1694</v>
      </c>
      <c r="B3324" t="s">
        <v>4119</v>
      </c>
      <c r="C3324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t="s">
        <v>567</v>
      </c>
      <c r="B3325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t="s">
        <v>484</v>
      </c>
      <c r="B3326" t="s">
        <v>4121</v>
      </c>
      <c r="C332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t="s">
        <v>458</v>
      </c>
      <c r="B3327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t="s">
        <v>475</v>
      </c>
      <c r="B3328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t="s">
        <v>982</v>
      </c>
      <c r="B3329" t="s">
        <v>4124</v>
      </c>
      <c r="C3329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t="s">
        <v>741</v>
      </c>
      <c r="B3330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t="s">
        <v>1122</v>
      </c>
      <c r="B3331" t="s">
        <v>4126</v>
      </c>
      <c r="C3331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t="s">
        <v>475</v>
      </c>
      <c r="B3332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t="s">
        <v>1953</v>
      </c>
      <c r="B3333" t="s">
        <v>4128</v>
      </c>
      <c r="C3333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t="s">
        <v>567</v>
      </c>
      <c r="B3334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t="s">
        <v>1841</v>
      </c>
      <c r="B3335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t="s">
        <v>458</v>
      </c>
      <c r="B333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t="s">
        <v>366</v>
      </c>
      <c r="B3337" t="s">
        <v>4132</v>
      </c>
      <c r="C3337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t="s">
        <v>1259</v>
      </c>
      <c r="B3338" t="s">
        <v>4133</v>
      </c>
      <c r="C3338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t="s">
        <v>2387</v>
      </c>
      <c r="B3339" t="s">
        <v>4134</v>
      </c>
      <c r="C3339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t="s">
        <v>2085</v>
      </c>
      <c r="B3340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t="s">
        <v>2590</v>
      </c>
      <c r="B3341" t="s">
        <v>4136</v>
      </c>
      <c r="C3341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t="s">
        <v>4137</v>
      </c>
      <c r="B3342" t="s">
        <v>4138</v>
      </c>
      <c r="C3342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t="s">
        <v>401</v>
      </c>
      <c r="B3343" t="s">
        <v>4139</v>
      </c>
      <c r="C3343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t="s">
        <v>2246</v>
      </c>
      <c r="B3344" t="s">
        <v>4140</v>
      </c>
      <c r="C3344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t="s">
        <v>2318</v>
      </c>
      <c r="B3345" t="s">
        <v>4141</v>
      </c>
      <c r="C3345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t="s">
        <v>295</v>
      </c>
      <c r="B3346" t="s">
        <v>4142</v>
      </c>
      <c r="C334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t="s">
        <v>3868</v>
      </c>
      <c r="B3347" t="s">
        <v>4143</v>
      </c>
      <c r="C3347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t="s">
        <v>89</v>
      </c>
      <c r="B3348" t="s">
        <v>4144</v>
      </c>
      <c r="C3348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t="s">
        <v>2173</v>
      </c>
      <c r="B3349" t="s">
        <v>4145</v>
      </c>
      <c r="C3349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t="s">
        <v>1396</v>
      </c>
      <c r="B3350" t="s">
        <v>4146</v>
      </c>
      <c r="C3350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t="s">
        <v>1743</v>
      </c>
      <c r="B3351" t="s">
        <v>4147</v>
      </c>
      <c r="C3351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t="s">
        <v>2113</v>
      </c>
      <c r="B3352" t="s">
        <v>4148</v>
      </c>
      <c r="C3352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t="s">
        <v>2113</v>
      </c>
      <c r="B3353" t="s">
        <v>4149</v>
      </c>
      <c r="C3353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t="s">
        <v>2113</v>
      </c>
      <c r="B3354" t="s">
        <v>4150</v>
      </c>
      <c r="D3354" t="str">
        <f t="shared" si="52"/>
        <v>U3 &amp; U5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t="s">
        <v>2113</v>
      </c>
      <c r="B3355" t="s">
        <v>4151</v>
      </c>
      <c r="D3355" t="str">
        <f t="shared" si="52"/>
        <v>U3 &amp; U5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t="s">
        <v>433</v>
      </c>
      <c r="B3356" t="s">
        <v>4152</v>
      </c>
      <c r="C335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t="s">
        <v>2157</v>
      </c>
      <c r="B3357" t="s">
        <v>4153</v>
      </c>
      <c r="C3357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t="s">
        <v>2601</v>
      </c>
      <c r="B3358" t="s">
        <v>4154</v>
      </c>
      <c r="C3358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t="s">
        <v>341</v>
      </c>
      <c r="B3359" t="s">
        <v>4155</v>
      </c>
      <c r="C3359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t="s">
        <v>754</v>
      </c>
      <c r="B3360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t="s">
        <v>1405</v>
      </c>
      <c r="B3361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t="s">
        <v>3624</v>
      </c>
      <c r="B3362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t="s">
        <v>705</v>
      </c>
      <c r="B3363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t="s">
        <v>2529</v>
      </c>
      <c r="B3364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t="s">
        <v>3629</v>
      </c>
      <c r="B3365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t="s">
        <v>1405</v>
      </c>
      <c r="B336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t="s">
        <v>559</v>
      </c>
      <c r="B3367" t="s">
        <v>4161</v>
      </c>
      <c r="C3367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t="s">
        <v>1966</v>
      </c>
      <c r="B3368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t="s">
        <v>754</v>
      </c>
      <c r="B3369" t="s">
        <v>4163</v>
      </c>
      <c r="C3369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t="s">
        <v>1254</v>
      </c>
      <c r="B3370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t="s">
        <v>1202</v>
      </c>
      <c r="B3371" t="s">
        <v>4165</v>
      </c>
      <c r="C3371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t="s">
        <v>341</v>
      </c>
      <c r="B3372" t="s">
        <v>4166</v>
      </c>
      <c r="C3372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t="s">
        <v>1331</v>
      </c>
      <c r="B3373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t="s">
        <v>705</v>
      </c>
      <c r="B3374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t="s">
        <v>828</v>
      </c>
      <c r="B3375" t="s">
        <v>4169</v>
      </c>
      <c r="C3375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t="s">
        <v>3332</v>
      </c>
      <c r="B3376" t="s">
        <v>4170</v>
      </c>
      <c r="C337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t="s">
        <v>1300</v>
      </c>
      <c r="B3377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t="s">
        <v>3252</v>
      </c>
      <c r="B3378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t="s">
        <v>1334</v>
      </c>
      <c r="B3379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t="s">
        <v>1389</v>
      </c>
      <c r="B3380" t="s">
        <v>4174</v>
      </c>
      <c r="C3380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t="s">
        <v>1497</v>
      </c>
      <c r="B3381" t="s">
        <v>4175</v>
      </c>
      <c r="C3381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t="s">
        <v>4176</v>
      </c>
      <c r="B3382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t="s">
        <v>1254</v>
      </c>
      <c r="B3383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t="s">
        <v>289</v>
      </c>
      <c r="B3384" t="s">
        <v>4179</v>
      </c>
      <c r="C3384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t="s">
        <v>500</v>
      </c>
      <c r="B3385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t="s">
        <v>1254</v>
      </c>
      <c r="B338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t="s">
        <v>1254</v>
      </c>
      <c r="B3387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t="s">
        <v>488</v>
      </c>
      <c r="B3388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t="s">
        <v>1060</v>
      </c>
      <c r="B3389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t="s">
        <v>1071</v>
      </c>
      <c r="B3390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t="s">
        <v>4186</v>
      </c>
      <c r="B3391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t="s">
        <v>2795</v>
      </c>
      <c r="B3392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t="s">
        <v>475</v>
      </c>
      <c r="B3393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t="s">
        <v>705</v>
      </c>
      <c r="B3394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t="s">
        <v>895</v>
      </c>
      <c r="B3395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t="s">
        <v>895</v>
      </c>
      <c r="B339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t="s">
        <v>475</v>
      </c>
      <c r="B3397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t="s">
        <v>475</v>
      </c>
      <c r="B3398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t="s">
        <v>475</v>
      </c>
      <c r="B3399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t="s">
        <v>1043</v>
      </c>
      <c r="B3400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t="s">
        <v>559</v>
      </c>
      <c r="B3401" t="s">
        <v>4197</v>
      </c>
      <c r="C3401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t="s">
        <v>3631</v>
      </c>
      <c r="B3402" t="s">
        <v>4198</v>
      </c>
      <c r="C3402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t="s">
        <v>500</v>
      </c>
      <c r="B3403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t="s">
        <v>4200</v>
      </c>
      <c r="B3404" t="s">
        <v>4201</v>
      </c>
      <c r="C3404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t="s">
        <v>646</v>
      </c>
      <c r="B3405" t="s">
        <v>4202</v>
      </c>
      <c r="C3405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t="s">
        <v>895</v>
      </c>
      <c r="B340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t="s">
        <v>2676</v>
      </c>
      <c r="B3407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t="s">
        <v>646</v>
      </c>
      <c r="B3408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t="s">
        <v>514</v>
      </c>
      <c r="B3409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t="s">
        <v>456</v>
      </c>
      <c r="B3410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t="s">
        <v>456</v>
      </c>
      <c r="B3411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t="s">
        <v>458</v>
      </c>
      <c r="B3412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t="s">
        <v>475</v>
      </c>
      <c r="B3413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t="s">
        <v>458</v>
      </c>
      <c r="B3414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t="s">
        <v>456</v>
      </c>
      <c r="B3415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t="s">
        <v>2694</v>
      </c>
      <c r="B341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t="s">
        <v>722</v>
      </c>
      <c r="B3417" t="s">
        <v>4214</v>
      </c>
      <c r="C3417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t="s">
        <v>493</v>
      </c>
      <c r="B3418" t="s">
        <v>4215</v>
      </c>
      <c r="C3418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t="s">
        <v>490</v>
      </c>
      <c r="B3419" t="s">
        <v>4216</v>
      </c>
      <c r="C3419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t="s">
        <v>458</v>
      </c>
      <c r="B3420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t="s">
        <v>500</v>
      </c>
      <c r="B3421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t="s">
        <v>502</v>
      </c>
      <c r="B3422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t="s">
        <v>4219</v>
      </c>
      <c r="B3423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t="s">
        <v>456</v>
      </c>
      <c r="B3424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t="s">
        <v>456</v>
      </c>
      <c r="B3425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t="s">
        <v>456</v>
      </c>
      <c r="B342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t="s">
        <v>758</v>
      </c>
      <c r="B3427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t="s">
        <v>496</v>
      </c>
      <c r="B3428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t="s">
        <v>3284</v>
      </c>
      <c r="B3429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t="s">
        <v>4226</v>
      </c>
      <c r="B3430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t="s">
        <v>4228</v>
      </c>
      <c r="B3431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t="s">
        <v>514</v>
      </c>
      <c r="B3432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t="s">
        <v>4176</v>
      </c>
      <c r="B3433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t="s">
        <v>1331</v>
      </c>
      <c r="B3434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t="s">
        <v>569</v>
      </c>
      <c r="B3435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t="s">
        <v>500</v>
      </c>
      <c r="B343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t="s">
        <v>2520</v>
      </c>
      <c r="B3437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t="s">
        <v>500</v>
      </c>
      <c r="B3438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t="s">
        <v>458</v>
      </c>
      <c r="B3439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t="s">
        <v>581</v>
      </c>
      <c r="B3440" t="s">
        <v>4233</v>
      </c>
      <c r="C3440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t="s">
        <v>2457</v>
      </c>
      <c r="B3441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t="s">
        <v>486</v>
      </c>
      <c r="B3442" t="s">
        <v>4235</v>
      </c>
      <c r="C3442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t="s">
        <v>646</v>
      </c>
      <c r="B3443" t="s">
        <v>4236</v>
      </c>
      <c r="C3443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t="s">
        <v>646</v>
      </c>
      <c r="B3444" t="s">
        <v>4237</v>
      </c>
      <c r="C3444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t="s">
        <v>514</v>
      </c>
      <c r="B3445" t="s">
        <v>4238</v>
      </c>
      <c r="C3445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t="s">
        <v>514</v>
      </c>
      <c r="B3446" t="s">
        <v>4239</v>
      </c>
      <c r="C344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t="s">
        <v>506</v>
      </c>
      <c r="B3447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t="s">
        <v>506</v>
      </c>
      <c r="B3448" t="s">
        <v>4241</v>
      </c>
      <c r="C3448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t="s">
        <v>386</v>
      </c>
      <c r="B3449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t="s">
        <v>569</v>
      </c>
      <c r="B3450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t="s">
        <v>456</v>
      </c>
      <c r="B3451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t="s">
        <v>475</v>
      </c>
      <c r="B3452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t="s">
        <v>448</v>
      </c>
      <c r="B3453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t="s">
        <v>448</v>
      </c>
      <c r="B3454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t="s">
        <v>448</v>
      </c>
      <c r="B3455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t="s">
        <v>456</v>
      </c>
      <c r="B345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t="s">
        <v>458</v>
      </c>
      <c r="B3457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t="s">
        <v>456</v>
      </c>
      <c r="B3458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t="s">
        <v>458</v>
      </c>
      <c r="B3459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t="s">
        <v>458</v>
      </c>
      <c r="B3460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t="s">
        <v>456</v>
      </c>
      <c r="B3461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t="s">
        <v>458</v>
      </c>
      <c r="B3462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t="s">
        <v>456</v>
      </c>
      <c r="B3463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t="s">
        <v>458</v>
      </c>
      <c r="B3464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t="s">
        <v>458</v>
      </c>
      <c r="B3465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t="s">
        <v>458</v>
      </c>
      <c r="B346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t="s">
        <v>458</v>
      </c>
      <c r="B3467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t="s">
        <v>475</v>
      </c>
      <c r="B3468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t="s">
        <v>475</v>
      </c>
      <c r="B3469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t="s">
        <v>475</v>
      </c>
      <c r="B3470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t="s">
        <v>488</v>
      </c>
      <c r="B3471" t="s">
        <v>4264</v>
      </c>
      <c r="C3471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t="s">
        <v>488</v>
      </c>
      <c r="B3472" t="s">
        <v>4265</v>
      </c>
      <c r="C3472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t="s">
        <v>488</v>
      </c>
      <c r="B3473" t="s">
        <v>4266</v>
      </c>
      <c r="C3473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t="s">
        <v>490</v>
      </c>
      <c r="B3474" t="s">
        <v>4267</v>
      </c>
      <c r="C3474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t="s">
        <v>490</v>
      </c>
      <c r="B3475" t="s">
        <v>4268</v>
      </c>
      <c r="C3475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t="s">
        <v>493</v>
      </c>
      <c r="B3476" t="s">
        <v>4269</v>
      </c>
      <c r="C347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t="s">
        <v>506</v>
      </c>
      <c r="B3477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t="s">
        <v>506</v>
      </c>
      <c r="B3478" t="s">
        <v>4271</v>
      </c>
      <c r="C3478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t="s">
        <v>838</v>
      </c>
      <c r="B3479" t="s">
        <v>4272</v>
      </c>
      <c r="C3479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t="s">
        <v>500</v>
      </c>
      <c r="B3480" t="s">
        <v>4273</v>
      </c>
      <c r="C3480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t="s">
        <v>2694</v>
      </c>
      <c r="B3481" t="s">
        <v>4274</v>
      </c>
      <c r="C3481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t="s">
        <v>2694</v>
      </c>
      <c r="B3482" t="s">
        <v>4275</v>
      </c>
      <c r="C3482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t="s">
        <v>511</v>
      </c>
      <c r="B3483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t="s">
        <v>569</v>
      </c>
      <c r="B3484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t="s">
        <v>524</v>
      </c>
      <c r="B3485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t="s">
        <v>524</v>
      </c>
      <c r="B348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t="s">
        <v>519</v>
      </c>
      <c r="B3487" t="s">
        <v>4280</v>
      </c>
      <c r="C3487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t="s">
        <v>524</v>
      </c>
      <c r="B3488" t="s">
        <v>4281</v>
      </c>
      <c r="C3488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t="s">
        <v>519</v>
      </c>
      <c r="B3489" t="s">
        <v>4282</v>
      </c>
      <c r="C3489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t="s">
        <v>519</v>
      </c>
      <c r="B3490" t="s">
        <v>4283</v>
      </c>
      <c r="C3490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t="s">
        <v>524</v>
      </c>
      <c r="B3491" t="s">
        <v>4284</v>
      </c>
      <c r="C3491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t="s">
        <v>516</v>
      </c>
      <c r="B3492" t="s">
        <v>4285</v>
      </c>
      <c r="C3492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t="s">
        <v>516</v>
      </c>
      <c r="B3493" t="s">
        <v>4286</v>
      </c>
      <c r="C3493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t="s">
        <v>532</v>
      </c>
      <c r="B3494" t="s">
        <v>4287</v>
      </c>
      <c r="C3494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t="s">
        <v>532</v>
      </c>
      <c r="B3495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t="s">
        <v>532</v>
      </c>
      <c r="B349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t="s">
        <v>532</v>
      </c>
      <c r="B3497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t="s">
        <v>532</v>
      </c>
      <c r="B3498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t="s">
        <v>511</v>
      </c>
      <c r="B3499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t="s">
        <v>506</v>
      </c>
      <c r="B3500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t="s">
        <v>456</v>
      </c>
      <c r="B3501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t="s">
        <v>511</v>
      </c>
      <c r="B3502" t="s">
        <v>4295</v>
      </c>
      <c r="C3502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t="s">
        <v>612</v>
      </c>
      <c r="B3503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t="s">
        <v>8</v>
      </c>
      <c r="B3504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t="s">
        <v>511</v>
      </c>
      <c r="B3505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t="s">
        <v>511</v>
      </c>
      <c r="B3506" t="s">
        <v>4299</v>
      </c>
      <c r="C350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t="s">
        <v>370</v>
      </c>
      <c r="B3507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t="s">
        <v>370</v>
      </c>
      <c r="B3508" t="s">
        <v>4301</v>
      </c>
      <c r="C3508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t="s">
        <v>432</v>
      </c>
      <c r="B3509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t="s">
        <v>432</v>
      </c>
      <c r="B3510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t="s">
        <v>386</v>
      </c>
      <c r="B3511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t="s">
        <v>569</v>
      </c>
      <c r="B3512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t="s">
        <v>559</v>
      </c>
      <c r="B3513" t="s">
        <v>4306</v>
      </c>
      <c r="C3513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t="s">
        <v>559</v>
      </c>
      <c r="B3514" t="s">
        <v>4307</v>
      </c>
      <c r="C3514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t="s">
        <v>456</v>
      </c>
      <c r="B3515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t="s">
        <v>370</v>
      </c>
      <c r="B351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t="s">
        <v>2779</v>
      </c>
      <c r="B3517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t="s">
        <v>589</v>
      </c>
      <c r="B3518" t="s">
        <v>4311</v>
      </c>
      <c r="C3518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t="s">
        <v>514</v>
      </c>
      <c r="B3519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t="s">
        <v>498</v>
      </c>
      <c r="B3520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t="s">
        <v>4314</v>
      </c>
      <c r="B3521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t="s">
        <v>9</v>
      </c>
      <c r="B3522" t="s">
        <v>4316</v>
      </c>
      <c r="C3522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t="s">
        <v>9</v>
      </c>
      <c r="B3523" t="s">
        <v>4317</v>
      </c>
      <c r="C3523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t="s">
        <v>9</v>
      </c>
      <c r="B3524" t="s">
        <v>4318</v>
      </c>
      <c r="C3524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t="s">
        <v>9</v>
      </c>
      <c r="B3525" t="s">
        <v>4319</v>
      </c>
      <c r="C3525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t="s">
        <v>4320</v>
      </c>
      <c r="B352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t="s">
        <v>2792</v>
      </c>
      <c r="B3527" t="s">
        <v>4322</v>
      </c>
      <c r="C3527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t="s">
        <v>2792</v>
      </c>
      <c r="B3528" t="s">
        <v>4323</v>
      </c>
      <c r="C3528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t="s">
        <v>488</v>
      </c>
      <c r="B3529" t="s">
        <v>4324</v>
      </c>
      <c r="C3529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t="s">
        <v>490</v>
      </c>
      <c r="B3530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t="s">
        <v>509</v>
      </c>
      <c r="B3531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t="s">
        <v>456</v>
      </c>
      <c r="B3532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t="s">
        <v>456</v>
      </c>
      <c r="B3533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t="s">
        <v>500</v>
      </c>
      <c r="B3534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t="s">
        <v>500</v>
      </c>
      <c r="B3535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t="s">
        <v>2676</v>
      </c>
      <c r="B353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t="s">
        <v>4332</v>
      </c>
      <c r="B3537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t="s">
        <v>615</v>
      </c>
      <c r="B3538" t="s">
        <v>4334</v>
      </c>
      <c r="C3538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t="s">
        <v>532</v>
      </c>
      <c r="B3539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t="s">
        <v>532</v>
      </c>
      <c r="B3540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t="s">
        <v>532</v>
      </c>
      <c r="B3541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t="s">
        <v>2694</v>
      </c>
      <c r="B3542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t="s">
        <v>386</v>
      </c>
      <c r="B3543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t="s">
        <v>595</v>
      </c>
      <c r="B3544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t="s">
        <v>488</v>
      </c>
      <c r="B3545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t="s">
        <v>628</v>
      </c>
      <c r="B3546" t="s">
        <v>4342</v>
      </c>
      <c r="C354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t="s">
        <v>3284</v>
      </c>
      <c r="B3547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t="s">
        <v>559</v>
      </c>
      <c r="B3548" t="s">
        <v>4344</v>
      </c>
      <c r="C3548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t="s">
        <v>559</v>
      </c>
      <c r="B3549" t="s">
        <v>4345</v>
      </c>
      <c r="C3549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t="s">
        <v>453</v>
      </c>
      <c r="B3550" t="s">
        <v>4346</v>
      </c>
      <c r="C3550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t="s">
        <v>559</v>
      </c>
      <c r="B3551" t="s">
        <v>4347</v>
      </c>
      <c r="C3551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t="s">
        <v>567</v>
      </c>
      <c r="B3552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t="s">
        <v>524</v>
      </c>
      <c r="B3553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t="s">
        <v>532</v>
      </c>
      <c r="B3554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t="s">
        <v>458</v>
      </c>
      <c r="B3555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t="s">
        <v>754</v>
      </c>
      <c r="B3556" t="s">
        <v>4352</v>
      </c>
      <c r="C355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t="s">
        <v>646</v>
      </c>
      <c r="B3557" t="s">
        <v>4353</v>
      </c>
      <c r="C3557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t="s">
        <v>651</v>
      </c>
      <c r="B3558" t="s">
        <v>4354</v>
      </c>
      <c r="C3558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t="s">
        <v>431</v>
      </c>
      <c r="B3559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t="s">
        <v>432</v>
      </c>
      <c r="B3560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t="s">
        <v>486</v>
      </c>
      <c r="B3561" t="s">
        <v>4357</v>
      </c>
      <c r="C3561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t="s">
        <v>486</v>
      </c>
      <c r="B3562" t="s">
        <v>4358</v>
      </c>
      <c r="C3562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t="s">
        <v>486</v>
      </c>
      <c r="B3563" t="s">
        <v>4359</v>
      </c>
      <c r="C3563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t="s">
        <v>486</v>
      </c>
      <c r="B3564" t="s">
        <v>4360</v>
      </c>
      <c r="C3564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t="s">
        <v>486</v>
      </c>
      <c r="B3565" t="s">
        <v>4361</v>
      </c>
      <c r="C3565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t="s">
        <v>2792</v>
      </c>
      <c r="B3566" t="s">
        <v>4362</v>
      </c>
      <c r="C356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t="s">
        <v>674</v>
      </c>
      <c r="B3567" t="s">
        <v>4363</v>
      </c>
      <c r="C3567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t="s">
        <v>493</v>
      </c>
      <c r="B3568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t="s">
        <v>657</v>
      </c>
      <c r="B3569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t="s">
        <v>490</v>
      </c>
      <c r="B3570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t="s">
        <v>490</v>
      </c>
      <c r="B3571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t="s">
        <v>4332</v>
      </c>
      <c r="B3572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t="s">
        <v>493</v>
      </c>
      <c r="B3573" t="s">
        <v>4369</v>
      </c>
      <c r="C3573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t="s">
        <v>486</v>
      </c>
      <c r="B3574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t="s">
        <v>475</v>
      </c>
      <c r="B3575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t="s">
        <v>475</v>
      </c>
      <c r="B357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t="s">
        <v>8</v>
      </c>
      <c r="B3577" t="s">
        <v>4373</v>
      </c>
      <c r="C3577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t="s">
        <v>8</v>
      </c>
      <c r="B3578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t="s">
        <v>500</v>
      </c>
      <c r="B3579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t="s">
        <v>2694</v>
      </c>
      <c r="B3580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t="s">
        <v>486</v>
      </c>
      <c r="B3581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t="s">
        <v>532</v>
      </c>
      <c r="B3582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t="s">
        <v>705</v>
      </c>
      <c r="B3583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t="s">
        <v>705</v>
      </c>
      <c r="B3584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t="s">
        <v>705</v>
      </c>
      <c r="B3585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t="s">
        <v>705</v>
      </c>
      <c r="B358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t="s">
        <v>705</v>
      </c>
      <c r="B3587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t="s">
        <v>705</v>
      </c>
      <c r="B3588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t="s">
        <v>705</v>
      </c>
      <c r="B3589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t="s">
        <v>705</v>
      </c>
      <c r="B3590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t="s">
        <v>705</v>
      </c>
      <c r="B3591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t="s">
        <v>500</v>
      </c>
      <c r="B3592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t="s">
        <v>4389</v>
      </c>
      <c r="B3593" t="s">
        <v>4390</v>
      </c>
      <c r="C3593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t="s">
        <v>722</v>
      </c>
      <c r="B3594" t="s">
        <v>4391</v>
      </c>
      <c r="C3594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t="s">
        <v>722</v>
      </c>
      <c r="B3595" t="s">
        <v>4392</v>
      </c>
      <c r="C3595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t="s">
        <v>722</v>
      </c>
      <c r="B3596" t="s">
        <v>4393</v>
      </c>
      <c r="C359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t="s">
        <v>722</v>
      </c>
      <c r="B3597" t="s">
        <v>4394</v>
      </c>
      <c r="C3597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t="s">
        <v>722</v>
      </c>
      <c r="B3598" t="s">
        <v>4395</v>
      </c>
      <c r="C3598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t="s">
        <v>722</v>
      </c>
      <c r="B3599" t="s">
        <v>4396</v>
      </c>
      <c r="C3599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t="s">
        <v>722</v>
      </c>
      <c r="B3600" t="s">
        <v>4397</v>
      </c>
      <c r="C3600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t="s">
        <v>722</v>
      </c>
      <c r="B3601" t="s">
        <v>4398</v>
      </c>
      <c r="C3601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t="s">
        <v>722</v>
      </c>
      <c r="B3602" t="s">
        <v>4399</v>
      </c>
      <c r="C3602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t="s">
        <v>722</v>
      </c>
      <c r="B3603" t="s">
        <v>4400</v>
      </c>
      <c r="C3603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t="s">
        <v>722</v>
      </c>
      <c r="B3604" t="s">
        <v>4401</v>
      </c>
      <c r="C3604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t="s">
        <v>387</v>
      </c>
      <c r="B3605" t="s">
        <v>4402</v>
      </c>
      <c r="C3605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t="s">
        <v>628</v>
      </c>
      <c r="B3606" t="s">
        <v>4403</v>
      </c>
      <c r="C360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t="s">
        <v>907</v>
      </c>
      <c r="B3607" t="s">
        <v>4404</v>
      </c>
      <c r="C3607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t="s">
        <v>9</v>
      </c>
      <c r="B3608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t="s">
        <v>431</v>
      </c>
      <c r="B3609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t="s">
        <v>907</v>
      </c>
      <c r="B3610" t="s">
        <v>4407</v>
      </c>
      <c r="C3610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t="s">
        <v>1000</v>
      </c>
      <c r="B3611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t="s">
        <v>749</v>
      </c>
      <c r="B3612" t="s">
        <v>4409</v>
      </c>
      <c r="C3612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t="s">
        <v>749</v>
      </c>
      <c r="B3613" t="s">
        <v>4410</v>
      </c>
      <c r="C3613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t="s">
        <v>431</v>
      </c>
      <c r="B3614" t="s">
        <v>4411</v>
      </c>
      <c r="C3614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t="s">
        <v>754</v>
      </c>
      <c r="B3615" t="s">
        <v>4412</v>
      </c>
      <c r="C3615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t="s">
        <v>2694</v>
      </c>
      <c r="B361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t="s">
        <v>475</v>
      </c>
      <c r="B3617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t="s">
        <v>873</v>
      </c>
      <c r="B3618" t="s">
        <v>4415</v>
      </c>
      <c r="C3618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t="s">
        <v>2915</v>
      </c>
      <c r="B3619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t="s">
        <v>758</v>
      </c>
      <c r="B3620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t="s">
        <v>387</v>
      </c>
      <c r="B3621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t="s">
        <v>651</v>
      </c>
      <c r="B3622" t="s">
        <v>4419</v>
      </c>
      <c r="C3622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t="s">
        <v>749</v>
      </c>
      <c r="B3623" t="s">
        <v>4420</v>
      </c>
      <c r="C3623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t="s">
        <v>651</v>
      </c>
      <c r="B3624" t="s">
        <v>4421</v>
      </c>
      <c r="C3624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t="s">
        <v>500</v>
      </c>
      <c r="B3625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t="s">
        <v>431</v>
      </c>
      <c r="B3626" t="s">
        <v>4423</v>
      </c>
      <c r="C362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t="s">
        <v>567</v>
      </c>
      <c r="B3627" t="s">
        <v>4424</v>
      </c>
      <c r="C3627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t="s">
        <v>519</v>
      </c>
      <c r="B3628" t="s">
        <v>4425</v>
      </c>
      <c r="C3628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t="s">
        <v>524</v>
      </c>
      <c r="B3629" t="s">
        <v>4426</v>
      </c>
      <c r="C3629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t="s">
        <v>651</v>
      </c>
      <c r="B3630" t="s">
        <v>4427</v>
      </c>
      <c r="C3630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t="s">
        <v>651</v>
      </c>
      <c r="B3631" t="s">
        <v>4428</v>
      </c>
      <c r="C3631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t="s">
        <v>651</v>
      </c>
      <c r="B3632" t="s">
        <v>4429</v>
      </c>
      <c r="C3632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t="s">
        <v>646</v>
      </c>
      <c r="B3633" t="s">
        <v>4430</v>
      </c>
      <c r="C3633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t="s">
        <v>500</v>
      </c>
      <c r="B3634" t="s">
        <v>4431</v>
      </c>
      <c r="C3634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t="s">
        <v>500</v>
      </c>
      <c r="B3635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t="s">
        <v>651</v>
      </c>
      <c r="B3636" t="s">
        <v>4433</v>
      </c>
      <c r="C363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t="s">
        <v>323</v>
      </c>
      <c r="B3637" t="s">
        <v>4434</v>
      </c>
      <c r="C3637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t="s">
        <v>795</v>
      </c>
      <c r="B3638" t="s">
        <v>4435</v>
      </c>
      <c r="C3638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t="s">
        <v>500</v>
      </c>
      <c r="B3639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t="s">
        <v>500</v>
      </c>
      <c r="B3640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t="s">
        <v>754</v>
      </c>
      <c r="B3641" t="s">
        <v>4438</v>
      </c>
      <c r="C3641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t="s">
        <v>695</v>
      </c>
      <c r="B3642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t="s">
        <v>754</v>
      </c>
      <c r="B3643" t="s">
        <v>4440</v>
      </c>
      <c r="C3643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t="s">
        <v>567</v>
      </c>
      <c r="B3644" t="s">
        <v>4441</v>
      </c>
      <c r="C3644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t="s">
        <v>4442</v>
      </c>
      <c r="B3645" t="s">
        <v>4443</v>
      </c>
      <c r="C3645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t="s">
        <v>646</v>
      </c>
      <c r="B3646" t="s">
        <v>4444</v>
      </c>
      <c r="C364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t="s">
        <v>646</v>
      </c>
      <c r="B3647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t="s">
        <v>722</v>
      </c>
      <c r="B3648" t="s">
        <v>4446</v>
      </c>
      <c r="C3648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t="s">
        <v>646</v>
      </c>
      <c r="B3649" t="s">
        <v>4447</v>
      </c>
      <c r="C3649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t="s">
        <v>651</v>
      </c>
      <c r="B3650" t="s">
        <v>4448</v>
      </c>
      <c r="C3650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t="s">
        <v>820</v>
      </c>
      <c r="B3651" t="s">
        <v>4449</v>
      </c>
      <c r="C3651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t="s">
        <v>532</v>
      </c>
      <c r="B3652" t="s">
        <v>4450</v>
      </c>
      <c r="C3652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t="s">
        <v>722</v>
      </c>
      <c r="B3653" t="s">
        <v>4451</v>
      </c>
      <c r="C3653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t="s">
        <v>749</v>
      </c>
      <c r="B3654" t="s">
        <v>4452</v>
      </c>
      <c r="C3654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t="s">
        <v>651</v>
      </c>
      <c r="B3655" t="s">
        <v>4453</v>
      </c>
      <c r="C3655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t="s">
        <v>847</v>
      </c>
      <c r="B365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t="s">
        <v>486</v>
      </c>
      <c r="B3657" t="s">
        <v>4454</v>
      </c>
      <c r="C3657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t="s">
        <v>651</v>
      </c>
      <c r="B3658" t="s">
        <v>4455</v>
      </c>
      <c r="C3658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t="s">
        <v>651</v>
      </c>
      <c r="B3659" t="s">
        <v>4456</v>
      </c>
      <c r="C3659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t="s">
        <v>895</v>
      </c>
      <c r="B3660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t="s">
        <v>519</v>
      </c>
      <c r="B3661" t="s">
        <v>4458</v>
      </c>
      <c r="C3661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t="s">
        <v>646</v>
      </c>
      <c r="B3662" t="s">
        <v>4459</v>
      </c>
      <c r="C3662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t="s">
        <v>646</v>
      </c>
      <c r="B3663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t="s">
        <v>516</v>
      </c>
      <c r="B3664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t="s">
        <v>722</v>
      </c>
      <c r="B3665" t="s">
        <v>4462</v>
      </c>
      <c r="C3665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t="s">
        <v>722</v>
      </c>
      <c r="B3666" t="s">
        <v>4463</v>
      </c>
      <c r="C366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t="s">
        <v>847</v>
      </c>
      <c r="B3667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t="s">
        <v>847</v>
      </c>
      <c r="B3668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t="s">
        <v>847</v>
      </c>
      <c r="B3669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t="s">
        <v>847</v>
      </c>
      <c r="B3670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t="s">
        <v>847</v>
      </c>
      <c r="B3671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t="s">
        <v>847</v>
      </c>
      <c r="B3672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t="s">
        <v>722</v>
      </c>
      <c r="B3673" t="s">
        <v>4470</v>
      </c>
      <c r="C3673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t="s">
        <v>722</v>
      </c>
      <c r="B3674" t="s">
        <v>4471</v>
      </c>
      <c r="C3674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t="s">
        <v>420</v>
      </c>
      <c r="B3675" t="s">
        <v>4472</v>
      </c>
      <c r="C3675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t="s">
        <v>420</v>
      </c>
      <c r="B3676" t="s">
        <v>4473</v>
      </c>
      <c r="C367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t="s">
        <v>420</v>
      </c>
      <c r="B3677" t="s">
        <v>4474</v>
      </c>
      <c r="C3677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t="s">
        <v>488</v>
      </c>
      <c r="B3678" t="s">
        <v>4475</v>
      </c>
      <c r="C3678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t="s">
        <v>619</v>
      </c>
      <c r="B3679" t="s">
        <v>4476</v>
      </c>
      <c r="C3679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t="s">
        <v>500</v>
      </c>
      <c r="B3680" t="s">
        <v>4477</v>
      </c>
      <c r="C3680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t="s">
        <v>532</v>
      </c>
      <c r="B3681" t="s">
        <v>4478</v>
      </c>
      <c r="C3681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t="s">
        <v>500</v>
      </c>
      <c r="B3682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t="s">
        <v>389</v>
      </c>
      <c r="B3683" t="s">
        <v>4480</v>
      </c>
      <c r="C3683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t="s">
        <v>881</v>
      </c>
      <c r="B3684" t="s">
        <v>4481</v>
      </c>
      <c r="C3684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t="s">
        <v>311</v>
      </c>
      <c r="B3685" t="s">
        <v>4482</v>
      </c>
      <c r="C3685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t="s">
        <v>311</v>
      </c>
      <c r="B3686" t="s">
        <v>4483</v>
      </c>
      <c r="C368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t="s">
        <v>311</v>
      </c>
      <c r="B3687" t="s">
        <v>4484</v>
      </c>
      <c r="C3687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t="s">
        <v>311</v>
      </c>
      <c r="B3688" t="s">
        <v>4485</v>
      </c>
      <c r="C3688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t="s">
        <v>311</v>
      </c>
      <c r="B3689" t="s">
        <v>4486</v>
      </c>
      <c r="C3689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t="s">
        <v>311</v>
      </c>
      <c r="B3690" t="s">
        <v>4487</v>
      </c>
      <c r="C3690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t="s">
        <v>651</v>
      </c>
      <c r="B3691" t="s">
        <v>4488</v>
      </c>
      <c r="C3691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t="s">
        <v>926</v>
      </c>
      <c r="B3692" t="s">
        <v>1271</v>
      </c>
      <c r="C3692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t="s">
        <v>323</v>
      </c>
      <c r="B3693" t="s">
        <v>4489</v>
      </c>
      <c r="C3693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t="s">
        <v>646</v>
      </c>
      <c r="B3694" t="s">
        <v>4490</v>
      </c>
      <c r="C3694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t="s">
        <v>453</v>
      </c>
      <c r="B3695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t="s">
        <v>1043</v>
      </c>
      <c r="B369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t="s">
        <v>622</v>
      </c>
      <c r="B3697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t="s">
        <v>516</v>
      </c>
      <c r="B3698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t="s">
        <v>524</v>
      </c>
      <c r="B3699" t="s">
        <v>4495</v>
      </c>
      <c r="C3699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t="s">
        <v>519</v>
      </c>
      <c r="B3700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t="s">
        <v>361</v>
      </c>
      <c r="B3701" t="s">
        <v>4497</v>
      </c>
      <c r="C3701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t="s">
        <v>361</v>
      </c>
      <c r="B3702" t="s">
        <v>4498</v>
      </c>
      <c r="C3702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t="s">
        <v>361</v>
      </c>
      <c r="B3703" t="s">
        <v>4499</v>
      </c>
      <c r="C3703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t="s">
        <v>506</v>
      </c>
      <c r="B3704" t="s">
        <v>4500</v>
      </c>
      <c r="C3704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t="s">
        <v>1043</v>
      </c>
      <c r="B3705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t="s">
        <v>1043</v>
      </c>
      <c r="B3706" t="s">
        <v>4502</v>
      </c>
      <c r="C370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t="s">
        <v>1043</v>
      </c>
      <c r="B3707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t="s">
        <v>524</v>
      </c>
      <c r="B3708" t="s">
        <v>4504</v>
      </c>
      <c r="C3708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t="s">
        <v>4505</v>
      </c>
      <c r="B3709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t="s">
        <v>895</v>
      </c>
      <c r="B3710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t="s">
        <v>895</v>
      </c>
      <c r="B3711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t="s">
        <v>895</v>
      </c>
      <c r="B3712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t="s">
        <v>646</v>
      </c>
      <c r="B3713" t="s">
        <v>4508</v>
      </c>
      <c r="C3713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t="s">
        <v>646</v>
      </c>
      <c r="B3714" t="s">
        <v>4509</v>
      </c>
      <c r="C3714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t="s">
        <v>1011</v>
      </c>
      <c r="B3715" t="s">
        <v>4510</v>
      </c>
      <c r="C3715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t="s">
        <v>895</v>
      </c>
      <c r="B371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t="s">
        <v>895</v>
      </c>
      <c r="B3717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t="s">
        <v>448</v>
      </c>
      <c r="B3718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t="s">
        <v>746</v>
      </c>
      <c r="B3719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t="s">
        <v>323</v>
      </c>
      <c r="B3720" t="s">
        <v>4515</v>
      </c>
      <c r="C3720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t="s">
        <v>646</v>
      </c>
      <c r="B3721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t="s">
        <v>1247</v>
      </c>
      <c r="B3722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t="s">
        <v>651</v>
      </c>
      <c r="B3723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t="s">
        <v>926</v>
      </c>
      <c r="B3724" t="s">
        <v>4519</v>
      </c>
      <c r="C3724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t="s">
        <v>919</v>
      </c>
      <c r="B3725" t="s">
        <v>4520</v>
      </c>
      <c r="C3725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t="s">
        <v>448</v>
      </c>
      <c r="B372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t="s">
        <v>758</v>
      </c>
      <c r="B3727" t="s">
        <v>4522</v>
      </c>
      <c r="C3727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t="s">
        <v>646</v>
      </c>
      <c r="B3728" t="s">
        <v>4523</v>
      </c>
      <c r="C3728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t="s">
        <v>895</v>
      </c>
      <c r="B3729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t="s">
        <v>4525</v>
      </c>
      <c r="B3730" t="s">
        <v>4526</v>
      </c>
      <c r="C3730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t="s">
        <v>4527</v>
      </c>
      <c r="B3731" t="s">
        <v>4528</v>
      </c>
      <c r="C3731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t="s">
        <v>907</v>
      </c>
      <c r="B3732" t="s">
        <v>4529</v>
      </c>
      <c r="C3732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t="s">
        <v>895</v>
      </c>
      <c r="B3733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t="s">
        <v>431</v>
      </c>
      <c r="B3734" t="s">
        <v>4531</v>
      </c>
      <c r="C3734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t="s">
        <v>519</v>
      </c>
      <c r="B3735" t="s">
        <v>4532</v>
      </c>
      <c r="C3735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t="s">
        <v>516</v>
      </c>
      <c r="B3736" t="s">
        <v>4533</v>
      </c>
      <c r="C373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t="s">
        <v>967</v>
      </c>
      <c r="B3737" t="s">
        <v>4534</v>
      </c>
      <c r="C3737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t="s">
        <v>971</v>
      </c>
      <c r="B3738" t="s">
        <v>4535</v>
      </c>
      <c r="C3738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t="s">
        <v>971</v>
      </c>
      <c r="B3739" t="s">
        <v>4536</v>
      </c>
      <c r="C3739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t="s">
        <v>971</v>
      </c>
      <c r="B3740" t="s">
        <v>4537</v>
      </c>
      <c r="C3740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t="s">
        <v>971</v>
      </c>
      <c r="B3741" t="s">
        <v>4538</v>
      </c>
      <c r="C3741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t="s">
        <v>971</v>
      </c>
      <c r="B3742" t="s">
        <v>4539</v>
      </c>
      <c r="C3742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t="s">
        <v>705</v>
      </c>
      <c r="B3743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t="s">
        <v>453</v>
      </c>
      <c r="B3744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t="s">
        <v>679</v>
      </c>
      <c r="B3745" t="s">
        <v>4542</v>
      </c>
      <c r="C3745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t="s">
        <v>786</v>
      </c>
      <c r="B3746" t="s">
        <v>4543</v>
      </c>
      <c r="C374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t="s">
        <v>982</v>
      </c>
      <c r="B3747" t="s">
        <v>4544</v>
      </c>
      <c r="C3747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t="s">
        <v>722</v>
      </c>
      <c r="B3748" t="s">
        <v>4545</v>
      </c>
      <c r="C3748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t="s">
        <v>705</v>
      </c>
      <c r="B3749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t="s">
        <v>705</v>
      </c>
      <c r="B3750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t="s">
        <v>741</v>
      </c>
      <c r="B3751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t="s">
        <v>1045</v>
      </c>
      <c r="B3752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t="s">
        <v>967</v>
      </c>
      <c r="B3753" t="s">
        <v>4550</v>
      </c>
      <c r="C3753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t="s">
        <v>967</v>
      </c>
      <c r="B3754" t="s">
        <v>4551</v>
      </c>
      <c r="C3754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t="s">
        <v>475</v>
      </c>
      <c r="B3755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t="s">
        <v>705</v>
      </c>
      <c r="B375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t="s">
        <v>895</v>
      </c>
      <c r="B3757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t="s">
        <v>828</v>
      </c>
      <c r="B3758" t="s">
        <v>4555</v>
      </c>
      <c r="C3758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t="s">
        <v>9</v>
      </c>
      <c r="B3759" t="s">
        <v>4556</v>
      </c>
      <c r="C3759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t="s">
        <v>824</v>
      </c>
      <c r="B3760" t="s">
        <v>4557</v>
      </c>
      <c r="C3760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t="s">
        <v>387</v>
      </c>
      <c r="B3761" t="s">
        <v>4558</v>
      </c>
      <c r="C3761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t="s">
        <v>824</v>
      </c>
      <c r="B3762" t="s">
        <v>4559</v>
      </c>
      <c r="C3762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t="s">
        <v>1045</v>
      </c>
      <c r="B3763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t="s">
        <v>646</v>
      </c>
      <c r="B3764" t="s">
        <v>4561</v>
      </c>
      <c r="C3764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t="s">
        <v>646</v>
      </c>
      <c r="B3765" t="s">
        <v>4562</v>
      </c>
      <c r="C3765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t="s">
        <v>847</v>
      </c>
      <c r="B376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t="s">
        <v>651</v>
      </c>
      <c r="B3767" t="s">
        <v>4564</v>
      </c>
      <c r="C3767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t="s">
        <v>651</v>
      </c>
      <c r="B3768" t="s">
        <v>4565</v>
      </c>
      <c r="C3768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t="s">
        <v>651</v>
      </c>
      <c r="B3769" t="s">
        <v>4566</v>
      </c>
      <c r="C3769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t="s">
        <v>1045</v>
      </c>
      <c r="B3770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t="s">
        <v>1045</v>
      </c>
      <c r="B3771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t="s">
        <v>1045</v>
      </c>
      <c r="B3772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t="s">
        <v>722</v>
      </c>
      <c r="B3773" t="s">
        <v>4570</v>
      </c>
      <c r="C3773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t="s">
        <v>559</v>
      </c>
      <c r="B3774" t="s">
        <v>4571</v>
      </c>
      <c r="C3774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t="s">
        <v>741</v>
      </c>
      <c r="B3775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t="s">
        <v>743</v>
      </c>
      <c r="B377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t="s">
        <v>1054</v>
      </c>
      <c r="B3777" t="s">
        <v>4573</v>
      </c>
      <c r="C3777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t="s">
        <v>1054</v>
      </c>
      <c r="B3778" t="s">
        <v>4574</v>
      </c>
      <c r="C3778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t="s">
        <v>1060</v>
      </c>
      <c r="B3779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t="s">
        <v>1060</v>
      </c>
      <c r="B3780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t="s">
        <v>1060</v>
      </c>
      <c r="B3781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t="s">
        <v>1060</v>
      </c>
      <c r="B3782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t="s">
        <v>1060</v>
      </c>
      <c r="B3783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t="s">
        <v>847</v>
      </c>
      <c r="B3784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t="s">
        <v>967</v>
      </c>
      <c r="B3785" t="s">
        <v>4578</v>
      </c>
      <c r="C3785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t="s">
        <v>971</v>
      </c>
      <c r="B3786" t="s">
        <v>4579</v>
      </c>
      <c r="C378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t="s">
        <v>722</v>
      </c>
      <c r="B3787" t="s">
        <v>4580</v>
      </c>
      <c r="C3787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t="s">
        <v>514</v>
      </c>
      <c r="B3788" t="s">
        <v>4581</v>
      </c>
      <c r="C3788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t="s">
        <v>847</v>
      </c>
      <c r="B3789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t="s">
        <v>746</v>
      </c>
      <c r="B3790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t="s">
        <v>741</v>
      </c>
      <c r="B3791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t="s">
        <v>1071</v>
      </c>
      <c r="B3792" t="s">
        <v>4584</v>
      </c>
      <c r="C3792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t="s">
        <v>1071</v>
      </c>
      <c r="B3793" t="s">
        <v>4585</v>
      </c>
      <c r="C3793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t="s">
        <v>1071</v>
      </c>
      <c r="B3794" t="s">
        <v>4586</v>
      </c>
      <c r="C3794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t="s">
        <v>1071</v>
      </c>
      <c r="B3795" t="s">
        <v>4587</v>
      </c>
      <c r="C3795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t="s">
        <v>1077</v>
      </c>
      <c r="B3796" t="s">
        <v>4588</v>
      </c>
      <c r="C379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t="s">
        <v>1084</v>
      </c>
      <c r="B3797" t="s">
        <v>4589</v>
      </c>
      <c r="C3797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t="s">
        <v>1086</v>
      </c>
      <c r="B3798" t="s">
        <v>4590</v>
      </c>
      <c r="C3798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t="s">
        <v>431</v>
      </c>
      <c r="B3799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t="s">
        <v>754</v>
      </c>
      <c r="B3800" t="s">
        <v>4592</v>
      </c>
      <c r="C3800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t="s">
        <v>2581</v>
      </c>
      <c r="B3801" t="s">
        <v>4593</v>
      </c>
      <c r="C3801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t="s">
        <v>895</v>
      </c>
      <c r="B3802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t="s">
        <v>337</v>
      </c>
      <c r="B3803" t="s">
        <v>4595</v>
      </c>
      <c r="C3803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t="s">
        <v>705</v>
      </c>
      <c r="B3804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t="s">
        <v>519</v>
      </c>
      <c r="B3805" t="s">
        <v>4597</v>
      </c>
      <c r="C3805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t="s">
        <v>754</v>
      </c>
      <c r="B380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t="s">
        <v>2779</v>
      </c>
      <c r="B3807" t="s">
        <v>4599</v>
      </c>
      <c r="C3807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t="s">
        <v>754</v>
      </c>
      <c r="B3808" t="s">
        <v>4600</v>
      </c>
      <c r="C3808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t="s">
        <v>895</v>
      </c>
      <c r="B3809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t="s">
        <v>881</v>
      </c>
      <c r="B3810" t="s">
        <v>4602</v>
      </c>
      <c r="C3810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t="s">
        <v>1953</v>
      </c>
      <c r="B3811" t="s">
        <v>4603</v>
      </c>
      <c r="C3811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t="s">
        <v>1953</v>
      </c>
      <c r="B3812" t="s">
        <v>4604</v>
      </c>
      <c r="C3812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t="s">
        <v>847</v>
      </c>
      <c r="B3813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t="s">
        <v>567</v>
      </c>
      <c r="B3814" t="s">
        <v>4606</v>
      </c>
      <c r="C3814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t="s">
        <v>1185</v>
      </c>
      <c r="B3815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t="s">
        <v>1185</v>
      </c>
      <c r="B381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t="s">
        <v>1320</v>
      </c>
      <c r="B3817" t="s">
        <v>4609</v>
      </c>
      <c r="C3817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t="s">
        <v>1320</v>
      </c>
      <c r="B3818" t="s">
        <v>4610</v>
      </c>
      <c r="C3818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t="s">
        <v>1320</v>
      </c>
      <c r="B3819" t="s">
        <v>4611</v>
      </c>
      <c r="C3819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t="s">
        <v>1122</v>
      </c>
      <c r="B3820" t="s">
        <v>4612</v>
      </c>
      <c r="C3820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t="s">
        <v>3136</v>
      </c>
      <c r="B3821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t="s">
        <v>1196</v>
      </c>
      <c r="B3822" t="s">
        <v>4613</v>
      </c>
      <c r="C3822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t="s">
        <v>847</v>
      </c>
      <c r="B3823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t="s">
        <v>1000</v>
      </c>
      <c r="B3824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t="s">
        <v>746</v>
      </c>
      <c r="B3825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t="s">
        <v>722</v>
      </c>
      <c r="B3826" t="s">
        <v>4616</v>
      </c>
      <c r="C382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t="s">
        <v>722</v>
      </c>
      <c r="B3827" t="s">
        <v>4617</v>
      </c>
      <c r="C3827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t="s">
        <v>722</v>
      </c>
      <c r="B3828" t="s">
        <v>4618</v>
      </c>
      <c r="C3828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t="s">
        <v>971</v>
      </c>
      <c r="B3829" t="s">
        <v>4619</v>
      </c>
      <c r="C3829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t="s">
        <v>420</v>
      </c>
      <c r="B3830" t="s">
        <v>4620</v>
      </c>
      <c r="C3830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t="s">
        <v>8</v>
      </c>
      <c r="B3831" t="s">
        <v>4621</v>
      </c>
      <c r="C3831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t="s">
        <v>754</v>
      </c>
      <c r="B3832" t="s">
        <v>4622</v>
      </c>
      <c r="C3832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t="s">
        <v>1074</v>
      </c>
      <c r="B3833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t="s">
        <v>754</v>
      </c>
      <c r="B3834" t="s">
        <v>4624</v>
      </c>
      <c r="C3834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t="s">
        <v>1045</v>
      </c>
      <c r="B3835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t="s">
        <v>705</v>
      </c>
      <c r="B383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t="s">
        <v>1045</v>
      </c>
      <c r="B3837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t="s">
        <v>1045</v>
      </c>
      <c r="B3838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t="s">
        <v>1045</v>
      </c>
      <c r="B3839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t="s">
        <v>646</v>
      </c>
      <c r="B3840" t="s">
        <v>4627</v>
      </c>
      <c r="C3840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t="s">
        <v>1202</v>
      </c>
      <c r="B3841" t="s">
        <v>4628</v>
      </c>
      <c r="C3841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t="s">
        <v>1202</v>
      </c>
      <c r="B3842" t="s">
        <v>4629</v>
      </c>
      <c r="C3842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t="s">
        <v>1202</v>
      </c>
      <c r="B3843" t="s">
        <v>4630</v>
      </c>
      <c r="C3843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t="s">
        <v>1100</v>
      </c>
      <c r="B3844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t="s">
        <v>532</v>
      </c>
      <c r="B3845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t="s">
        <v>722</v>
      </c>
      <c r="B3846" t="s">
        <v>4632</v>
      </c>
      <c r="C384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t="s">
        <v>1163</v>
      </c>
      <c r="B3847" t="s">
        <v>4633</v>
      </c>
      <c r="C3847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t="s">
        <v>1163</v>
      </c>
      <c r="B3848" t="s">
        <v>4634</v>
      </c>
      <c r="C3848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t="s">
        <v>1163</v>
      </c>
      <c r="B3849" t="s">
        <v>4635</v>
      </c>
      <c r="C3849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t="s">
        <v>1163</v>
      </c>
      <c r="B3850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t="s">
        <v>1163</v>
      </c>
      <c r="B3851" t="s">
        <v>4637</v>
      </c>
      <c r="C3851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t="s">
        <v>300</v>
      </c>
      <c r="B3852" t="s">
        <v>4638</v>
      </c>
      <c r="C3852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t="s">
        <v>705</v>
      </c>
      <c r="B3853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t="s">
        <v>9</v>
      </c>
      <c r="B3854" t="s">
        <v>4640</v>
      </c>
      <c r="C3854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t="s">
        <v>9</v>
      </c>
      <c r="B3855" t="s">
        <v>4641</v>
      </c>
      <c r="C3855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t="s">
        <v>516</v>
      </c>
      <c r="B3856" t="s">
        <v>4642</v>
      </c>
      <c r="C385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t="s">
        <v>1247</v>
      </c>
      <c r="B3857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t="s">
        <v>516</v>
      </c>
      <c r="B3858" t="s">
        <v>4644</v>
      </c>
      <c r="C3858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t="s">
        <v>895</v>
      </c>
      <c r="B3859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t="s">
        <v>311</v>
      </c>
      <c r="B3860" t="s">
        <v>4646</v>
      </c>
      <c r="C3860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t="s">
        <v>651</v>
      </c>
      <c r="B3861" t="s">
        <v>4647</v>
      </c>
      <c r="C3861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t="s">
        <v>847</v>
      </c>
      <c r="B3862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t="s">
        <v>980</v>
      </c>
      <c r="B3863" t="s">
        <v>4649</v>
      </c>
      <c r="C3863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t="s">
        <v>348</v>
      </c>
      <c r="B3864" t="s">
        <v>4650</v>
      </c>
      <c r="C3864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t="s">
        <v>348</v>
      </c>
      <c r="B3865" t="s">
        <v>4651</v>
      </c>
      <c r="C3865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t="s">
        <v>348</v>
      </c>
      <c r="B3866" t="s">
        <v>4652</v>
      </c>
      <c r="C386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t="s">
        <v>1202</v>
      </c>
      <c r="B3867" t="s">
        <v>4653</v>
      </c>
      <c r="C3867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t="s">
        <v>1202</v>
      </c>
      <c r="B3868" t="s">
        <v>4654</v>
      </c>
      <c r="C3868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t="s">
        <v>1202</v>
      </c>
      <c r="B3869" t="s">
        <v>4655</v>
      </c>
      <c r="C3869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t="s">
        <v>393</v>
      </c>
      <c r="B3870" t="s">
        <v>4656</v>
      </c>
      <c r="C3870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t="s">
        <v>3136</v>
      </c>
      <c r="B3871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t="s">
        <v>339</v>
      </c>
      <c r="B3872" t="s">
        <v>4658</v>
      </c>
      <c r="C3872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t="s">
        <v>746</v>
      </c>
      <c r="B3873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t="s">
        <v>847</v>
      </c>
      <c r="B3874" t="s">
        <v>4660</v>
      </c>
      <c r="C3874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t="s">
        <v>3199</v>
      </c>
      <c r="B3875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t="s">
        <v>3234</v>
      </c>
      <c r="B387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t="s">
        <v>3234</v>
      </c>
      <c r="B3877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t="s">
        <v>4664</v>
      </c>
      <c r="B3878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t="s">
        <v>1218</v>
      </c>
      <c r="B3879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t="s">
        <v>1223</v>
      </c>
      <c r="B3880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t="s">
        <v>393</v>
      </c>
      <c r="B3881" t="s">
        <v>4667</v>
      </c>
      <c r="C3881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t="s">
        <v>1077</v>
      </c>
      <c r="B3882" t="s">
        <v>4668</v>
      </c>
      <c r="C3882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t="s">
        <v>1000</v>
      </c>
      <c r="B3883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t="s">
        <v>743</v>
      </c>
      <c r="B3884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t="s">
        <v>743</v>
      </c>
      <c r="B3885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t="s">
        <v>722</v>
      </c>
      <c r="B3886" t="s">
        <v>4672</v>
      </c>
      <c r="C388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t="s">
        <v>895</v>
      </c>
      <c r="B3887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t="s">
        <v>361</v>
      </c>
      <c r="B3888" t="s">
        <v>4674</v>
      </c>
      <c r="C3888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t="s">
        <v>1254</v>
      </c>
      <c r="B3889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t="s">
        <v>722</v>
      </c>
      <c r="B3890" t="s">
        <v>4676</v>
      </c>
      <c r="C3890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t="s">
        <v>339</v>
      </c>
      <c r="B3891" t="s">
        <v>4677</v>
      </c>
      <c r="C3891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t="s">
        <v>500</v>
      </c>
      <c r="B3892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t="s">
        <v>1776</v>
      </c>
      <c r="B3893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t="s">
        <v>2676</v>
      </c>
      <c r="B3894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t="s">
        <v>1139</v>
      </c>
      <c r="B3895" t="s">
        <v>4681</v>
      </c>
      <c r="C3895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t="s">
        <v>1278</v>
      </c>
      <c r="B389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t="s">
        <v>1278</v>
      </c>
      <c r="B3897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t="s">
        <v>1278</v>
      </c>
      <c r="B3898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t="s">
        <v>381</v>
      </c>
      <c r="B3899" t="s">
        <v>4685</v>
      </c>
      <c r="C3899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t="s">
        <v>1377</v>
      </c>
      <c r="B3900" t="s">
        <v>4686</v>
      </c>
      <c r="D3900" t="str">
        <f t="shared" si="60"/>
        <v>Mivida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t="s">
        <v>1295</v>
      </c>
      <c r="B3901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t="s">
        <v>1331</v>
      </c>
      <c r="B3902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t="s">
        <v>741</v>
      </c>
      <c r="B3903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t="s">
        <v>743</v>
      </c>
      <c r="B3904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t="s">
        <v>1254</v>
      </c>
      <c r="B3905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t="s">
        <v>331</v>
      </c>
      <c r="B3906" t="s">
        <v>4692</v>
      </c>
      <c r="C390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t="s">
        <v>456</v>
      </c>
      <c r="B3907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t="s">
        <v>1054</v>
      </c>
      <c r="B3908" t="s">
        <v>4694</v>
      </c>
      <c r="C3908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t="s">
        <v>1122</v>
      </c>
      <c r="B3909" t="s">
        <v>4695</v>
      </c>
      <c r="C3909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t="s">
        <v>569</v>
      </c>
      <c r="B3910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t="s">
        <v>458</v>
      </c>
      <c r="B3911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t="s">
        <v>458</v>
      </c>
      <c r="B3912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t="s">
        <v>1163</v>
      </c>
      <c r="B3913" t="s">
        <v>4699</v>
      </c>
      <c r="C3913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t="s">
        <v>4700</v>
      </c>
      <c r="B3914" t="s">
        <v>4701</v>
      </c>
      <c r="C3914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t="s">
        <v>743</v>
      </c>
      <c r="B3915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t="s">
        <v>971</v>
      </c>
      <c r="B3916" t="s">
        <v>4703</v>
      </c>
      <c r="C391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t="s">
        <v>4527</v>
      </c>
      <c r="B3917" t="s">
        <v>4704</v>
      </c>
      <c r="C3917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t="s">
        <v>1316</v>
      </c>
      <c r="B3918" t="s">
        <v>4705</v>
      </c>
      <c r="C3918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t="s">
        <v>1316</v>
      </c>
      <c r="B3919" t="s">
        <v>4706</v>
      </c>
      <c r="C3919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t="s">
        <v>1699</v>
      </c>
      <c r="B3920" t="s">
        <v>4707</v>
      </c>
      <c r="C3920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t="s">
        <v>9</v>
      </c>
      <c r="B3921" t="s">
        <v>4708</v>
      </c>
      <c r="C3921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t="s">
        <v>1300</v>
      </c>
      <c r="B3922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t="s">
        <v>847</v>
      </c>
      <c r="B3923" t="s">
        <v>4710</v>
      </c>
      <c r="C3923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t="s">
        <v>4711</v>
      </c>
      <c r="B3924" t="s">
        <v>1083</v>
      </c>
      <c r="C3924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t="s">
        <v>1243</v>
      </c>
      <c r="B3925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t="s">
        <v>1185</v>
      </c>
      <c r="B392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t="s">
        <v>331</v>
      </c>
      <c r="B3927" t="s">
        <v>4714</v>
      </c>
      <c r="C3927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t="s">
        <v>722</v>
      </c>
      <c r="B3928" t="s">
        <v>4715</v>
      </c>
      <c r="C3928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t="s">
        <v>1326</v>
      </c>
      <c r="B3929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t="s">
        <v>4717</v>
      </c>
      <c r="B3930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t="s">
        <v>1163</v>
      </c>
      <c r="B3931" t="s">
        <v>4719</v>
      </c>
      <c r="C3931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t="s">
        <v>622</v>
      </c>
      <c r="B3932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t="s">
        <v>1350</v>
      </c>
      <c r="B3933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t="s">
        <v>1350</v>
      </c>
      <c r="B3934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t="s">
        <v>1350</v>
      </c>
      <c r="B3935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t="s">
        <v>1350</v>
      </c>
      <c r="B393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t="s">
        <v>1243</v>
      </c>
      <c r="B3937" t="s">
        <v>4725</v>
      </c>
      <c r="D3937" t="str">
        <f t="shared" si="61"/>
        <v>Sodic East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t="s">
        <v>1300</v>
      </c>
      <c r="B3938" t="s">
        <v>4726</v>
      </c>
      <c r="D3938" t="str">
        <f t="shared" si="61"/>
        <v>Minis Building(Polyurethane)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t="s">
        <v>679</v>
      </c>
      <c r="B3939" t="s">
        <v>4727</v>
      </c>
      <c r="C3939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t="s">
        <v>1163</v>
      </c>
      <c r="B3940" t="s">
        <v>4728</v>
      </c>
      <c r="C3940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t="s">
        <v>795</v>
      </c>
      <c r="B3941" t="s">
        <v>4729</v>
      </c>
      <c r="C3941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t="s">
        <v>3332</v>
      </c>
      <c r="B3942" t="s">
        <v>916</v>
      </c>
      <c r="C3942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t="s">
        <v>1225</v>
      </c>
      <c r="B3943" t="s">
        <v>916</v>
      </c>
      <c r="C3943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t="s">
        <v>1054</v>
      </c>
      <c r="B3944" t="s">
        <v>4730</v>
      </c>
      <c r="C3944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t="s">
        <v>1122</v>
      </c>
      <c r="B3945" t="s">
        <v>4731</v>
      </c>
      <c r="C3945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t="s">
        <v>1163</v>
      </c>
      <c r="B3946" t="s">
        <v>4732</v>
      </c>
      <c r="C394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t="s">
        <v>381</v>
      </c>
      <c r="B3947" t="s">
        <v>4733</v>
      </c>
      <c r="C3947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t="s">
        <v>559</v>
      </c>
      <c r="B3948" t="s">
        <v>4734</v>
      </c>
      <c r="C3948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t="s">
        <v>300</v>
      </c>
      <c r="B3949" t="s">
        <v>4735</v>
      </c>
      <c r="C3949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t="s">
        <v>1118</v>
      </c>
      <c r="B3950" t="s">
        <v>4736</v>
      </c>
      <c r="C3950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t="s">
        <v>1473</v>
      </c>
      <c r="B3951" t="s">
        <v>4737</v>
      </c>
      <c r="D3951" t="str">
        <f t="shared" si="61"/>
        <v>Taval Sarai 52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t="s">
        <v>1326</v>
      </c>
      <c r="B3952" t="s">
        <v>4738</v>
      </c>
      <c r="D3952" t="str">
        <f t="shared" si="61"/>
        <v>Ministries A17-A18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t="s">
        <v>1247</v>
      </c>
      <c r="B3953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t="s">
        <v>1320</v>
      </c>
      <c r="B3954" t="s">
        <v>4740</v>
      </c>
      <c r="C3954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t="s">
        <v>1000</v>
      </c>
      <c r="B3955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t="s">
        <v>4742</v>
      </c>
      <c r="B395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t="s">
        <v>847</v>
      </c>
      <c r="B3957" t="s">
        <v>4743</v>
      </c>
      <c r="C3957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t="s">
        <v>1396</v>
      </c>
      <c r="B3958" t="s">
        <v>4744</v>
      </c>
      <c r="C3958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t="s">
        <v>1396</v>
      </c>
      <c r="B3959" t="s">
        <v>4745</v>
      </c>
      <c r="C3959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t="s">
        <v>1396</v>
      </c>
      <c r="B3960" t="s">
        <v>4746</v>
      </c>
      <c r="C3960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t="s">
        <v>1405</v>
      </c>
      <c r="B3961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t="s">
        <v>1405</v>
      </c>
      <c r="B3962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t="s">
        <v>1405</v>
      </c>
      <c r="B3963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t="s">
        <v>1320</v>
      </c>
      <c r="B3964" t="s">
        <v>4750</v>
      </c>
      <c r="C3964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t="s">
        <v>393</v>
      </c>
      <c r="B3965" t="s">
        <v>4751</v>
      </c>
      <c r="C3965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t="s">
        <v>371</v>
      </c>
      <c r="B3966" t="s">
        <v>4752</v>
      </c>
      <c r="C396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t="s">
        <v>371</v>
      </c>
      <c r="B3967" t="s">
        <v>4753</v>
      </c>
      <c r="C3967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t="s">
        <v>371</v>
      </c>
      <c r="B3968" t="s">
        <v>4754</v>
      </c>
      <c r="C3968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t="s">
        <v>795</v>
      </c>
      <c r="B3969" t="s">
        <v>4755</v>
      </c>
      <c r="C3969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t="s">
        <v>1202</v>
      </c>
      <c r="B3970" t="s">
        <v>4756</v>
      </c>
      <c r="C3970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t="s">
        <v>1202</v>
      </c>
      <c r="B3971" t="s">
        <v>4757</v>
      </c>
      <c r="C3971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t="s">
        <v>1254</v>
      </c>
      <c r="B3972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t="s">
        <v>1254</v>
      </c>
      <c r="B3973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t="s">
        <v>1254</v>
      </c>
      <c r="B3974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t="s">
        <v>754</v>
      </c>
      <c r="B3975" t="s">
        <v>4761</v>
      </c>
      <c r="C3975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t="s">
        <v>1243</v>
      </c>
      <c r="B3976" t="s">
        <v>4762</v>
      </c>
      <c r="D3976" t="str">
        <f t="shared" si="62"/>
        <v>Sodic East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t="s">
        <v>895</v>
      </c>
      <c r="B3977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t="s">
        <v>1202</v>
      </c>
      <c r="B3978" t="s">
        <v>4764</v>
      </c>
      <c r="C3978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t="s">
        <v>9</v>
      </c>
      <c r="B3979" t="s">
        <v>4765</v>
      </c>
      <c r="C3979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t="s">
        <v>1254</v>
      </c>
      <c r="B3980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t="s">
        <v>1502</v>
      </c>
      <c r="B3981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t="s">
        <v>361</v>
      </c>
      <c r="B3982" t="s">
        <v>4767</v>
      </c>
      <c r="C3982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t="s">
        <v>1202</v>
      </c>
      <c r="B3983" t="s">
        <v>4768</v>
      </c>
      <c r="C3983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t="s">
        <v>1082</v>
      </c>
      <c r="B3984" t="s">
        <v>4769</v>
      </c>
      <c r="C3984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t="s">
        <v>1122</v>
      </c>
      <c r="B3985" t="s">
        <v>4770</v>
      </c>
      <c r="C3985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t="s">
        <v>1000</v>
      </c>
      <c r="B398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t="s">
        <v>3123</v>
      </c>
      <c r="B3987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t="s">
        <v>847</v>
      </c>
      <c r="B3988" t="s">
        <v>4773</v>
      </c>
      <c r="C3988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t="s">
        <v>1449</v>
      </c>
      <c r="B3989" t="s">
        <v>4774</v>
      </c>
      <c r="C3989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t="s">
        <v>1289</v>
      </c>
      <c r="B3990" t="s">
        <v>4775</v>
      </c>
      <c r="C3990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t="s">
        <v>1334</v>
      </c>
      <c r="B3991" t="s">
        <v>4776</v>
      </c>
      <c r="D3991" t="str">
        <f t="shared" si="62"/>
        <v>Mohamed Ali Palace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t="s">
        <v>4777</v>
      </c>
      <c r="B3992" t="s">
        <v>4778</v>
      </c>
      <c r="C3992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t="s">
        <v>1163</v>
      </c>
      <c r="B3993" t="s">
        <v>4779</v>
      </c>
      <c r="C3993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t="s">
        <v>1163</v>
      </c>
      <c r="B3994" t="s">
        <v>4780</v>
      </c>
      <c r="C3994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t="s">
        <v>1200</v>
      </c>
      <c r="B3995" t="s">
        <v>927</v>
      </c>
      <c r="C3995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t="s">
        <v>4781</v>
      </c>
      <c r="B399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t="s">
        <v>342</v>
      </c>
      <c r="B3997" t="s">
        <v>4782</v>
      </c>
      <c r="C3997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t="s">
        <v>342</v>
      </c>
      <c r="B3998" t="s">
        <v>4783</v>
      </c>
      <c r="C3998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t="s">
        <v>1612</v>
      </c>
      <c r="B3999" t="s">
        <v>4784</v>
      </c>
      <c r="C3999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t="s">
        <v>980</v>
      </c>
      <c r="B4000" t="s">
        <v>4785</v>
      </c>
      <c r="C4000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t="s">
        <v>9</v>
      </c>
      <c r="B4001" t="s">
        <v>4786</v>
      </c>
      <c r="C4001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t="s">
        <v>1195</v>
      </c>
      <c r="B4002" t="s">
        <v>4787</v>
      </c>
      <c r="C4002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t="s">
        <v>1386</v>
      </c>
      <c r="B4003" t="s">
        <v>1127</v>
      </c>
      <c r="C4003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t="s">
        <v>361</v>
      </c>
      <c r="B4004" t="s">
        <v>4788</v>
      </c>
      <c r="C4004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t="s">
        <v>1556</v>
      </c>
      <c r="B4005" t="s">
        <v>4789</v>
      </c>
      <c r="C4005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t="s">
        <v>300</v>
      </c>
      <c r="B4006" t="s">
        <v>4790</v>
      </c>
      <c r="C400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t="s">
        <v>1254</v>
      </c>
      <c r="B4007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t="s">
        <v>1473</v>
      </c>
      <c r="B4008" t="s">
        <v>4792</v>
      </c>
      <c r="C4008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t="s">
        <v>1502</v>
      </c>
      <c r="B4009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t="s">
        <v>397</v>
      </c>
      <c r="B4010" t="s">
        <v>4794</v>
      </c>
      <c r="C4010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t="s">
        <v>1953</v>
      </c>
      <c r="B4011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t="s">
        <v>749</v>
      </c>
      <c r="B4012" t="s">
        <v>4796</v>
      </c>
      <c r="C4012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t="s">
        <v>982</v>
      </c>
      <c r="B4013" t="s">
        <v>4797</v>
      </c>
      <c r="C4013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t="s">
        <v>331</v>
      </c>
      <c r="B4014" t="s">
        <v>4798</v>
      </c>
      <c r="C4014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t="s">
        <v>1054</v>
      </c>
      <c r="B4015" t="s">
        <v>4799</v>
      </c>
      <c r="C4015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t="s">
        <v>1453</v>
      </c>
      <c r="B4016" t="s">
        <v>4800</v>
      </c>
      <c r="C401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t="s">
        <v>71</v>
      </c>
      <c r="B4017" t="s">
        <v>4801</v>
      </c>
      <c r="C4017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t="s">
        <v>1334</v>
      </c>
      <c r="B4018" t="s">
        <v>4802</v>
      </c>
      <c r="D4018" t="str">
        <f t="shared" si="62"/>
        <v>Mohamed Ali Palace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t="s">
        <v>516</v>
      </c>
      <c r="B4019" t="s">
        <v>4803</v>
      </c>
      <c r="C4019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t="s">
        <v>524</v>
      </c>
      <c r="B4020" t="s">
        <v>4804</v>
      </c>
      <c r="C4020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t="s">
        <v>339</v>
      </c>
      <c r="B4021" t="s">
        <v>4805</v>
      </c>
      <c r="C4021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t="s">
        <v>746</v>
      </c>
      <c r="B4022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t="s">
        <v>1243</v>
      </c>
      <c r="B4023" t="s">
        <v>4807</v>
      </c>
      <c r="D4023" t="str">
        <f t="shared" si="62"/>
        <v>Sodic East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t="s">
        <v>3290</v>
      </c>
      <c r="B4024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t="s">
        <v>2502</v>
      </c>
      <c r="B4025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t="s">
        <v>1227</v>
      </c>
      <c r="B402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t="s">
        <v>393</v>
      </c>
      <c r="B4027" t="s">
        <v>4808</v>
      </c>
      <c r="C4027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t="s">
        <v>1502</v>
      </c>
      <c r="B4028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t="s">
        <v>1316</v>
      </c>
      <c r="B4029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t="s">
        <v>847</v>
      </c>
      <c r="B4030" t="s">
        <v>4810</v>
      </c>
      <c r="C4030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t="s">
        <v>1316</v>
      </c>
      <c r="B4031" t="s">
        <v>4811</v>
      </c>
      <c r="C4031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t="s">
        <v>754</v>
      </c>
      <c r="B4032" t="s">
        <v>4812</v>
      </c>
      <c r="C4032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t="s">
        <v>1547</v>
      </c>
      <c r="B4033" t="s">
        <v>4813</v>
      </c>
      <c r="C4033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t="s">
        <v>1547</v>
      </c>
      <c r="B4034" t="s">
        <v>4814</v>
      </c>
      <c r="C4034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t="s">
        <v>795</v>
      </c>
      <c r="B4035" t="s">
        <v>4815</v>
      </c>
      <c r="C4035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t="s">
        <v>73</v>
      </c>
      <c r="B4036" t="s">
        <v>4816</v>
      </c>
      <c r="C403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t="s">
        <v>1243</v>
      </c>
      <c r="B4037" t="s">
        <v>4817</v>
      </c>
      <c r="D4037" t="str">
        <f t="shared" si="63"/>
        <v>Sodic East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t="s">
        <v>1532</v>
      </c>
      <c r="B4038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t="s">
        <v>1278</v>
      </c>
      <c r="B4039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t="s">
        <v>1289</v>
      </c>
      <c r="B4040" t="s">
        <v>4820</v>
      </c>
      <c r="C4040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t="s">
        <v>1289</v>
      </c>
      <c r="B4041" t="s">
        <v>4821</v>
      </c>
      <c r="C4041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t="s">
        <v>1289</v>
      </c>
      <c r="B4042" t="s">
        <v>4822</v>
      </c>
      <c r="C4042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t="s">
        <v>3423</v>
      </c>
      <c r="B4043" t="s">
        <v>4823</v>
      </c>
      <c r="C4043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t="s">
        <v>3423</v>
      </c>
      <c r="B4044" t="s">
        <v>4824</v>
      </c>
      <c r="C4044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t="s">
        <v>412</v>
      </c>
      <c r="B4045" t="s">
        <v>4825</v>
      </c>
      <c r="C4045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t="s">
        <v>381</v>
      </c>
      <c r="B4046" t="s">
        <v>4826</v>
      </c>
      <c r="C404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t="s">
        <v>393</v>
      </c>
      <c r="B4047" t="s">
        <v>4827</v>
      </c>
      <c r="C4047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t="s">
        <v>393</v>
      </c>
      <c r="B4048" t="s">
        <v>4828</v>
      </c>
      <c r="C4048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t="s">
        <v>393</v>
      </c>
      <c r="B4049" t="s">
        <v>4829</v>
      </c>
      <c r="C4049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t="s">
        <v>4830</v>
      </c>
      <c r="B4050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t="s">
        <v>342</v>
      </c>
      <c r="B4051" t="s">
        <v>4832</v>
      </c>
      <c r="C4051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t="s">
        <v>342</v>
      </c>
      <c r="B4052" t="s">
        <v>4833</v>
      </c>
      <c r="C4052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t="s">
        <v>420</v>
      </c>
      <c r="B4053" t="s">
        <v>4834</v>
      </c>
      <c r="C4053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t="s">
        <v>371</v>
      </c>
      <c r="B4054" t="s">
        <v>4835</v>
      </c>
      <c r="C4054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t="s">
        <v>3631</v>
      </c>
      <c r="B4055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t="s">
        <v>950</v>
      </c>
      <c r="B4056" t="s">
        <v>4837</v>
      </c>
      <c r="C405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t="s">
        <v>950</v>
      </c>
      <c r="B4057" t="s">
        <v>4838</v>
      </c>
      <c r="C4057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t="s">
        <v>1060</v>
      </c>
      <c r="B4058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t="s">
        <v>331</v>
      </c>
      <c r="B4059" t="s">
        <v>4839</v>
      </c>
      <c r="C4059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t="s">
        <v>1623</v>
      </c>
      <c r="B4060" t="s">
        <v>4840</v>
      </c>
      <c r="C4060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t="s">
        <v>1626</v>
      </c>
      <c r="B4061" t="s">
        <v>4841</v>
      </c>
      <c r="C4061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t="s">
        <v>1626</v>
      </c>
      <c r="B4062" t="s">
        <v>4842</v>
      </c>
      <c r="C4062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t="s">
        <v>1626</v>
      </c>
      <c r="B4063" t="s">
        <v>4843</v>
      </c>
      <c r="C4063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t="s">
        <v>1626</v>
      </c>
      <c r="B4064" t="s">
        <v>4844</v>
      </c>
      <c r="C4064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t="s">
        <v>1630</v>
      </c>
      <c r="B4065" t="s">
        <v>4845</v>
      </c>
      <c r="C4065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t="s">
        <v>802</v>
      </c>
      <c r="B4066" t="s">
        <v>4846</v>
      </c>
      <c r="C406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t="s">
        <v>705</v>
      </c>
      <c r="B4067" t="s">
        <v>4847</v>
      </c>
      <c r="C4067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t="s">
        <v>795</v>
      </c>
      <c r="B4068" t="s">
        <v>4848</v>
      </c>
      <c r="C4068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t="s">
        <v>795</v>
      </c>
      <c r="B4069" t="s">
        <v>4849</v>
      </c>
      <c r="C4069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t="s">
        <v>1562</v>
      </c>
      <c r="B4070" t="s">
        <v>4850</v>
      </c>
      <c r="C4070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t="s">
        <v>1384</v>
      </c>
      <c r="B4071" t="s">
        <v>4851</v>
      </c>
      <c r="C4071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t="s">
        <v>1278</v>
      </c>
      <c r="B4072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t="s">
        <v>1646</v>
      </c>
      <c r="B4073" t="s">
        <v>4853</v>
      </c>
      <c r="C4073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t="s">
        <v>1202</v>
      </c>
      <c r="B4074" t="s">
        <v>4854</v>
      </c>
      <c r="C4074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t="s">
        <v>1247</v>
      </c>
      <c r="B4075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t="s">
        <v>1086</v>
      </c>
      <c r="B407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t="s">
        <v>393</v>
      </c>
      <c r="B4077" t="s">
        <v>4857</v>
      </c>
      <c r="C4077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t="s">
        <v>389</v>
      </c>
      <c r="B4078" t="s">
        <v>4858</v>
      </c>
      <c r="C4078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t="s">
        <v>71</v>
      </c>
      <c r="B4079" t="s">
        <v>4859</v>
      </c>
      <c r="C4079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t="s">
        <v>1278</v>
      </c>
      <c r="B4080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t="s">
        <v>1750</v>
      </c>
      <c r="B4081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t="s">
        <v>1654</v>
      </c>
      <c r="B4082" t="s">
        <v>4862</v>
      </c>
      <c r="C4082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t="s">
        <v>3415</v>
      </c>
      <c r="B4083" t="s">
        <v>4863</v>
      </c>
      <c r="C4083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t="s">
        <v>71</v>
      </c>
      <c r="B4084" t="s">
        <v>4864</v>
      </c>
      <c r="C4084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t="s">
        <v>1663</v>
      </c>
      <c r="B4085" t="s">
        <v>4865</v>
      </c>
      <c r="C4085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t="s">
        <v>3587</v>
      </c>
      <c r="B4086" t="s">
        <v>4866</v>
      </c>
      <c r="D4086" t="str">
        <f t="shared" si="63"/>
        <v>R05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t="s">
        <v>847</v>
      </c>
      <c r="B4087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t="s">
        <v>1254</v>
      </c>
      <c r="B4088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t="s">
        <v>1254</v>
      </c>
      <c r="B4089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t="s">
        <v>371</v>
      </c>
      <c r="B4090" t="s">
        <v>4870</v>
      </c>
      <c r="C4090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t="s">
        <v>378</v>
      </c>
      <c r="B4091" t="s">
        <v>4871</v>
      </c>
      <c r="C4091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t="s">
        <v>1630</v>
      </c>
      <c r="B4092" t="s">
        <v>4872</v>
      </c>
      <c r="C4092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t="s">
        <v>795</v>
      </c>
      <c r="B4093" t="s">
        <v>4873</v>
      </c>
      <c r="C4093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t="s">
        <v>1512</v>
      </c>
      <c r="B4094" t="s">
        <v>4874</v>
      </c>
      <c r="C4094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t="s">
        <v>1623</v>
      </c>
      <c r="B4095" t="s">
        <v>4875</v>
      </c>
      <c r="C4095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t="s">
        <v>4876</v>
      </c>
      <c r="B4096" t="s">
        <v>4877</v>
      </c>
      <c r="C409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t="s">
        <v>412</v>
      </c>
      <c r="B4097" t="s">
        <v>4878</v>
      </c>
      <c r="C4097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t="s">
        <v>1547</v>
      </c>
      <c r="B4098" t="s">
        <v>4879</v>
      </c>
      <c r="C4098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t="s">
        <v>1077</v>
      </c>
      <c r="B4099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t="s">
        <v>1363</v>
      </c>
      <c r="B4100" t="s">
        <v>4881</v>
      </c>
      <c r="C4100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t="s">
        <v>335</v>
      </c>
      <c r="B4101" t="s">
        <v>4882</v>
      </c>
      <c r="C4101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t="s">
        <v>1689</v>
      </c>
      <c r="B4102" t="s">
        <v>4883</v>
      </c>
      <c r="C4102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t="s">
        <v>420</v>
      </c>
      <c r="B4103" t="s">
        <v>4884</v>
      </c>
      <c r="C4103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t="s">
        <v>331</v>
      </c>
      <c r="B4104" t="s">
        <v>4885</v>
      </c>
      <c r="C4104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t="s">
        <v>393</v>
      </c>
      <c r="B4105" t="s">
        <v>4886</v>
      </c>
      <c r="C4105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t="s">
        <v>1720</v>
      </c>
      <c r="B4106" t="s">
        <v>4887</v>
      </c>
      <c r="C410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t="s">
        <v>1720</v>
      </c>
      <c r="B4107" t="s">
        <v>4888</v>
      </c>
      <c r="C4107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t="s">
        <v>705</v>
      </c>
      <c r="B4108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t="s">
        <v>412</v>
      </c>
      <c r="B4109" t="s">
        <v>4890</v>
      </c>
      <c r="C4109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t="s">
        <v>746</v>
      </c>
      <c r="B4110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t="s">
        <v>847</v>
      </c>
      <c r="B4111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t="s">
        <v>705</v>
      </c>
      <c r="B4112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t="s">
        <v>1278</v>
      </c>
      <c r="B4113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t="s">
        <v>524</v>
      </c>
      <c r="B4114" t="s">
        <v>4895</v>
      </c>
      <c r="C4114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t="s">
        <v>1738</v>
      </c>
      <c r="B4115" t="s">
        <v>4896</v>
      </c>
      <c r="C4115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t="s">
        <v>3536</v>
      </c>
      <c r="B4116" t="s">
        <v>4897</v>
      </c>
      <c r="C411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t="s">
        <v>1247</v>
      </c>
      <c r="B4117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t="s">
        <v>743</v>
      </c>
      <c r="B4118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t="s">
        <v>425</v>
      </c>
      <c r="B4119" t="s">
        <v>4900</v>
      </c>
      <c r="C4119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t="s">
        <v>1720</v>
      </c>
      <c r="B4120" t="s">
        <v>4901</v>
      </c>
      <c r="C4120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t="s">
        <v>1626</v>
      </c>
      <c r="B4121" t="s">
        <v>4902</v>
      </c>
      <c r="C4121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t="s">
        <v>1350</v>
      </c>
      <c r="B4122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t="s">
        <v>1692</v>
      </c>
      <c r="B4123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t="s">
        <v>3433</v>
      </c>
      <c r="B4124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t="s">
        <v>4906</v>
      </c>
      <c r="B4125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t="s">
        <v>2502</v>
      </c>
      <c r="B4126" t="s">
        <v>1083</v>
      </c>
      <c r="C412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t="s">
        <v>651</v>
      </c>
      <c r="B4127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t="s">
        <v>1738</v>
      </c>
      <c r="B4128" t="s">
        <v>4909</v>
      </c>
      <c r="C4128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t="s">
        <v>1685</v>
      </c>
      <c r="B4129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t="s">
        <v>1623</v>
      </c>
      <c r="B4130" t="s">
        <v>4910</v>
      </c>
      <c r="C4130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t="s">
        <v>971</v>
      </c>
      <c r="B4131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t="s">
        <v>1405</v>
      </c>
      <c r="B4132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t="s">
        <v>73</v>
      </c>
      <c r="B4133" t="s">
        <v>4913</v>
      </c>
      <c r="C4133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t="s">
        <v>1350</v>
      </c>
      <c r="B4134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t="s">
        <v>4915</v>
      </c>
      <c r="B4135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t="s">
        <v>749</v>
      </c>
      <c r="B413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t="s">
        <v>1350</v>
      </c>
      <c r="B4137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t="s">
        <v>1685</v>
      </c>
      <c r="B4138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t="s">
        <v>948</v>
      </c>
      <c r="B4139" t="s">
        <v>4920</v>
      </c>
      <c r="C4139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t="s">
        <v>367</v>
      </c>
      <c r="B4140" t="s">
        <v>4921</v>
      </c>
      <c r="C4140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t="s">
        <v>367</v>
      </c>
      <c r="B4141" t="s">
        <v>4922</v>
      </c>
      <c r="C4141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t="s">
        <v>367</v>
      </c>
      <c r="B4142" t="s">
        <v>4923</v>
      </c>
      <c r="C4142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t="s">
        <v>4924</v>
      </c>
      <c r="B4143" t="s">
        <v>4925</v>
      </c>
      <c r="C4143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t="s">
        <v>1828</v>
      </c>
      <c r="B4144" t="s">
        <v>4926</v>
      </c>
      <c r="C4144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t="s">
        <v>318</v>
      </c>
      <c r="B4145" t="s">
        <v>4927</v>
      </c>
      <c r="C4145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t="s">
        <v>318</v>
      </c>
      <c r="B4146" t="s">
        <v>4928</v>
      </c>
      <c r="C414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t="s">
        <v>318</v>
      </c>
      <c r="B4147" t="s">
        <v>4929</v>
      </c>
      <c r="C4147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t="s">
        <v>318</v>
      </c>
      <c r="B4148" t="s">
        <v>4930</v>
      </c>
      <c r="C4148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t="s">
        <v>318</v>
      </c>
      <c r="B4149" t="s">
        <v>4931</v>
      </c>
      <c r="C4149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t="s">
        <v>318</v>
      </c>
      <c r="B4150" t="s">
        <v>4932</v>
      </c>
      <c r="C4150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t="s">
        <v>292</v>
      </c>
      <c r="B4151" t="s">
        <v>4933</v>
      </c>
      <c r="C4151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t="s">
        <v>1685</v>
      </c>
      <c r="B4152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t="s">
        <v>4525</v>
      </c>
      <c r="B4153" t="s">
        <v>4935</v>
      </c>
      <c r="C4153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t="s">
        <v>1761</v>
      </c>
      <c r="B4154" t="s">
        <v>4936</v>
      </c>
      <c r="C4154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t="s">
        <v>1396</v>
      </c>
      <c r="B4155" t="s">
        <v>4937</v>
      </c>
      <c r="C4155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t="s">
        <v>1473</v>
      </c>
      <c r="B4156" t="s">
        <v>4938</v>
      </c>
      <c r="C415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t="s">
        <v>1692</v>
      </c>
      <c r="B4157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t="s">
        <v>401</v>
      </c>
      <c r="B4158" t="s">
        <v>4940</v>
      </c>
      <c r="C4158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t="s">
        <v>401</v>
      </c>
      <c r="B4159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t="s">
        <v>4942</v>
      </c>
      <c r="B4160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t="s">
        <v>1953</v>
      </c>
      <c r="B4161" t="s">
        <v>4943</v>
      </c>
      <c r="C4161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t="s">
        <v>1953</v>
      </c>
      <c r="B4162" t="s">
        <v>4944</v>
      </c>
      <c r="C4162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t="s">
        <v>4945</v>
      </c>
      <c r="B4163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t="s">
        <v>746</v>
      </c>
      <c r="B4164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t="s">
        <v>741</v>
      </c>
      <c r="B4165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t="s">
        <v>743</v>
      </c>
      <c r="B416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t="s">
        <v>378</v>
      </c>
      <c r="B4167" t="s">
        <v>4950</v>
      </c>
      <c r="C4167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t="s">
        <v>378</v>
      </c>
      <c r="B4168" t="s">
        <v>4951</v>
      </c>
      <c r="C4168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t="s">
        <v>646</v>
      </c>
      <c r="B4169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t="s">
        <v>847</v>
      </c>
      <c r="B4170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t="s">
        <v>1685</v>
      </c>
      <c r="B4171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t="s">
        <v>1350</v>
      </c>
      <c r="B4172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t="s">
        <v>1654</v>
      </c>
      <c r="B4173" t="s">
        <v>4956</v>
      </c>
      <c r="C4173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t="s">
        <v>367</v>
      </c>
      <c r="B4174" t="s">
        <v>4957</v>
      </c>
      <c r="C4174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t="s">
        <v>1750</v>
      </c>
      <c r="B4175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t="s">
        <v>1692</v>
      </c>
      <c r="B417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t="s">
        <v>1858</v>
      </c>
      <c r="B4177" t="s">
        <v>4960</v>
      </c>
      <c r="C4177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t="s">
        <v>1692</v>
      </c>
      <c r="B4178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t="s">
        <v>3536</v>
      </c>
      <c r="B4179" t="s">
        <v>4962</v>
      </c>
      <c r="C4179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t="s">
        <v>1316</v>
      </c>
      <c r="B4180" t="s">
        <v>4963</v>
      </c>
      <c r="C4180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t="s">
        <v>516</v>
      </c>
      <c r="B4181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t="s">
        <v>847</v>
      </c>
      <c r="B4182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t="s">
        <v>73</v>
      </c>
      <c r="B4183" t="s">
        <v>4966</v>
      </c>
      <c r="C4183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t="s">
        <v>1654</v>
      </c>
      <c r="B4184" t="s">
        <v>4967</v>
      </c>
      <c r="C4184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t="s">
        <v>1278</v>
      </c>
      <c r="B4185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t="s">
        <v>378</v>
      </c>
      <c r="B4186" t="s">
        <v>4969</v>
      </c>
      <c r="C418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t="s">
        <v>1316</v>
      </c>
      <c r="B4187" t="s">
        <v>4970</v>
      </c>
      <c r="C4187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t="s">
        <v>3536</v>
      </c>
      <c r="B4188" t="s">
        <v>4971</v>
      </c>
      <c r="C4188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t="s">
        <v>1699</v>
      </c>
      <c r="B4189" t="s">
        <v>4972</v>
      </c>
      <c r="C4189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t="s">
        <v>393</v>
      </c>
      <c r="B4190" t="s">
        <v>4973</v>
      </c>
      <c r="C4190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t="s">
        <v>363</v>
      </c>
      <c r="B4191" t="s">
        <v>4974</v>
      </c>
      <c r="C4191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t="s">
        <v>363</v>
      </c>
      <c r="B4192" t="s">
        <v>4975</v>
      </c>
      <c r="C4192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t="s">
        <v>363</v>
      </c>
      <c r="B4193" t="s">
        <v>4976</v>
      </c>
      <c r="C4193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t="s">
        <v>847</v>
      </c>
      <c r="B4194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t="s">
        <v>1405</v>
      </c>
      <c r="B4195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t="s">
        <v>1953</v>
      </c>
      <c r="B4196" t="s">
        <v>4979</v>
      </c>
      <c r="C419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t="s">
        <v>1266</v>
      </c>
      <c r="B4197" t="s">
        <v>4980</v>
      </c>
      <c r="C4197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t="s">
        <v>71</v>
      </c>
      <c r="B4198" t="s">
        <v>4981</v>
      </c>
      <c r="C4198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t="s">
        <v>300</v>
      </c>
      <c r="B4199" t="s">
        <v>4982</v>
      </c>
      <c r="C4199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t="s">
        <v>1953</v>
      </c>
      <c r="B4200" t="s">
        <v>4983</v>
      </c>
      <c r="C4200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t="s">
        <v>1574</v>
      </c>
      <c r="B4201" t="s">
        <v>4984</v>
      </c>
      <c r="C4201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t="s">
        <v>346</v>
      </c>
      <c r="B4202" t="s">
        <v>4985</v>
      </c>
      <c r="C4202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t="s">
        <v>1630</v>
      </c>
      <c r="B4203" t="s">
        <v>4986</v>
      </c>
      <c r="C4203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t="s">
        <v>1630</v>
      </c>
      <c r="B4204" t="s">
        <v>4987</v>
      </c>
      <c r="C4204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t="s">
        <v>1630</v>
      </c>
      <c r="B4205" t="s">
        <v>4988</v>
      </c>
      <c r="C4205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t="s">
        <v>1630</v>
      </c>
      <c r="B4206" t="s">
        <v>4989</v>
      </c>
      <c r="C420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t="s">
        <v>1579</v>
      </c>
      <c r="B4207" t="s">
        <v>4990</v>
      </c>
      <c r="C4207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t="s">
        <v>948</v>
      </c>
      <c r="B4208" t="s">
        <v>4991</v>
      </c>
      <c r="C4208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t="s">
        <v>1074</v>
      </c>
      <c r="B4209" t="s">
        <v>4992</v>
      </c>
      <c r="C4209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t="s">
        <v>795</v>
      </c>
      <c r="B4210" t="s">
        <v>4993</v>
      </c>
      <c r="C4210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t="s">
        <v>795</v>
      </c>
      <c r="B4211" t="s">
        <v>4994</v>
      </c>
      <c r="C4211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t="s">
        <v>421</v>
      </c>
      <c r="B4212" t="s">
        <v>4995</v>
      </c>
      <c r="C4212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t="s">
        <v>421</v>
      </c>
      <c r="B4213" t="s">
        <v>4996</v>
      </c>
      <c r="C4213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t="s">
        <v>1350</v>
      </c>
      <c r="B4214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t="s">
        <v>393</v>
      </c>
      <c r="B4215" t="s">
        <v>4998</v>
      </c>
      <c r="C4215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t="s">
        <v>401</v>
      </c>
      <c r="B4216" t="s">
        <v>4999</v>
      </c>
      <c r="C421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t="s">
        <v>293</v>
      </c>
      <c r="B4217" t="s">
        <v>5000</v>
      </c>
      <c r="C4217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t="s">
        <v>847</v>
      </c>
      <c r="B4218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t="s">
        <v>1953</v>
      </c>
      <c r="B4219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t="s">
        <v>1623</v>
      </c>
      <c r="B4220" t="s">
        <v>5003</v>
      </c>
      <c r="C4220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t="s">
        <v>3677</v>
      </c>
      <c r="B4221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t="s">
        <v>907</v>
      </c>
      <c r="B4222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t="s">
        <v>3536</v>
      </c>
      <c r="B4223" t="s">
        <v>5006</v>
      </c>
      <c r="C4223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t="s">
        <v>1943</v>
      </c>
      <c r="B4224" t="s">
        <v>5007</v>
      </c>
      <c r="C4224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t="s">
        <v>1692</v>
      </c>
      <c r="B4225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t="s">
        <v>2122</v>
      </c>
      <c r="B4226" t="s">
        <v>5009</v>
      </c>
      <c r="C422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t="s">
        <v>2122</v>
      </c>
      <c r="B4227" t="s">
        <v>5010</v>
      </c>
      <c r="C4227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t="s">
        <v>967</v>
      </c>
      <c r="B4228" t="s">
        <v>5011</v>
      </c>
      <c r="C4228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t="s">
        <v>1405</v>
      </c>
      <c r="B4229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t="s">
        <v>2119</v>
      </c>
      <c r="B4230" t="s">
        <v>5013</v>
      </c>
      <c r="C4230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t="s">
        <v>5014</v>
      </c>
      <c r="B4231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t="s">
        <v>73</v>
      </c>
      <c r="B4232" t="s">
        <v>5016</v>
      </c>
      <c r="C4232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t="s">
        <v>5017</v>
      </c>
      <c r="B4233" t="s">
        <v>5018</v>
      </c>
      <c r="C4233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t="s">
        <v>1654</v>
      </c>
      <c r="B4234" t="s">
        <v>5019</v>
      </c>
      <c r="C4234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t="s">
        <v>1589</v>
      </c>
      <c r="B4235" t="s">
        <v>5020</v>
      </c>
      <c r="C4235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t="s">
        <v>1685</v>
      </c>
      <c r="B423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t="s">
        <v>1699</v>
      </c>
      <c r="B4237" t="s">
        <v>5022</v>
      </c>
      <c r="C4237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t="s">
        <v>5023</v>
      </c>
      <c r="B4238" t="s">
        <v>5024</v>
      </c>
      <c r="C4238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t="s">
        <v>421</v>
      </c>
      <c r="B4239" t="s">
        <v>5025</v>
      </c>
      <c r="C4239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t="s">
        <v>1654</v>
      </c>
      <c r="B4240" t="s">
        <v>5026</v>
      </c>
      <c r="C4240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t="s">
        <v>5027</v>
      </c>
      <c r="B4241" t="s">
        <v>5028</v>
      </c>
      <c r="C4241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t="s">
        <v>1243</v>
      </c>
      <c r="B4242" t="s">
        <v>5029</v>
      </c>
      <c r="D4242" t="str">
        <f t="shared" si="66"/>
        <v>Sodic East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t="s">
        <v>393</v>
      </c>
      <c r="B4243" t="s">
        <v>5030</v>
      </c>
      <c r="C4243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t="s">
        <v>2119</v>
      </c>
      <c r="B4244" t="s">
        <v>5031</v>
      </c>
      <c r="C4244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t="s">
        <v>458</v>
      </c>
      <c r="B4245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t="s">
        <v>705</v>
      </c>
      <c r="B424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t="s">
        <v>1630</v>
      </c>
      <c r="B4247" t="s">
        <v>5034</v>
      </c>
      <c r="C4247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t="s">
        <v>335</v>
      </c>
      <c r="B4248" t="s">
        <v>5035</v>
      </c>
      <c r="C4248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t="s">
        <v>295</v>
      </c>
      <c r="B4249" t="s">
        <v>5036</v>
      </c>
      <c r="C4249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t="s">
        <v>1809</v>
      </c>
      <c r="B4250" t="s">
        <v>5037</v>
      </c>
      <c r="C4250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t="s">
        <v>1989</v>
      </c>
      <c r="B4251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t="s">
        <v>5039</v>
      </c>
      <c r="B4252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t="s">
        <v>1991</v>
      </c>
      <c r="B4253" t="s">
        <v>5041</v>
      </c>
      <c r="C4253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t="s">
        <v>1991</v>
      </c>
      <c r="B4254" t="s">
        <v>5042</v>
      </c>
      <c r="C4254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t="s">
        <v>1991</v>
      </c>
      <c r="B4255" t="s">
        <v>5043</v>
      </c>
      <c r="C4255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t="s">
        <v>1991</v>
      </c>
      <c r="B4256" t="s">
        <v>5044</v>
      </c>
      <c r="C425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t="s">
        <v>295</v>
      </c>
      <c r="B4257" t="s">
        <v>5045</v>
      </c>
      <c r="C4257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t="s">
        <v>295</v>
      </c>
      <c r="B4258" t="s">
        <v>5046</v>
      </c>
      <c r="C4258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t="s">
        <v>1259</v>
      </c>
      <c r="B4259" t="s">
        <v>5047</v>
      </c>
      <c r="C4259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t="s">
        <v>295</v>
      </c>
      <c r="B4260" t="s">
        <v>5048</v>
      </c>
      <c r="C4260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t="s">
        <v>320</v>
      </c>
      <c r="B4261" t="s">
        <v>5049</v>
      </c>
      <c r="C4261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t="s">
        <v>378</v>
      </c>
      <c r="B4262" t="s">
        <v>5050</v>
      </c>
      <c r="C4262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t="s">
        <v>1579</v>
      </c>
      <c r="B4263" t="s">
        <v>5051</v>
      </c>
      <c r="C4263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t="s">
        <v>421</v>
      </c>
      <c r="B4264" t="s">
        <v>5052</v>
      </c>
      <c r="C4264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t="s">
        <v>1786</v>
      </c>
      <c r="B4265" t="s">
        <v>5053</v>
      </c>
      <c r="C4265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t="s">
        <v>2009</v>
      </c>
      <c r="B4266" t="s">
        <v>5054</v>
      </c>
      <c r="C426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t="s">
        <v>363</v>
      </c>
      <c r="B4267" t="s">
        <v>5055</v>
      </c>
      <c r="C4267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t="s">
        <v>795</v>
      </c>
      <c r="B4268" t="s">
        <v>5056</v>
      </c>
      <c r="C4268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t="s">
        <v>393</v>
      </c>
      <c r="B4269" t="s">
        <v>5057</v>
      </c>
      <c r="C4269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t="s">
        <v>2017</v>
      </c>
      <c r="B4270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t="s">
        <v>421</v>
      </c>
      <c r="B4271" t="s">
        <v>5059</v>
      </c>
      <c r="C4271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t="s">
        <v>5060</v>
      </c>
      <c r="B4272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t="s">
        <v>5060</v>
      </c>
      <c r="B4273" t="s">
        <v>5062</v>
      </c>
      <c r="C4273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t="s">
        <v>363</v>
      </c>
      <c r="B4274" t="s">
        <v>5063</v>
      </c>
      <c r="C4274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t="s">
        <v>956</v>
      </c>
      <c r="B4275" t="s">
        <v>5064</v>
      </c>
      <c r="C4275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t="s">
        <v>1980</v>
      </c>
      <c r="B4276" t="s">
        <v>5065</v>
      </c>
      <c r="C427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t="s">
        <v>412</v>
      </c>
      <c r="B4277" t="s">
        <v>5066</v>
      </c>
      <c r="C4277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t="s">
        <v>2017</v>
      </c>
      <c r="B4278" t="s">
        <v>5067</v>
      </c>
      <c r="C4278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t="s">
        <v>1792</v>
      </c>
      <c r="B4279" t="s">
        <v>5068</v>
      </c>
      <c r="C4279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t="s">
        <v>1720</v>
      </c>
      <c r="B4280" t="s">
        <v>5069</v>
      </c>
      <c r="C4280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t="s">
        <v>1991</v>
      </c>
      <c r="B4281" t="s">
        <v>5070</v>
      </c>
      <c r="C4281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t="s">
        <v>1991</v>
      </c>
      <c r="B4282" t="s">
        <v>5071</v>
      </c>
      <c r="C4282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t="s">
        <v>341</v>
      </c>
      <c r="B4283" t="s">
        <v>5072</v>
      </c>
      <c r="C4283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t="s">
        <v>754</v>
      </c>
      <c r="B4284" t="s">
        <v>5073</v>
      </c>
      <c r="C4284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t="s">
        <v>2601</v>
      </c>
      <c r="B4285" t="s">
        <v>5074</v>
      </c>
      <c r="C4285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t="s">
        <v>89</v>
      </c>
      <c r="B4286" t="s">
        <v>5075</v>
      </c>
      <c r="C428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t="s">
        <v>1991</v>
      </c>
      <c r="B4287" t="s">
        <v>5076</v>
      </c>
      <c r="C4287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t="s">
        <v>1991</v>
      </c>
      <c r="B4288" t="s">
        <v>5077</v>
      </c>
      <c r="C4288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t="s">
        <v>2244</v>
      </c>
      <c r="B4289" t="s">
        <v>5078</v>
      </c>
      <c r="C4289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t="s">
        <v>425</v>
      </c>
      <c r="B4290" t="s">
        <v>5079</v>
      </c>
      <c r="C4290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t="s">
        <v>1853</v>
      </c>
      <c r="B4291" t="s">
        <v>5080</v>
      </c>
      <c r="C4291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t="s">
        <v>401</v>
      </c>
      <c r="B4292" t="s">
        <v>5081</v>
      </c>
      <c r="C4292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t="s">
        <v>287</v>
      </c>
      <c r="B4293" t="s">
        <v>5082</v>
      </c>
      <c r="C4293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t="s">
        <v>2085</v>
      </c>
      <c r="B4294" t="s">
        <v>5083</v>
      </c>
      <c r="C4294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t="s">
        <v>567</v>
      </c>
      <c r="B4295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t="s">
        <v>5085</v>
      </c>
      <c r="B4296" t="s">
        <v>5086</v>
      </c>
      <c r="C429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t="s">
        <v>2601</v>
      </c>
      <c r="B4297" t="s">
        <v>5087</v>
      </c>
      <c r="C4297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t="s">
        <v>2068</v>
      </c>
      <c r="B4298" t="s">
        <v>5088</v>
      </c>
      <c r="C4298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t="s">
        <v>1991</v>
      </c>
      <c r="B4299" t="s">
        <v>5089</v>
      </c>
      <c r="C4299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t="s">
        <v>313</v>
      </c>
      <c r="B4300" t="s">
        <v>5090</v>
      </c>
      <c r="C4300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t="s">
        <v>2208</v>
      </c>
      <c r="B4301" t="s">
        <v>5091</v>
      </c>
      <c r="C4301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t="s">
        <v>2085</v>
      </c>
      <c r="B4302" t="s">
        <v>5092</v>
      </c>
      <c r="C4302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t="s">
        <v>89</v>
      </c>
      <c r="B4303" t="s">
        <v>5093</v>
      </c>
      <c r="C4303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t="s">
        <v>2085</v>
      </c>
      <c r="B4304" t="s">
        <v>5094</v>
      </c>
      <c r="C4304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t="s">
        <v>401</v>
      </c>
      <c r="B4305" t="s">
        <v>5095</v>
      </c>
      <c r="C4305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t="s">
        <v>1980</v>
      </c>
      <c r="B4306" t="s">
        <v>5096</v>
      </c>
      <c r="C430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t="s">
        <v>2157</v>
      </c>
      <c r="B4307" t="s">
        <v>5097</v>
      </c>
      <c r="C4307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t="s">
        <v>2157</v>
      </c>
      <c r="B4308" t="s">
        <v>5098</v>
      </c>
      <c r="C4308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t="s">
        <v>2096</v>
      </c>
      <c r="B4309" t="s">
        <v>5099</v>
      </c>
      <c r="C4309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t="s">
        <v>1786</v>
      </c>
      <c r="B4310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t="s">
        <v>958</v>
      </c>
      <c r="B4311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t="s">
        <v>320</v>
      </c>
      <c r="B4312" t="s">
        <v>5102</v>
      </c>
      <c r="C4312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t="s">
        <v>1589</v>
      </c>
      <c r="B4313" t="s">
        <v>5103</v>
      </c>
      <c r="C4313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t="s">
        <v>2107</v>
      </c>
      <c r="B4314" t="s">
        <v>5104</v>
      </c>
      <c r="C4314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t="s">
        <v>2113</v>
      </c>
      <c r="B4315" t="s">
        <v>5105</v>
      </c>
      <c r="C4315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t="s">
        <v>2113</v>
      </c>
      <c r="B4316" t="s">
        <v>5106</v>
      </c>
      <c r="C431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t="s">
        <v>2157</v>
      </c>
      <c r="B4317" t="s">
        <v>5107</v>
      </c>
      <c r="C4317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t="s">
        <v>2157</v>
      </c>
      <c r="B4318" t="s">
        <v>5108</v>
      </c>
      <c r="C4318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t="s">
        <v>2088</v>
      </c>
      <c r="B4319" t="s">
        <v>5109</v>
      </c>
      <c r="C4319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t="s">
        <v>2256</v>
      </c>
      <c r="B4320" t="s">
        <v>5110</v>
      </c>
      <c r="C4320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t="s">
        <v>2088</v>
      </c>
      <c r="B4321" t="s">
        <v>5111</v>
      </c>
      <c r="C4321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t="s">
        <v>1654</v>
      </c>
      <c r="B4322" t="s">
        <v>5112</v>
      </c>
      <c r="C4322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t="s">
        <v>433</v>
      </c>
      <c r="B4323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t="s">
        <v>433</v>
      </c>
      <c r="B4324" t="s">
        <v>5114</v>
      </c>
      <c r="C4324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t="s">
        <v>2285</v>
      </c>
      <c r="B4325" t="s">
        <v>5115</v>
      </c>
      <c r="C4325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t="s">
        <v>412</v>
      </c>
      <c r="B4326" t="s">
        <v>5116</v>
      </c>
      <c r="C432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t="s">
        <v>3868</v>
      </c>
      <c r="B4327" t="s">
        <v>5117</v>
      </c>
      <c r="C4327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t="s">
        <v>2133</v>
      </c>
      <c r="B4328" t="s">
        <v>5118</v>
      </c>
      <c r="C4328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t="s">
        <v>371</v>
      </c>
      <c r="B4329" t="s">
        <v>5119</v>
      </c>
      <c r="C4329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t="s">
        <v>1828</v>
      </c>
      <c r="B4330" t="s">
        <v>5120</v>
      </c>
      <c r="C4330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t="s">
        <v>375</v>
      </c>
      <c r="B4331" t="s">
        <v>5121</v>
      </c>
      <c r="C4331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t="s">
        <v>425</v>
      </c>
      <c r="B4332" t="s">
        <v>5122</v>
      </c>
      <c r="C4332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t="s">
        <v>393</v>
      </c>
      <c r="B4333" t="s">
        <v>5123</v>
      </c>
      <c r="C4333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t="s">
        <v>2075</v>
      </c>
      <c r="B4334" t="s">
        <v>5124</v>
      </c>
      <c r="C4334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t="s">
        <v>2199</v>
      </c>
      <c r="B4335" t="s">
        <v>5125</v>
      </c>
      <c r="C4335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t="s">
        <v>378</v>
      </c>
      <c r="B4336" t="s">
        <v>5126</v>
      </c>
      <c r="C433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t="s">
        <v>1991</v>
      </c>
      <c r="B4337" t="s">
        <v>5127</v>
      </c>
      <c r="C4337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t="s">
        <v>1991</v>
      </c>
      <c r="B4338" t="s">
        <v>5128</v>
      </c>
      <c r="C4338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t="s">
        <v>2157</v>
      </c>
      <c r="B4339" t="s">
        <v>5129</v>
      </c>
      <c r="C4339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t="s">
        <v>2212</v>
      </c>
      <c r="B4340" t="s">
        <v>5130</v>
      </c>
      <c r="C4340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t="s">
        <v>2218</v>
      </c>
      <c r="B4341" t="s">
        <v>5131</v>
      </c>
      <c r="C4341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t="s">
        <v>305</v>
      </c>
      <c r="B4342" t="s">
        <v>5132</v>
      </c>
      <c r="C4342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t="s">
        <v>1991</v>
      </c>
      <c r="B4343" t="s">
        <v>5133</v>
      </c>
      <c r="C4343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t="s">
        <v>1991</v>
      </c>
      <c r="B4344" t="s">
        <v>5134</v>
      </c>
      <c r="C4344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t="s">
        <v>695</v>
      </c>
      <c r="B4345" t="s">
        <v>5135</v>
      </c>
      <c r="C4345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t="s">
        <v>695</v>
      </c>
      <c r="B4346" t="s">
        <v>5136</v>
      </c>
      <c r="C434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t="s">
        <v>375</v>
      </c>
      <c r="B4347" t="s">
        <v>5137</v>
      </c>
      <c r="C4347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t="s">
        <v>71</v>
      </c>
      <c r="B4348" t="s">
        <v>5138</v>
      </c>
      <c r="C4348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t="s">
        <v>401</v>
      </c>
      <c r="B4349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t="s">
        <v>2185</v>
      </c>
      <c r="B4350" t="s">
        <v>5140</v>
      </c>
      <c r="C4350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t="s">
        <v>956</v>
      </c>
      <c r="B4351" t="s">
        <v>5141</v>
      </c>
      <c r="C4351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t="s">
        <v>2246</v>
      </c>
      <c r="B4352" t="s">
        <v>5142</v>
      </c>
      <c r="C4352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t="s">
        <v>295</v>
      </c>
      <c r="B4353" t="s">
        <v>5143</v>
      </c>
      <c r="C4353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t="s">
        <v>1991</v>
      </c>
      <c r="B4354" t="s">
        <v>5144</v>
      </c>
      <c r="C4354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t="s">
        <v>4137</v>
      </c>
      <c r="B4355" t="s">
        <v>5145</v>
      </c>
      <c r="C4355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t="s">
        <v>363</v>
      </c>
      <c r="B4356" t="s">
        <v>5146</v>
      </c>
      <c r="C435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t="s">
        <v>2113</v>
      </c>
      <c r="B4357" t="s">
        <v>5147</v>
      </c>
      <c r="C4357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t="s">
        <v>4525</v>
      </c>
      <c r="B4358" t="s">
        <v>5148</v>
      </c>
      <c r="C4358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t="s">
        <v>695</v>
      </c>
      <c r="B4359" t="s">
        <v>5149</v>
      </c>
      <c r="C4359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t="s">
        <v>375</v>
      </c>
      <c r="B4360" t="s">
        <v>5150</v>
      </c>
      <c r="C4360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t="s">
        <v>956</v>
      </c>
      <c r="B4361" t="s">
        <v>5151</v>
      </c>
      <c r="C4361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t="s">
        <v>795</v>
      </c>
      <c r="B4362" t="s">
        <v>5152</v>
      </c>
      <c r="C4362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t="s">
        <v>4004</v>
      </c>
      <c r="B4363" t="s">
        <v>5153</v>
      </c>
      <c r="C4363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t="s">
        <v>3891</v>
      </c>
      <c r="B4364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t="s">
        <v>393</v>
      </c>
      <c r="B4365" t="s">
        <v>5155</v>
      </c>
      <c r="C4365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t="s">
        <v>1991</v>
      </c>
      <c r="B4366" t="s">
        <v>5156</v>
      </c>
      <c r="C436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t="s">
        <v>1991</v>
      </c>
      <c r="B4367" t="s">
        <v>5157</v>
      </c>
      <c r="C4367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t="s">
        <v>412</v>
      </c>
      <c r="B4368" t="s">
        <v>5158</v>
      </c>
      <c r="C4368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t="s">
        <v>412</v>
      </c>
      <c r="B4369" t="s">
        <v>5159</v>
      </c>
      <c r="C4369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t="s">
        <v>2455</v>
      </c>
      <c r="B4370" t="s">
        <v>5160</v>
      </c>
      <c r="C4370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t="s">
        <v>3896</v>
      </c>
      <c r="B4371" t="s">
        <v>5161</v>
      </c>
      <c r="C4371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t="s">
        <v>2455</v>
      </c>
      <c r="B4372" t="s">
        <v>5162</v>
      </c>
      <c r="C4372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t="s">
        <v>2455</v>
      </c>
      <c r="B4373" t="s">
        <v>5163</v>
      </c>
      <c r="C4373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t="s">
        <v>295</v>
      </c>
      <c r="B4374" t="s">
        <v>5164</v>
      </c>
      <c r="C4374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t="s">
        <v>287</v>
      </c>
      <c r="B4375" t="s">
        <v>5165</v>
      </c>
      <c r="C4375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t="s">
        <v>287</v>
      </c>
      <c r="B4376" t="s">
        <v>5166</v>
      </c>
      <c r="C437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t="s">
        <v>399</v>
      </c>
      <c r="B4377" t="s">
        <v>5167</v>
      </c>
      <c r="C4377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t="s">
        <v>5168</v>
      </c>
      <c r="B4378" t="s">
        <v>5169</v>
      </c>
      <c r="C4378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t="s">
        <v>3903</v>
      </c>
      <c r="B4379" t="s">
        <v>5170</v>
      </c>
      <c r="C4379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t="s">
        <v>5171</v>
      </c>
      <c r="B4380" t="s">
        <v>5172</v>
      </c>
      <c r="C4380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t="s">
        <v>425</v>
      </c>
      <c r="B4381" t="s">
        <v>5173</v>
      </c>
      <c r="C4381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t="s">
        <v>2157</v>
      </c>
      <c r="B4382" t="s">
        <v>5174</v>
      </c>
      <c r="C4382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t="s">
        <v>956</v>
      </c>
      <c r="B4383" t="s">
        <v>5175</v>
      </c>
      <c r="C4383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t="s">
        <v>2017</v>
      </c>
      <c r="B4384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t="s">
        <v>2232</v>
      </c>
      <c r="B4385" t="s">
        <v>5177</v>
      </c>
      <c r="C4385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t="s">
        <v>2017</v>
      </c>
      <c r="B438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t="s">
        <v>3903</v>
      </c>
      <c r="B4387" t="s">
        <v>5179</v>
      </c>
      <c r="C4387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t="s">
        <v>5180</v>
      </c>
      <c r="B4388" t="s">
        <v>5181</v>
      </c>
      <c r="C4388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t="s">
        <v>2183</v>
      </c>
      <c r="B4389" t="s">
        <v>5182</v>
      </c>
      <c r="C4389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t="s">
        <v>378</v>
      </c>
      <c r="B4390" t="s">
        <v>5183</v>
      </c>
      <c r="C4390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t="s">
        <v>2354</v>
      </c>
      <c r="B4391" t="s">
        <v>5184</v>
      </c>
      <c r="C4391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t="s">
        <v>1630</v>
      </c>
      <c r="B4392" t="s">
        <v>5185</v>
      </c>
      <c r="C4392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t="s">
        <v>2318</v>
      </c>
      <c r="B4393" t="s">
        <v>5186</v>
      </c>
      <c r="C4393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t="s">
        <v>2088</v>
      </c>
      <c r="B4394" t="s">
        <v>5187</v>
      </c>
      <c r="C4394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t="s">
        <v>2212</v>
      </c>
      <c r="B4395" t="s">
        <v>5188</v>
      </c>
      <c r="C4395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t="s">
        <v>367</v>
      </c>
      <c r="B4396" t="s">
        <v>5189</v>
      </c>
      <c r="C439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t="s">
        <v>358</v>
      </c>
      <c r="B4397" t="s">
        <v>5190</v>
      </c>
      <c r="C4397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t="s">
        <v>89</v>
      </c>
      <c r="B4398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t="s">
        <v>2256</v>
      </c>
      <c r="B4399" t="s">
        <v>5192</v>
      </c>
      <c r="C4399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t="s">
        <v>401</v>
      </c>
      <c r="B4400" t="s">
        <v>5193</v>
      </c>
      <c r="C4400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t="s">
        <v>1809</v>
      </c>
      <c r="B4401" t="s">
        <v>5194</v>
      </c>
      <c r="C4401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t="s">
        <v>73</v>
      </c>
      <c r="B4402" t="s">
        <v>5195</v>
      </c>
      <c r="C4402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t="s">
        <v>375</v>
      </c>
      <c r="B4403" t="s">
        <v>5196</v>
      </c>
      <c r="C4403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t="s">
        <v>2088</v>
      </c>
      <c r="B4404" t="s">
        <v>5197</v>
      </c>
      <c r="C4404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t="s">
        <v>1841</v>
      </c>
      <c r="B4405" t="s">
        <v>5198</v>
      </c>
      <c r="C4405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t="s">
        <v>2244</v>
      </c>
      <c r="B4406" t="s">
        <v>5199</v>
      </c>
      <c r="C440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t="s">
        <v>2268</v>
      </c>
      <c r="B4407" t="s">
        <v>5200</v>
      </c>
      <c r="C4407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t="s">
        <v>2232</v>
      </c>
      <c r="B4408" t="s">
        <v>5201</v>
      </c>
      <c r="C4408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t="s">
        <v>1916</v>
      </c>
      <c r="B4409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t="s">
        <v>1916</v>
      </c>
      <c r="B4410" t="s">
        <v>5203</v>
      </c>
      <c r="C4410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t="s">
        <v>425</v>
      </c>
      <c r="B4411" t="s">
        <v>5204</v>
      </c>
      <c r="C4411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t="s">
        <v>1991</v>
      </c>
      <c r="B4412" t="s">
        <v>5205</v>
      </c>
      <c r="C4412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t="s">
        <v>378</v>
      </c>
      <c r="B4413" t="s">
        <v>5206</v>
      </c>
      <c r="C4413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t="s">
        <v>1991</v>
      </c>
      <c r="B4414" t="s">
        <v>5207</v>
      </c>
      <c r="C4414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t="s">
        <v>363</v>
      </c>
      <c r="B4415" t="s">
        <v>5208</v>
      </c>
      <c r="C4415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t="s">
        <v>401</v>
      </c>
      <c r="B4416" t="s">
        <v>5209</v>
      </c>
      <c r="C441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t="s">
        <v>5210</v>
      </c>
      <c r="B4417" t="s">
        <v>5211</v>
      </c>
      <c r="C4417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t="s">
        <v>2268</v>
      </c>
      <c r="B4418" t="s">
        <v>5212</v>
      </c>
      <c r="C4418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t="s">
        <v>2268</v>
      </c>
      <c r="B4419" t="s">
        <v>5213</v>
      </c>
      <c r="C4419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t="s">
        <v>2212</v>
      </c>
      <c r="B4420" t="s">
        <v>5214</v>
      </c>
      <c r="C4420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t="s">
        <v>5215</v>
      </c>
      <c r="B4421" t="s">
        <v>5216</v>
      </c>
      <c r="C4421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t="s">
        <v>2285</v>
      </c>
      <c r="B4422" t="s">
        <v>5217</v>
      </c>
      <c r="C4422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t="s">
        <v>2354</v>
      </c>
      <c r="B4423" t="s">
        <v>5218</v>
      </c>
      <c r="C4423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t="s">
        <v>2292</v>
      </c>
      <c r="B4424" t="s">
        <v>5219</v>
      </c>
      <c r="C4424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t="s">
        <v>2185</v>
      </c>
      <c r="B4425" t="s">
        <v>5220</v>
      </c>
      <c r="C4425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t="s">
        <v>2601</v>
      </c>
      <c r="B442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t="s">
        <v>371</v>
      </c>
      <c r="B4427" t="s">
        <v>5222</v>
      </c>
      <c r="C4427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t="s">
        <v>2292</v>
      </c>
      <c r="B4428" t="s">
        <v>5223</v>
      </c>
      <c r="C4428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t="s">
        <v>2268</v>
      </c>
      <c r="B4429" t="s">
        <v>5224</v>
      </c>
      <c r="C4429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t="s">
        <v>1841</v>
      </c>
      <c r="B4430" t="s">
        <v>5225</v>
      </c>
      <c r="C4430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t="s">
        <v>2244</v>
      </c>
      <c r="B4431" t="s">
        <v>5226</v>
      </c>
      <c r="C4431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t="s">
        <v>2096</v>
      </c>
      <c r="B4432" t="s">
        <v>5227</v>
      </c>
      <c r="C4432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t="s">
        <v>2387</v>
      </c>
      <c r="B4433" t="s">
        <v>5228</v>
      </c>
      <c r="C4433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t="s">
        <v>1916</v>
      </c>
      <c r="B4434" t="s">
        <v>5229</v>
      </c>
      <c r="C4434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t="s">
        <v>412</v>
      </c>
      <c r="B4435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t="s">
        <v>305</v>
      </c>
      <c r="B4436" t="s">
        <v>5231</v>
      </c>
      <c r="C443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t="s">
        <v>2324</v>
      </c>
      <c r="B4437" t="s">
        <v>5232</v>
      </c>
      <c r="C4437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t="s">
        <v>2157</v>
      </c>
      <c r="B4438" t="s">
        <v>5233</v>
      </c>
      <c r="C4438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t="s">
        <v>1714</v>
      </c>
      <c r="B4439" t="s">
        <v>5234</v>
      </c>
      <c r="C4439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t="s">
        <v>320</v>
      </c>
      <c r="B4440" t="s">
        <v>5235</v>
      </c>
      <c r="C4440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t="s">
        <v>1499</v>
      </c>
      <c r="B4441" t="s">
        <v>5236</v>
      </c>
      <c r="C4441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t="s">
        <v>1752</v>
      </c>
      <c r="B4442" t="s">
        <v>5237</v>
      </c>
      <c r="C4442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t="s">
        <v>2013</v>
      </c>
      <c r="B4443" t="s">
        <v>5238</v>
      </c>
      <c r="C4443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t="s">
        <v>73</v>
      </c>
      <c r="B4444" t="s">
        <v>5239</v>
      </c>
      <c r="C4444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t="s">
        <v>5240</v>
      </c>
      <c r="B4445" t="s">
        <v>5241</v>
      </c>
      <c r="C4445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t="s">
        <v>1589</v>
      </c>
      <c r="B4446" t="s">
        <v>5242</v>
      </c>
      <c r="C444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t="s">
        <v>5243</v>
      </c>
      <c r="B4447" t="s">
        <v>5244</v>
      </c>
      <c r="C4447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t="s">
        <v>458</v>
      </c>
      <c r="B4448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t="s">
        <v>456</v>
      </c>
      <c r="B4449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t="s">
        <v>4664</v>
      </c>
      <c r="B4450" t="s">
        <v>5246</v>
      </c>
      <c r="D4450" t="str">
        <f t="shared" si="69"/>
        <v>Al-Kayan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t="s">
        <v>1473</v>
      </c>
      <c r="B4451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t="s">
        <v>458</v>
      </c>
      <c r="B4452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t="s">
        <v>1254</v>
      </c>
      <c r="B4453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t="s">
        <v>498</v>
      </c>
      <c r="B4454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t="s">
        <v>559</v>
      </c>
      <c r="B4455" t="s">
        <v>5250</v>
      </c>
      <c r="C4455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t="s">
        <v>2915</v>
      </c>
      <c r="B445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t="s">
        <v>651</v>
      </c>
      <c r="B4457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t="s">
        <v>982</v>
      </c>
      <c r="B4458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t="s">
        <v>500</v>
      </c>
      <c r="B4459" t="s">
        <v>5254</v>
      </c>
      <c r="C4459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t="s">
        <v>1259</v>
      </c>
      <c r="B4460" t="s">
        <v>5255</v>
      </c>
      <c r="C4460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t="s">
        <v>651</v>
      </c>
      <c r="B4461" t="s">
        <v>5256</v>
      </c>
      <c r="C4461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t="s">
        <v>2045</v>
      </c>
      <c r="B4462" t="s">
        <v>5257</v>
      </c>
      <c r="C4462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t="s">
        <v>2075</v>
      </c>
      <c r="B4463" t="s">
        <v>5258</v>
      </c>
      <c r="C4463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t="s">
        <v>646</v>
      </c>
      <c r="B4464" t="s">
        <v>5259</v>
      </c>
      <c r="C4464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t="s">
        <v>646</v>
      </c>
      <c r="B4465" t="s">
        <v>5260</v>
      </c>
      <c r="C4465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t="s">
        <v>950</v>
      </c>
      <c r="B4466" t="s">
        <v>5261</v>
      </c>
      <c r="C446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t="s">
        <v>1953</v>
      </c>
      <c r="B4467" t="s">
        <v>5262</v>
      </c>
      <c r="C4467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t="s">
        <v>5017</v>
      </c>
      <c r="B4468" t="s">
        <v>5263</v>
      </c>
      <c r="C4468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t="s">
        <v>448</v>
      </c>
      <c r="B4469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t="s">
        <v>323</v>
      </c>
      <c r="B4470" t="s">
        <v>5265</v>
      </c>
      <c r="C4470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t="s">
        <v>956</v>
      </c>
      <c r="B4471" t="s">
        <v>5266</v>
      </c>
      <c r="C4471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t="s">
        <v>741</v>
      </c>
      <c r="B4472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t="s">
        <v>506</v>
      </c>
      <c r="B4473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t="s">
        <v>1587</v>
      </c>
      <c r="B4474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t="s">
        <v>651</v>
      </c>
      <c r="B4475" t="s">
        <v>5269</v>
      </c>
      <c r="C4475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t="s">
        <v>1243</v>
      </c>
      <c r="B4476" t="s">
        <v>5270</v>
      </c>
      <c r="C447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t="s">
        <v>375</v>
      </c>
      <c r="B4477" t="s">
        <v>5271</v>
      </c>
      <c r="C4477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t="s">
        <v>9</v>
      </c>
      <c r="B4478" t="s">
        <v>5272</v>
      </c>
      <c r="C4478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t="s">
        <v>456</v>
      </c>
      <c r="B4479" t="s">
        <v>5273</v>
      </c>
      <c r="C4479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t="s">
        <v>758</v>
      </c>
      <c r="B4480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t="s">
        <v>475</v>
      </c>
      <c r="B4481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t="s">
        <v>498</v>
      </c>
      <c r="B4482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t="s">
        <v>651</v>
      </c>
      <c r="B4483" t="s">
        <v>5277</v>
      </c>
      <c r="C4483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t="s">
        <v>2529</v>
      </c>
      <c r="B4484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t="s">
        <v>4019</v>
      </c>
      <c r="B4485" t="s">
        <v>5279</v>
      </c>
      <c r="C4485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t="s">
        <v>475</v>
      </c>
      <c r="B448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t="s">
        <v>1953</v>
      </c>
      <c r="B4487" t="s">
        <v>5281</v>
      </c>
      <c r="C4487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t="s">
        <v>1316</v>
      </c>
      <c r="B4488" t="s">
        <v>5282</v>
      </c>
      <c r="C4488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t="s">
        <v>475</v>
      </c>
      <c r="B4489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t="s">
        <v>456</v>
      </c>
      <c r="B4490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t="s">
        <v>3539</v>
      </c>
      <c r="B4491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t="s">
        <v>1433</v>
      </c>
      <c r="B4492" t="s">
        <v>5285</v>
      </c>
      <c r="C4492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t="s">
        <v>3624</v>
      </c>
      <c r="B4493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t="s">
        <v>1323</v>
      </c>
      <c r="B4494" t="s">
        <v>5287</v>
      </c>
      <c r="C4494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t="s">
        <v>1227</v>
      </c>
      <c r="B4495" t="s">
        <v>2483</v>
      </c>
      <c r="C4495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t="s">
        <v>366</v>
      </c>
      <c r="B4496" t="s">
        <v>5288</v>
      </c>
      <c r="C449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t="s">
        <v>514</v>
      </c>
      <c r="B4497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t="s">
        <v>3539</v>
      </c>
      <c r="B4498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t="s">
        <v>458</v>
      </c>
      <c r="B4499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t="s">
        <v>500</v>
      </c>
      <c r="B4500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t="s">
        <v>5293</v>
      </c>
      <c r="B4501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t="s">
        <v>1809</v>
      </c>
      <c r="B4502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t="s">
        <v>456</v>
      </c>
      <c r="B4503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t="s">
        <v>2412</v>
      </c>
      <c r="B4504" t="s">
        <v>5297</v>
      </c>
      <c r="C4504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t="s">
        <v>456</v>
      </c>
      <c r="B4505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t="s">
        <v>1587</v>
      </c>
      <c r="B450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t="s">
        <v>475</v>
      </c>
      <c r="B4507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t="s">
        <v>950</v>
      </c>
      <c r="B4508" t="s">
        <v>5300</v>
      </c>
      <c r="C4508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t="s">
        <v>490</v>
      </c>
      <c r="B4509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t="s">
        <v>559</v>
      </c>
      <c r="B4510" t="s">
        <v>5302</v>
      </c>
      <c r="C4510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t="s">
        <v>2832</v>
      </c>
      <c r="B4511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t="s">
        <v>2253</v>
      </c>
      <c r="B4512" t="s">
        <v>5304</v>
      </c>
      <c r="C4512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t="s">
        <v>657</v>
      </c>
      <c r="B4513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t="s">
        <v>1254</v>
      </c>
      <c r="B4514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t="s">
        <v>1377</v>
      </c>
      <c r="B4515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t="s">
        <v>743</v>
      </c>
      <c r="B451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t="s">
        <v>456</v>
      </c>
      <c r="B4517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t="s">
        <v>456</v>
      </c>
      <c r="B4518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t="s">
        <v>500</v>
      </c>
      <c r="B4519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t="s">
        <v>2601</v>
      </c>
      <c r="B4520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t="s">
        <v>1766</v>
      </c>
      <c r="B4521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t="s">
        <v>514</v>
      </c>
      <c r="B4522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t="s">
        <v>5314</v>
      </c>
      <c r="B4523" t="s">
        <v>5315</v>
      </c>
      <c r="C4523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t="s">
        <v>1077</v>
      </c>
      <c r="B4524" t="s">
        <v>5316</v>
      </c>
      <c r="C4524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t="s">
        <v>500</v>
      </c>
      <c r="B4525" t="s">
        <v>5317</v>
      </c>
      <c r="C4525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t="s">
        <v>1086</v>
      </c>
      <c r="B4526" t="s">
        <v>5318</v>
      </c>
      <c r="C452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t="s">
        <v>456</v>
      </c>
      <c r="B4527" t="s">
        <v>5319</v>
      </c>
      <c r="C4527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t="s">
        <v>3284</v>
      </c>
      <c r="B4528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t="s">
        <v>2457</v>
      </c>
      <c r="B4529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t="s">
        <v>651</v>
      </c>
      <c r="B4530" t="s">
        <v>5321</v>
      </c>
      <c r="C4530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t="s">
        <v>498</v>
      </c>
      <c r="B4531" t="s">
        <v>5322</v>
      </c>
      <c r="C4531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t="s">
        <v>366</v>
      </c>
      <c r="B4532" t="s">
        <v>5323</v>
      </c>
      <c r="C4532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t="s">
        <v>456</v>
      </c>
      <c r="B4533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t="s">
        <v>458</v>
      </c>
      <c r="B4534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t="s">
        <v>4176</v>
      </c>
      <c r="B4535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t="s">
        <v>741</v>
      </c>
      <c r="B453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t="s">
        <v>628</v>
      </c>
      <c r="B4537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t="s">
        <v>2122</v>
      </c>
      <c r="B4538" t="s">
        <v>5328</v>
      </c>
      <c r="C4538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t="s">
        <v>741</v>
      </c>
      <c r="B4539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t="s">
        <v>1697</v>
      </c>
      <c r="B4540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t="s">
        <v>1363</v>
      </c>
      <c r="B4541" t="s">
        <v>5330</v>
      </c>
      <c r="C4541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t="s">
        <v>3624</v>
      </c>
      <c r="B4542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t="s">
        <v>897</v>
      </c>
      <c r="B4543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t="s">
        <v>1227</v>
      </c>
      <c r="B4544" t="s">
        <v>5333</v>
      </c>
      <c r="C4544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t="s">
        <v>1060</v>
      </c>
      <c r="B4545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t="s">
        <v>475</v>
      </c>
      <c r="B4546" t="s">
        <v>5335</v>
      </c>
      <c r="C454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t="s">
        <v>456</v>
      </c>
      <c r="B4547" t="s">
        <v>5336</v>
      </c>
      <c r="C4547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t="s">
        <v>3891</v>
      </c>
      <c r="B4548" t="s">
        <v>5337</v>
      </c>
      <c r="C4548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t="s">
        <v>2096</v>
      </c>
      <c r="B4549" t="s">
        <v>5338</v>
      </c>
      <c r="C4549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t="s">
        <v>375</v>
      </c>
      <c r="B4550" t="s">
        <v>5339</v>
      </c>
      <c r="C4550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t="s">
        <v>1259</v>
      </c>
      <c r="B4551" t="s">
        <v>5340</v>
      </c>
      <c r="C4551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t="s">
        <v>320</v>
      </c>
      <c r="B4552" t="s">
        <v>5341</v>
      </c>
      <c r="C4552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t="s">
        <v>320</v>
      </c>
      <c r="B4553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t="s">
        <v>2218</v>
      </c>
      <c r="B4554" t="s">
        <v>5343</v>
      </c>
      <c r="C4554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t="s">
        <v>433</v>
      </c>
      <c r="B4555" t="s">
        <v>5344</v>
      </c>
      <c r="C4555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t="s">
        <v>5345</v>
      </c>
      <c r="B4556" t="s">
        <v>5346</v>
      </c>
      <c r="C455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t="s">
        <v>2199</v>
      </c>
      <c r="B4557" t="s">
        <v>5347</v>
      </c>
      <c r="C4557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t="s">
        <v>2253</v>
      </c>
      <c r="B4558" t="s">
        <v>5348</v>
      </c>
      <c r="C4558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t="s">
        <v>2185</v>
      </c>
      <c r="B4559" t="s">
        <v>5349</v>
      </c>
      <c r="C4559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t="s">
        <v>2075</v>
      </c>
      <c r="B4560" t="s">
        <v>5350</v>
      </c>
      <c r="C4560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t="s">
        <v>2122</v>
      </c>
      <c r="B4561" t="s">
        <v>5351</v>
      </c>
      <c r="C4561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t="s">
        <v>2113</v>
      </c>
      <c r="B4562" t="s">
        <v>5352</v>
      </c>
      <c r="C4562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t="s">
        <v>1697</v>
      </c>
      <c r="B4563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t="s">
        <v>1841</v>
      </c>
      <c r="B4564" t="s">
        <v>5354</v>
      </c>
      <c r="C4564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t="s">
        <v>2107</v>
      </c>
      <c r="B4565" t="s">
        <v>5355</v>
      </c>
      <c r="C4565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t="s">
        <v>1788</v>
      </c>
      <c r="B4566" t="s">
        <v>5356</v>
      </c>
      <c r="C456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t="s">
        <v>3684</v>
      </c>
      <c r="B4567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t="s">
        <v>3624</v>
      </c>
      <c r="B4568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t="s">
        <v>646</v>
      </c>
      <c r="B4569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t="s">
        <v>73</v>
      </c>
      <c r="B4570" t="s">
        <v>5359</v>
      </c>
      <c r="C4570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t="s">
        <v>1685</v>
      </c>
      <c r="B4571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t="s">
        <v>2612</v>
      </c>
      <c r="B4572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t="s">
        <v>2612</v>
      </c>
      <c r="B4573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t="s">
        <v>1574</v>
      </c>
      <c r="B4574" t="s">
        <v>5363</v>
      </c>
      <c r="C4574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t="s">
        <v>705</v>
      </c>
      <c r="B4575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t="s">
        <v>341</v>
      </c>
      <c r="B4576" t="s">
        <v>5365</v>
      </c>
      <c r="C457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t="s">
        <v>4226</v>
      </c>
      <c r="B4577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t="s">
        <v>2520</v>
      </c>
      <c r="B4578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t="s">
        <v>1512</v>
      </c>
      <c r="B4579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t="s">
        <v>1473</v>
      </c>
      <c r="B4580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t="s">
        <v>3234</v>
      </c>
      <c r="B4581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t="s">
        <v>1473</v>
      </c>
      <c r="B4582" t="s">
        <v>5371</v>
      </c>
      <c r="D4582" t="str">
        <f t="shared" si="71"/>
        <v>Taval Sarai 52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t="s">
        <v>1227</v>
      </c>
      <c r="B4583" t="s">
        <v>5372</v>
      </c>
      <c r="C4583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t="s">
        <v>926</v>
      </c>
      <c r="B4584" t="s">
        <v>5373</v>
      </c>
      <c r="C4584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t="s">
        <v>4711</v>
      </c>
      <c r="B4585" t="s">
        <v>5374</v>
      </c>
      <c r="C4585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t="s">
        <v>500</v>
      </c>
      <c r="B458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t="s">
        <v>705</v>
      </c>
      <c r="B4587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t="s">
        <v>3136</v>
      </c>
      <c r="B4588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t="s">
        <v>569</v>
      </c>
      <c r="B4589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t="s">
        <v>2480</v>
      </c>
      <c r="B4590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t="s">
        <v>895</v>
      </c>
      <c r="B4591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t="s">
        <v>895</v>
      </c>
      <c r="B4592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t="s">
        <v>1060</v>
      </c>
      <c r="B4593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t="s">
        <v>5293</v>
      </c>
      <c r="B4594" t="s">
        <v>5383</v>
      </c>
      <c r="C4594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t="s">
        <v>475</v>
      </c>
      <c r="B4595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t="s">
        <v>897</v>
      </c>
      <c r="B459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t="s">
        <v>895</v>
      </c>
      <c r="B4597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t="s">
        <v>475</v>
      </c>
      <c r="B4598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t="s">
        <v>475</v>
      </c>
      <c r="B4599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t="s">
        <v>1043</v>
      </c>
      <c r="B4600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t="s">
        <v>847</v>
      </c>
      <c r="B4601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t="s">
        <v>612</v>
      </c>
      <c r="B4602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t="s">
        <v>1295</v>
      </c>
      <c r="B4603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t="s">
        <v>514</v>
      </c>
      <c r="B4604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t="s">
        <v>1331</v>
      </c>
      <c r="B4605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t="s">
        <v>646</v>
      </c>
      <c r="B460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t="s">
        <v>456</v>
      </c>
      <c r="B4607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t="s">
        <v>456</v>
      </c>
      <c r="B4608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t="s">
        <v>4186</v>
      </c>
      <c r="B4609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t="s">
        <v>458</v>
      </c>
      <c r="B4610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t="s">
        <v>475</v>
      </c>
      <c r="B4611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t="s">
        <v>458</v>
      </c>
      <c r="B4612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t="s">
        <v>2915</v>
      </c>
      <c r="B4613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t="s">
        <v>486</v>
      </c>
      <c r="B4614" t="s">
        <v>5403</v>
      </c>
      <c r="C4614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t="s">
        <v>500</v>
      </c>
      <c r="B4615" t="s">
        <v>5404</v>
      </c>
      <c r="C4615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t="s">
        <v>722</v>
      </c>
      <c r="B4616" t="s">
        <v>5405</v>
      </c>
      <c r="C461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t="s">
        <v>569</v>
      </c>
      <c r="B4617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t="s">
        <v>511</v>
      </c>
      <c r="B4618" t="s">
        <v>5407</v>
      </c>
      <c r="C4618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t="s">
        <v>2792</v>
      </c>
      <c r="B4619" t="s">
        <v>5408</v>
      </c>
      <c r="C4619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t="s">
        <v>5409</v>
      </c>
      <c r="B4620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t="s">
        <v>2832</v>
      </c>
      <c r="B4621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t="s">
        <v>2457</v>
      </c>
      <c r="B4622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t="s">
        <v>5412</v>
      </c>
      <c r="B4623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t="s">
        <v>758</v>
      </c>
      <c r="B4624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t="s">
        <v>758</v>
      </c>
      <c r="B4625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t="s">
        <v>496</v>
      </c>
      <c r="B462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t="s">
        <v>496</v>
      </c>
      <c r="B4627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t="s">
        <v>4332</v>
      </c>
      <c r="B4628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t="s">
        <v>4228</v>
      </c>
      <c r="B4629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t="s">
        <v>1295</v>
      </c>
      <c r="B4630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t="s">
        <v>500</v>
      </c>
      <c r="B4631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t="s">
        <v>569</v>
      </c>
      <c r="B4632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t="s">
        <v>2915</v>
      </c>
      <c r="B4633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t="s">
        <v>758</v>
      </c>
      <c r="B4634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t="s">
        <v>758</v>
      </c>
      <c r="B4635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t="s">
        <v>758</v>
      </c>
      <c r="B463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t="s">
        <v>581</v>
      </c>
      <c r="B4637" t="s">
        <v>5424</v>
      </c>
      <c r="C4637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t="s">
        <v>651</v>
      </c>
      <c r="B4638" t="s">
        <v>5425</v>
      </c>
      <c r="C4638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t="s">
        <v>646</v>
      </c>
      <c r="B4639" t="s">
        <v>5426</v>
      </c>
      <c r="C4639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t="s">
        <v>646</v>
      </c>
      <c r="B4640" t="s">
        <v>5427</v>
      </c>
      <c r="C4640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t="s">
        <v>2795</v>
      </c>
      <c r="B4641" t="s">
        <v>5428</v>
      </c>
      <c r="C4641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t="s">
        <v>2795</v>
      </c>
      <c r="B4642" t="s">
        <v>5429</v>
      </c>
      <c r="C4642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t="s">
        <v>2795</v>
      </c>
      <c r="B4643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t="s">
        <v>490</v>
      </c>
      <c r="B4644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t="s">
        <v>432</v>
      </c>
      <c r="B4645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t="s">
        <v>475</v>
      </c>
      <c r="B464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t="s">
        <v>475</v>
      </c>
      <c r="B4647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t="s">
        <v>456</v>
      </c>
      <c r="B4648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t="s">
        <v>475</v>
      </c>
      <c r="B4649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t="s">
        <v>475</v>
      </c>
      <c r="B4650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t="s">
        <v>2814</v>
      </c>
      <c r="B4651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t="s">
        <v>5437</v>
      </c>
      <c r="B4652" t="s">
        <v>5438</v>
      </c>
      <c r="C4652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t="s">
        <v>453</v>
      </c>
      <c r="B4653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t="s">
        <v>453</v>
      </c>
      <c r="B4654" t="s">
        <v>5440</v>
      </c>
      <c r="C4654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t="s">
        <v>458</v>
      </c>
      <c r="B4655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t="s">
        <v>456</v>
      </c>
      <c r="B465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t="s">
        <v>458</v>
      </c>
      <c r="B4657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t="s">
        <v>456</v>
      </c>
      <c r="B4658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t="s">
        <v>458</v>
      </c>
      <c r="B4659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t="s">
        <v>458</v>
      </c>
      <c r="B4660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t="s">
        <v>456</v>
      </c>
      <c r="B4661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t="s">
        <v>456</v>
      </c>
      <c r="B4662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t="s">
        <v>456</v>
      </c>
      <c r="B4663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t="s">
        <v>456</v>
      </c>
      <c r="B4664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t="s">
        <v>456</v>
      </c>
      <c r="B4665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t="s">
        <v>496</v>
      </c>
      <c r="B466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t="s">
        <v>475</v>
      </c>
      <c r="B4667" t="s">
        <v>5453</v>
      </c>
      <c r="C4667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t="s">
        <v>475</v>
      </c>
      <c r="B4668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t="s">
        <v>475</v>
      </c>
      <c r="B4669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t="s">
        <v>475</v>
      </c>
      <c r="B4670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t="s">
        <v>488</v>
      </c>
      <c r="B4671" t="s">
        <v>5457</v>
      </c>
      <c r="C4671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t="s">
        <v>488</v>
      </c>
      <c r="B4672" t="s">
        <v>5458</v>
      </c>
      <c r="C4672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t="s">
        <v>493</v>
      </c>
      <c r="B4673" t="s">
        <v>5459</v>
      </c>
      <c r="C4673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t="s">
        <v>493</v>
      </c>
      <c r="B4674" t="s">
        <v>5460</v>
      </c>
      <c r="C4674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t="s">
        <v>500</v>
      </c>
      <c r="B4675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t="s">
        <v>502</v>
      </c>
      <c r="B467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t="s">
        <v>511</v>
      </c>
      <c r="B4677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t="s">
        <v>506</v>
      </c>
      <c r="B4678" t="s">
        <v>5464</v>
      </c>
      <c r="C4678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t="s">
        <v>838</v>
      </c>
      <c r="B4679" t="s">
        <v>5465</v>
      </c>
      <c r="C4679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t="s">
        <v>2452</v>
      </c>
      <c r="B4680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t="s">
        <v>2452</v>
      </c>
      <c r="B4681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t="s">
        <v>500</v>
      </c>
      <c r="B4682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t="s">
        <v>5469</v>
      </c>
      <c r="B4683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t="s">
        <v>519</v>
      </c>
      <c r="B4684" t="s">
        <v>5471</v>
      </c>
      <c r="C4684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t="s">
        <v>519</v>
      </c>
      <c r="B4685" t="s">
        <v>5472</v>
      </c>
      <c r="C4685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t="s">
        <v>519</v>
      </c>
      <c r="B4686" t="s">
        <v>5473</v>
      </c>
      <c r="C468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t="s">
        <v>516</v>
      </c>
      <c r="B4687" t="s">
        <v>5474</v>
      </c>
      <c r="C4687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t="s">
        <v>519</v>
      </c>
      <c r="B4688" t="s">
        <v>5475</v>
      </c>
      <c r="C4688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t="s">
        <v>519</v>
      </c>
      <c r="B4689" t="s">
        <v>5476</v>
      </c>
      <c r="C4689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t="s">
        <v>524</v>
      </c>
      <c r="B4690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t="s">
        <v>524</v>
      </c>
      <c r="B4691" t="s">
        <v>5478</v>
      </c>
      <c r="C4691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t="s">
        <v>532</v>
      </c>
      <c r="B4692" t="s">
        <v>5479</v>
      </c>
      <c r="C4692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t="s">
        <v>532</v>
      </c>
      <c r="B4693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t="s">
        <v>532</v>
      </c>
      <c r="B4694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t="s">
        <v>456</v>
      </c>
      <c r="B4695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t="s">
        <v>458</v>
      </c>
      <c r="B469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t="s">
        <v>456</v>
      </c>
      <c r="B4697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t="s">
        <v>511</v>
      </c>
      <c r="B4698" t="s">
        <v>5485</v>
      </c>
      <c r="C4698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t="s">
        <v>511</v>
      </c>
      <c r="B4699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t="s">
        <v>511</v>
      </c>
      <c r="B4700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t="s">
        <v>511</v>
      </c>
      <c r="B4701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t="s">
        <v>386</v>
      </c>
      <c r="B4702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t="s">
        <v>2452</v>
      </c>
      <c r="B4703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t="s">
        <v>569</v>
      </c>
      <c r="B4704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t="s">
        <v>559</v>
      </c>
      <c r="B4705" t="s">
        <v>5491</v>
      </c>
      <c r="C4705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t="s">
        <v>559</v>
      </c>
      <c r="B4706" t="s">
        <v>5492</v>
      </c>
      <c r="C470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t="s">
        <v>458</v>
      </c>
      <c r="B4707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t="s">
        <v>493</v>
      </c>
      <c r="B4708" t="s">
        <v>5494</v>
      </c>
      <c r="C4708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t="s">
        <v>493</v>
      </c>
      <c r="B4709" t="s">
        <v>5495</v>
      </c>
      <c r="C4709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t="s">
        <v>2694</v>
      </c>
      <c r="B4710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t="s">
        <v>2694</v>
      </c>
      <c r="B4711" t="s">
        <v>5497</v>
      </c>
      <c r="C4711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t="s">
        <v>456</v>
      </c>
      <c r="B4712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t="s">
        <v>4176</v>
      </c>
      <c r="B4713" t="s">
        <v>5499</v>
      </c>
      <c r="C4713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t="s">
        <v>514</v>
      </c>
      <c r="B4714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t="s">
        <v>370</v>
      </c>
      <c r="B4715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t="s">
        <v>9</v>
      </c>
      <c r="B4716" t="s">
        <v>5502</v>
      </c>
      <c r="C471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t="s">
        <v>758</v>
      </c>
      <c r="B4717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t="s">
        <v>5504</v>
      </c>
      <c r="B4718" t="s">
        <v>5505</v>
      </c>
      <c r="C4718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t="s">
        <v>502</v>
      </c>
      <c r="B4719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t="s">
        <v>3284</v>
      </c>
      <c r="B4720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t="s">
        <v>500</v>
      </c>
      <c r="B4721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t="s">
        <v>500</v>
      </c>
      <c r="B4722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t="s">
        <v>456</v>
      </c>
      <c r="B4723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t="s">
        <v>458</v>
      </c>
      <c r="B4724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t="s">
        <v>500</v>
      </c>
      <c r="B4725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t="s">
        <v>500</v>
      </c>
      <c r="B472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t="s">
        <v>500</v>
      </c>
      <c r="B4727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t="s">
        <v>615</v>
      </c>
      <c r="B4728" t="s">
        <v>5515</v>
      </c>
      <c r="C4728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t="s">
        <v>4219</v>
      </c>
      <c r="B4729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t="s">
        <v>431</v>
      </c>
      <c r="B4730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t="s">
        <v>532</v>
      </c>
      <c r="B4731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t="s">
        <v>500</v>
      </c>
      <c r="B4732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t="s">
        <v>500</v>
      </c>
      <c r="B4733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t="s">
        <v>500</v>
      </c>
      <c r="B4734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t="s">
        <v>532</v>
      </c>
      <c r="B4735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t="s">
        <v>3284</v>
      </c>
      <c r="B473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t="s">
        <v>2832</v>
      </c>
      <c r="B4737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t="s">
        <v>475</v>
      </c>
      <c r="B4738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t="s">
        <v>2694</v>
      </c>
      <c r="B4739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t="s">
        <v>2694</v>
      </c>
      <c r="B4740" t="s">
        <v>5526</v>
      </c>
      <c r="C4740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t="s">
        <v>370</v>
      </c>
      <c r="B4741" t="s">
        <v>5527</v>
      </c>
      <c r="C4741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t="s">
        <v>400</v>
      </c>
      <c r="B4742" t="s">
        <v>5528</v>
      </c>
      <c r="C4742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t="s">
        <v>532</v>
      </c>
      <c r="B4743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t="s">
        <v>532</v>
      </c>
      <c r="B4744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t="s">
        <v>516</v>
      </c>
      <c r="B4745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t="s">
        <v>754</v>
      </c>
      <c r="B4746" t="s">
        <v>5532</v>
      </c>
      <c r="C474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t="s">
        <v>646</v>
      </c>
      <c r="B4747" t="s">
        <v>5533</v>
      </c>
      <c r="C4747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t="s">
        <v>646</v>
      </c>
      <c r="B4748" t="s">
        <v>5534</v>
      </c>
      <c r="C4748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t="s">
        <v>646</v>
      </c>
      <c r="B4749" t="s">
        <v>5535</v>
      </c>
      <c r="C4749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t="s">
        <v>651</v>
      </c>
      <c r="B4750" t="s">
        <v>5536</v>
      </c>
      <c r="C4750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t="s">
        <v>651</v>
      </c>
      <c r="B4751" t="s">
        <v>5537</v>
      </c>
      <c r="C4751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t="s">
        <v>456</v>
      </c>
      <c r="B4752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t="s">
        <v>458</v>
      </c>
      <c r="B4753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t="s">
        <v>622</v>
      </c>
      <c r="B4754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t="s">
        <v>486</v>
      </c>
      <c r="B4755" t="s">
        <v>5541</v>
      </c>
      <c r="C4755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t="s">
        <v>486</v>
      </c>
      <c r="B4756" t="s">
        <v>5542</v>
      </c>
      <c r="C475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t="s">
        <v>488</v>
      </c>
      <c r="B4757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t="s">
        <v>679</v>
      </c>
      <c r="B4758" t="s">
        <v>5544</v>
      </c>
      <c r="C4758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t="s">
        <v>679</v>
      </c>
      <c r="B4759" t="s">
        <v>5545</v>
      </c>
      <c r="C4759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t="s">
        <v>679</v>
      </c>
      <c r="B4760" t="s">
        <v>5546</v>
      </c>
      <c r="C4760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t="s">
        <v>589</v>
      </c>
      <c r="B4761" t="s">
        <v>5547</v>
      </c>
      <c r="C4761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t="s">
        <v>475</v>
      </c>
      <c r="B4762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t="s">
        <v>475</v>
      </c>
      <c r="B4763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t="s">
        <v>488</v>
      </c>
      <c r="B4764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t="s">
        <v>532</v>
      </c>
      <c r="B4765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t="s">
        <v>486</v>
      </c>
      <c r="B4766" t="s">
        <v>5552</v>
      </c>
      <c r="C476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t="s">
        <v>559</v>
      </c>
      <c r="B4767" t="s">
        <v>5553</v>
      </c>
      <c r="C4767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t="s">
        <v>628</v>
      </c>
      <c r="B4768" t="s">
        <v>5554</v>
      </c>
      <c r="C4768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t="s">
        <v>500</v>
      </c>
      <c r="B4769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t="s">
        <v>519</v>
      </c>
      <c r="B4770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t="s">
        <v>8</v>
      </c>
      <c r="B4771" t="s">
        <v>5557</v>
      </c>
      <c r="C4771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t="s">
        <v>559</v>
      </c>
      <c r="B4772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t="s">
        <v>705</v>
      </c>
      <c r="B4773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t="s">
        <v>705</v>
      </c>
      <c r="B4774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t="s">
        <v>705</v>
      </c>
      <c r="B4775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t="s">
        <v>705</v>
      </c>
      <c r="B477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t="s">
        <v>705</v>
      </c>
      <c r="B4777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t="s">
        <v>705</v>
      </c>
      <c r="B4778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t="s">
        <v>705</v>
      </c>
      <c r="B4779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t="s">
        <v>722</v>
      </c>
      <c r="B4780" t="s">
        <v>5566</v>
      </c>
      <c r="C4780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t="s">
        <v>722</v>
      </c>
      <c r="B4781" t="s">
        <v>5567</v>
      </c>
      <c r="C4781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t="s">
        <v>722</v>
      </c>
      <c r="B4782" t="s">
        <v>5568</v>
      </c>
      <c r="C4782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t="s">
        <v>722</v>
      </c>
      <c r="B4783" t="s">
        <v>5569</v>
      </c>
      <c r="C4783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t="s">
        <v>5570</v>
      </c>
      <c r="B4784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t="s">
        <v>2915</v>
      </c>
      <c r="B4785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t="s">
        <v>749</v>
      </c>
      <c r="B4786" t="s">
        <v>5573</v>
      </c>
      <c r="C478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t="s">
        <v>581</v>
      </c>
      <c r="B4787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t="s">
        <v>741</v>
      </c>
      <c r="B4788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t="s">
        <v>615</v>
      </c>
      <c r="B4789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t="s">
        <v>749</v>
      </c>
      <c r="B4790" t="s">
        <v>5577</v>
      </c>
      <c r="C4790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t="s">
        <v>500</v>
      </c>
      <c r="B4791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t="s">
        <v>500</v>
      </c>
      <c r="B4792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t="s">
        <v>581</v>
      </c>
      <c r="B4793" t="s">
        <v>5580</v>
      </c>
      <c r="C4793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t="s">
        <v>524</v>
      </c>
      <c r="B4794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t="s">
        <v>524</v>
      </c>
      <c r="B4795" t="s">
        <v>5582</v>
      </c>
      <c r="C4795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t="s">
        <v>9</v>
      </c>
      <c r="B4796" t="s">
        <v>5583</v>
      </c>
      <c r="C479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t="s">
        <v>5584</v>
      </c>
      <c r="B4797" t="s">
        <v>5585</v>
      </c>
      <c r="C4797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t="s">
        <v>795</v>
      </c>
      <c r="B4798" t="s">
        <v>5586</v>
      </c>
      <c r="C4798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t="s">
        <v>795</v>
      </c>
      <c r="B4799" t="s">
        <v>5587</v>
      </c>
      <c r="C4799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t="s">
        <v>1510</v>
      </c>
      <c r="B4800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t="s">
        <v>646</v>
      </c>
      <c r="B4801" t="s">
        <v>5589</v>
      </c>
      <c r="C4801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t="s">
        <v>519</v>
      </c>
      <c r="B4802" t="s">
        <v>5590</v>
      </c>
      <c r="C4802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t="s">
        <v>475</v>
      </c>
      <c r="B4803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t="s">
        <v>722</v>
      </c>
      <c r="B4804" t="s">
        <v>5592</v>
      </c>
      <c r="C4804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t="s">
        <v>651</v>
      </c>
      <c r="B4805" t="s">
        <v>5593</v>
      </c>
      <c r="C4805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t="s">
        <v>323</v>
      </c>
      <c r="B4806" t="s">
        <v>5594</v>
      </c>
      <c r="C480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t="s">
        <v>3631</v>
      </c>
      <c r="B4807" t="s">
        <v>5595</v>
      </c>
      <c r="C4807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t="s">
        <v>824</v>
      </c>
      <c r="B4808" t="s">
        <v>5596</v>
      </c>
      <c r="C4808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t="s">
        <v>873</v>
      </c>
      <c r="B4809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t="s">
        <v>646</v>
      </c>
      <c r="B4810" t="s">
        <v>5598</v>
      </c>
      <c r="C4810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t="s">
        <v>646</v>
      </c>
      <c r="B4811" t="s">
        <v>5599</v>
      </c>
      <c r="C4811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t="s">
        <v>795</v>
      </c>
      <c r="B4812" t="s">
        <v>5600</v>
      </c>
      <c r="C4812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t="s">
        <v>847</v>
      </c>
      <c r="B4813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t="s">
        <v>847</v>
      </c>
      <c r="B4814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t="s">
        <v>847</v>
      </c>
      <c r="B4815" t="s">
        <v>5603</v>
      </c>
      <c r="C4815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t="s">
        <v>847</v>
      </c>
      <c r="B481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t="s">
        <v>847</v>
      </c>
      <c r="B4817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t="s">
        <v>722</v>
      </c>
      <c r="B4818" t="s">
        <v>5606</v>
      </c>
      <c r="C4818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t="s">
        <v>420</v>
      </c>
      <c r="B4819" t="s">
        <v>5607</v>
      </c>
      <c r="C4819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t="s">
        <v>532</v>
      </c>
      <c r="B4820" t="s">
        <v>5608</v>
      </c>
      <c r="C4820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t="s">
        <v>628</v>
      </c>
      <c r="B4821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t="s">
        <v>311</v>
      </c>
      <c r="B4822" t="s">
        <v>5610</v>
      </c>
      <c r="C4822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t="s">
        <v>323</v>
      </c>
      <c r="B4823" t="s">
        <v>5611</v>
      </c>
      <c r="C4823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t="s">
        <v>323</v>
      </c>
      <c r="B4824" t="s">
        <v>5612</v>
      </c>
      <c r="C4824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t="s">
        <v>323</v>
      </c>
      <c r="B4825" t="s">
        <v>5613</v>
      </c>
      <c r="C4825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t="s">
        <v>679</v>
      </c>
      <c r="B4826" t="s">
        <v>5614</v>
      </c>
      <c r="C482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t="s">
        <v>387</v>
      </c>
      <c r="B4827" t="s">
        <v>5615</v>
      </c>
      <c r="C4827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t="s">
        <v>895</v>
      </c>
      <c r="B4828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t="s">
        <v>895</v>
      </c>
      <c r="B4829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t="s">
        <v>895</v>
      </c>
      <c r="B4830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t="s">
        <v>674</v>
      </c>
      <c r="B4831" t="s">
        <v>5618</v>
      </c>
      <c r="C4831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t="s">
        <v>1074</v>
      </c>
      <c r="B4832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t="s">
        <v>323</v>
      </c>
      <c r="B4833" t="s">
        <v>5620</v>
      </c>
      <c r="C4833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t="s">
        <v>746</v>
      </c>
      <c r="B4834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t="s">
        <v>1247</v>
      </c>
      <c r="B4835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t="s">
        <v>895</v>
      </c>
      <c r="B483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t="s">
        <v>567</v>
      </c>
      <c r="B4837" t="s">
        <v>5624</v>
      </c>
      <c r="C4837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t="s">
        <v>967</v>
      </c>
      <c r="B4838" t="s">
        <v>5625</v>
      </c>
      <c r="C4838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t="s">
        <v>967</v>
      </c>
      <c r="B4839" t="s">
        <v>5626</v>
      </c>
      <c r="C4839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t="s">
        <v>967</v>
      </c>
      <c r="B4840" t="s">
        <v>5627</v>
      </c>
      <c r="C4840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t="s">
        <v>967</v>
      </c>
      <c r="B4841" t="s">
        <v>5628</v>
      </c>
      <c r="C4841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t="s">
        <v>967</v>
      </c>
      <c r="B4842" t="s">
        <v>5629</v>
      </c>
      <c r="C4842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t="s">
        <v>967</v>
      </c>
      <c r="B4843" t="s">
        <v>5630</v>
      </c>
      <c r="C4843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t="s">
        <v>967</v>
      </c>
      <c r="B4844" t="s">
        <v>5631</v>
      </c>
      <c r="C4844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t="s">
        <v>971</v>
      </c>
      <c r="B4845" t="s">
        <v>5632</v>
      </c>
      <c r="C4845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t="s">
        <v>453</v>
      </c>
      <c r="B484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t="s">
        <v>980</v>
      </c>
      <c r="B4847" t="s">
        <v>5634</v>
      </c>
      <c r="C4847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t="s">
        <v>982</v>
      </c>
      <c r="B4848" t="s">
        <v>5635</v>
      </c>
      <c r="C4848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t="s">
        <v>646</v>
      </c>
      <c r="B4849" t="s">
        <v>5636</v>
      </c>
      <c r="C4849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t="s">
        <v>1045</v>
      </c>
      <c r="B4850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t="s">
        <v>1045</v>
      </c>
      <c r="B4851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t="s">
        <v>746</v>
      </c>
      <c r="B4852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t="s">
        <v>448</v>
      </c>
      <c r="B4853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t="s">
        <v>795</v>
      </c>
      <c r="B4854" t="s">
        <v>5641</v>
      </c>
      <c r="C4854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t="s">
        <v>889</v>
      </c>
      <c r="B4855" t="s">
        <v>1303</v>
      </c>
      <c r="C4855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t="s">
        <v>971</v>
      </c>
      <c r="B4856" t="s">
        <v>5642</v>
      </c>
      <c r="C485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t="s">
        <v>971</v>
      </c>
      <c r="B4857" t="s">
        <v>5643</v>
      </c>
      <c r="C4857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t="s">
        <v>967</v>
      </c>
      <c r="B4858" t="s">
        <v>5644</v>
      </c>
      <c r="C4858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t="s">
        <v>361</v>
      </c>
      <c r="B4859" t="s">
        <v>5645</v>
      </c>
      <c r="C4859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t="s">
        <v>516</v>
      </c>
      <c r="B4860" t="s">
        <v>5646</v>
      </c>
      <c r="C4860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t="s">
        <v>9</v>
      </c>
      <c r="B4861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t="s">
        <v>9</v>
      </c>
      <c r="B4862" t="s">
        <v>5648</v>
      </c>
      <c r="C4862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t="s">
        <v>778</v>
      </c>
      <c r="B4863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t="s">
        <v>982</v>
      </c>
      <c r="B4864" t="s">
        <v>5650</v>
      </c>
      <c r="C4864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t="s">
        <v>982</v>
      </c>
      <c r="B4865" t="s">
        <v>5651</v>
      </c>
      <c r="C4865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t="s">
        <v>1045</v>
      </c>
      <c r="B486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t="s">
        <v>705</v>
      </c>
      <c r="B4867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t="s">
        <v>1247</v>
      </c>
      <c r="B4868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t="s">
        <v>679</v>
      </c>
      <c r="B4869" t="s">
        <v>5654</v>
      </c>
      <c r="C4869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t="s">
        <v>746</v>
      </c>
      <c r="B4870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t="s">
        <v>1247</v>
      </c>
      <c r="B4871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t="s">
        <v>743</v>
      </c>
      <c r="B4872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t="s">
        <v>873</v>
      </c>
      <c r="B4873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t="s">
        <v>1054</v>
      </c>
      <c r="B4874" t="s">
        <v>5657</v>
      </c>
      <c r="C4874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t="s">
        <v>847</v>
      </c>
      <c r="B4875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t="s">
        <v>847</v>
      </c>
      <c r="B487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t="s">
        <v>847</v>
      </c>
      <c r="B4877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t="s">
        <v>847</v>
      </c>
      <c r="B4878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t="s">
        <v>1060</v>
      </c>
      <c r="B4879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t="s">
        <v>1060</v>
      </c>
      <c r="B4880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t="s">
        <v>1060</v>
      </c>
      <c r="B4881" t="s">
        <v>5661</v>
      </c>
      <c r="C4881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t="s">
        <v>331</v>
      </c>
      <c r="B4882" t="s">
        <v>5662</v>
      </c>
      <c r="C4882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t="s">
        <v>331</v>
      </c>
      <c r="B4883" t="s">
        <v>5663</v>
      </c>
      <c r="C4883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t="s">
        <v>722</v>
      </c>
      <c r="B4884" t="s">
        <v>5664</v>
      </c>
      <c r="C4884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t="s">
        <v>389</v>
      </c>
      <c r="B4885" t="s">
        <v>5665</v>
      </c>
      <c r="C4885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t="s">
        <v>847</v>
      </c>
      <c r="B488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t="s">
        <v>746</v>
      </c>
      <c r="B4887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t="s">
        <v>1247</v>
      </c>
      <c r="B4888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t="s">
        <v>3136</v>
      </c>
      <c r="B4889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t="s">
        <v>420</v>
      </c>
      <c r="B4890" t="s">
        <v>5670</v>
      </c>
      <c r="C4890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t="s">
        <v>5671</v>
      </c>
      <c r="B4891" t="s">
        <v>5672</v>
      </c>
      <c r="C4891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t="s">
        <v>431</v>
      </c>
      <c r="B4892" t="s">
        <v>5673</v>
      </c>
      <c r="C4892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t="s">
        <v>3120</v>
      </c>
      <c r="B4893" t="s">
        <v>5674</v>
      </c>
      <c r="C4893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t="s">
        <v>337</v>
      </c>
      <c r="B4894" t="s">
        <v>5675</v>
      </c>
      <c r="C4894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t="s">
        <v>337</v>
      </c>
      <c r="B4895" t="s">
        <v>5676</v>
      </c>
      <c r="C4895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t="s">
        <v>339</v>
      </c>
      <c r="B4896" t="s">
        <v>5677</v>
      </c>
      <c r="C489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t="s">
        <v>895</v>
      </c>
      <c r="B4897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t="s">
        <v>967</v>
      </c>
      <c r="B4898" t="s">
        <v>5679</v>
      </c>
      <c r="C4898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t="s">
        <v>967</v>
      </c>
      <c r="B4899" t="s">
        <v>5680</v>
      </c>
      <c r="C4899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t="s">
        <v>1000</v>
      </c>
      <c r="B4900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t="s">
        <v>741</v>
      </c>
      <c r="B4901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t="s">
        <v>1060</v>
      </c>
      <c r="B4902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t="s">
        <v>1953</v>
      </c>
      <c r="B4903" t="s">
        <v>5683</v>
      </c>
      <c r="C4903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t="s">
        <v>847</v>
      </c>
      <c r="B4904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t="s">
        <v>361</v>
      </c>
      <c r="B4905" t="s">
        <v>5685</v>
      </c>
      <c r="C4905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t="s">
        <v>475</v>
      </c>
      <c r="B490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t="s">
        <v>475</v>
      </c>
      <c r="B4907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t="s">
        <v>795</v>
      </c>
      <c r="B4908" t="s">
        <v>5688</v>
      </c>
      <c r="C4908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t="s">
        <v>3120</v>
      </c>
      <c r="B4909" t="s">
        <v>5689</v>
      </c>
      <c r="C4909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t="s">
        <v>847</v>
      </c>
      <c r="B4910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t="s">
        <v>1247</v>
      </c>
      <c r="B4911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t="s">
        <v>741</v>
      </c>
      <c r="B4912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t="s">
        <v>971</v>
      </c>
      <c r="B4913" t="s">
        <v>5692</v>
      </c>
      <c r="C4913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t="s">
        <v>967</v>
      </c>
      <c r="B4914" t="s">
        <v>5693</v>
      </c>
      <c r="C4914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t="s">
        <v>475</v>
      </c>
      <c r="B4915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t="s">
        <v>475</v>
      </c>
      <c r="B491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t="s">
        <v>1045</v>
      </c>
      <c r="B4917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t="s">
        <v>847</v>
      </c>
      <c r="B4918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t="s">
        <v>387</v>
      </c>
      <c r="B4919" t="s">
        <v>5698</v>
      </c>
      <c r="C4919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t="s">
        <v>895</v>
      </c>
      <c r="B4920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t="s">
        <v>1045</v>
      </c>
      <c r="B4921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t="s">
        <v>1045</v>
      </c>
      <c r="B4922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t="s">
        <v>1045</v>
      </c>
      <c r="B4923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t="s">
        <v>1000</v>
      </c>
      <c r="B4924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t="s">
        <v>651</v>
      </c>
      <c r="B4925" t="s">
        <v>5704</v>
      </c>
      <c r="C4925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t="s">
        <v>967</v>
      </c>
      <c r="B4926" t="s">
        <v>5705</v>
      </c>
      <c r="C492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t="s">
        <v>971</v>
      </c>
      <c r="B4927" t="s">
        <v>5706</v>
      </c>
      <c r="C4927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t="s">
        <v>1163</v>
      </c>
      <c r="B4928" t="s">
        <v>5707</v>
      </c>
      <c r="C4928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t="s">
        <v>1163</v>
      </c>
      <c r="B4929" t="s">
        <v>5708</v>
      </c>
      <c r="C4929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t="s">
        <v>1163</v>
      </c>
      <c r="B4930" t="s">
        <v>5709</v>
      </c>
      <c r="C4930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t="s">
        <v>300</v>
      </c>
      <c r="B4931" t="s">
        <v>5710</v>
      </c>
      <c r="C4931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t="s">
        <v>895</v>
      </c>
      <c r="B4932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t="s">
        <v>391</v>
      </c>
      <c r="B4933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t="s">
        <v>9</v>
      </c>
      <c r="B4934" t="s">
        <v>5713</v>
      </c>
      <c r="C4934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t="s">
        <v>516</v>
      </c>
      <c r="B4935" t="s">
        <v>5714</v>
      </c>
      <c r="C4935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t="s">
        <v>516</v>
      </c>
      <c r="B4936" t="s">
        <v>5715</v>
      </c>
      <c r="C493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t="s">
        <v>895</v>
      </c>
      <c r="B4937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t="s">
        <v>895</v>
      </c>
      <c r="B4938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t="s">
        <v>722</v>
      </c>
      <c r="B4939" t="s">
        <v>5717</v>
      </c>
      <c r="C4939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t="s">
        <v>847</v>
      </c>
      <c r="B4940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t="s">
        <v>1060</v>
      </c>
      <c r="B4941" t="s">
        <v>5719</v>
      </c>
      <c r="C4941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t="s">
        <v>1320</v>
      </c>
      <c r="B4942" t="s">
        <v>5720</v>
      </c>
      <c r="C4942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t="s">
        <v>1122</v>
      </c>
      <c r="B4943" t="s">
        <v>5721</v>
      </c>
      <c r="C4943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t="s">
        <v>1202</v>
      </c>
      <c r="B4944" t="s">
        <v>5722</v>
      </c>
      <c r="C4944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t="s">
        <v>1202</v>
      </c>
      <c r="B4945" t="s">
        <v>5723</v>
      </c>
      <c r="C4945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t="s">
        <v>907</v>
      </c>
      <c r="B494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t="s">
        <v>651</v>
      </c>
      <c r="B4947" t="s">
        <v>5725</v>
      </c>
      <c r="C4947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t="s">
        <v>646</v>
      </c>
      <c r="B4948" t="s">
        <v>5726</v>
      </c>
      <c r="C4948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t="s">
        <v>895</v>
      </c>
      <c r="B4949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t="s">
        <v>795</v>
      </c>
      <c r="B4950" t="s">
        <v>5727</v>
      </c>
      <c r="C4950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t="s">
        <v>722</v>
      </c>
      <c r="B4951" t="s">
        <v>5728</v>
      </c>
      <c r="C4951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t="s">
        <v>722</v>
      </c>
      <c r="B4952" t="s">
        <v>5729</v>
      </c>
      <c r="C4952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t="s">
        <v>722</v>
      </c>
      <c r="B4953" t="s">
        <v>5730</v>
      </c>
      <c r="C4953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t="s">
        <v>895</v>
      </c>
      <c r="B4954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t="s">
        <v>722</v>
      </c>
      <c r="B4955" t="s">
        <v>5732</v>
      </c>
      <c r="C4955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t="s">
        <v>1163</v>
      </c>
      <c r="B4956" t="s">
        <v>5733</v>
      </c>
      <c r="C495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t="s">
        <v>1247</v>
      </c>
      <c r="B4957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t="s">
        <v>746</v>
      </c>
      <c r="B4958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t="s">
        <v>741</v>
      </c>
      <c r="B4959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t="s">
        <v>743</v>
      </c>
      <c r="B4960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t="s">
        <v>722</v>
      </c>
      <c r="B4961" t="s">
        <v>5738</v>
      </c>
      <c r="C4961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t="s">
        <v>1122</v>
      </c>
      <c r="B4962" t="s">
        <v>5739</v>
      </c>
      <c r="C4962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t="s">
        <v>3120</v>
      </c>
      <c r="B4963" t="s">
        <v>5740</v>
      </c>
      <c r="C4963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t="s">
        <v>786</v>
      </c>
      <c r="B4964" t="s">
        <v>5741</v>
      </c>
      <c r="C4964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t="s">
        <v>895</v>
      </c>
      <c r="B4965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t="s">
        <v>1278</v>
      </c>
      <c r="B496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t="s">
        <v>847</v>
      </c>
      <c r="B4967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t="s">
        <v>741</v>
      </c>
      <c r="B4968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t="s">
        <v>1532</v>
      </c>
      <c r="B4969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t="s">
        <v>456</v>
      </c>
      <c r="B4970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t="s">
        <v>458</v>
      </c>
      <c r="B4971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t="s">
        <v>1699</v>
      </c>
      <c r="B4972" t="s">
        <v>5749</v>
      </c>
      <c r="C4972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t="s">
        <v>9</v>
      </c>
      <c r="B4973" t="s">
        <v>5750</v>
      </c>
      <c r="C4973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t="s">
        <v>776</v>
      </c>
      <c r="B4974" t="s">
        <v>5751</v>
      </c>
      <c r="C4974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t="s">
        <v>420</v>
      </c>
      <c r="B4975" t="s">
        <v>5752</v>
      </c>
      <c r="C4975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t="s">
        <v>1100</v>
      </c>
      <c r="B4976" t="s">
        <v>5753</v>
      </c>
      <c r="C497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t="s">
        <v>1200</v>
      </c>
      <c r="B4977" t="s">
        <v>1083</v>
      </c>
      <c r="C4977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t="s">
        <v>1045</v>
      </c>
      <c r="B4978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t="s">
        <v>1045</v>
      </c>
      <c r="B4979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t="s">
        <v>1071</v>
      </c>
      <c r="B4980" t="s">
        <v>5756</v>
      </c>
      <c r="C4980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t="s">
        <v>743</v>
      </c>
      <c r="B4981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t="s">
        <v>847</v>
      </c>
      <c r="B4982" t="s">
        <v>5758</v>
      </c>
      <c r="C4982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t="s">
        <v>895</v>
      </c>
      <c r="B4983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t="s">
        <v>3120</v>
      </c>
      <c r="B4984" t="s">
        <v>5760</v>
      </c>
      <c r="C4984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t="s">
        <v>722</v>
      </c>
      <c r="B4985" t="s">
        <v>5761</v>
      </c>
      <c r="C4985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t="s">
        <v>795</v>
      </c>
      <c r="B4986" t="s">
        <v>5762</v>
      </c>
      <c r="C498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t="s">
        <v>381</v>
      </c>
      <c r="B4987" t="s">
        <v>5763</v>
      </c>
      <c r="C4987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t="s">
        <v>1200</v>
      </c>
      <c r="B4988" t="s">
        <v>916</v>
      </c>
      <c r="C4988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t="s">
        <v>337</v>
      </c>
      <c r="B4989" t="s">
        <v>5764</v>
      </c>
      <c r="C4989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t="s">
        <v>1350</v>
      </c>
      <c r="B4990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t="s">
        <v>9</v>
      </c>
      <c r="B4991" t="s">
        <v>5766</v>
      </c>
      <c r="C4991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t="s">
        <v>795</v>
      </c>
      <c r="B4992" t="s">
        <v>5767</v>
      </c>
      <c r="C4992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t="s">
        <v>795</v>
      </c>
      <c r="B4993" t="s">
        <v>5768</v>
      </c>
      <c r="C4993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t="s">
        <v>795</v>
      </c>
      <c r="B4994" t="s">
        <v>5769</v>
      </c>
      <c r="C4994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t="s">
        <v>795</v>
      </c>
      <c r="B4995" t="s">
        <v>5770</v>
      </c>
      <c r="C4995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t="s">
        <v>795</v>
      </c>
      <c r="B4996" t="s">
        <v>5771</v>
      </c>
      <c r="C499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t="s">
        <v>516</v>
      </c>
      <c r="B4997" t="s">
        <v>5772</v>
      </c>
      <c r="C4997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t="s">
        <v>516</v>
      </c>
      <c r="B4998" t="s">
        <v>5773</v>
      </c>
      <c r="C4998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t="s">
        <v>393</v>
      </c>
      <c r="B4999" t="s">
        <v>5774</v>
      </c>
      <c r="C4999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t="s">
        <v>743</v>
      </c>
      <c r="B5000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t="s">
        <v>1746</v>
      </c>
      <c r="B5001" t="s">
        <v>5776</v>
      </c>
      <c r="C5001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t="s">
        <v>705</v>
      </c>
      <c r="B5002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t="s">
        <v>1200</v>
      </c>
      <c r="B5003" t="s">
        <v>1047</v>
      </c>
      <c r="C5003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t="s">
        <v>1163</v>
      </c>
      <c r="B5004" t="s">
        <v>5778</v>
      </c>
      <c r="C5004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t="s">
        <v>754</v>
      </c>
      <c r="B5005" t="s">
        <v>5779</v>
      </c>
      <c r="C5005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t="s">
        <v>754</v>
      </c>
      <c r="B5006" t="s">
        <v>5780</v>
      </c>
      <c r="C500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t="s">
        <v>4069</v>
      </c>
      <c r="B5007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t="s">
        <v>1396</v>
      </c>
      <c r="B5008" t="s">
        <v>5782</v>
      </c>
      <c r="C5008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t="s">
        <v>1396</v>
      </c>
      <c r="B5009" t="s">
        <v>5783</v>
      </c>
      <c r="C5009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t="s">
        <v>1405</v>
      </c>
      <c r="B5010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t="s">
        <v>1405</v>
      </c>
      <c r="B5011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t="s">
        <v>1405</v>
      </c>
      <c r="B5012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t="s">
        <v>1405</v>
      </c>
      <c r="B5013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t="s">
        <v>1405</v>
      </c>
      <c r="B5014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t="s">
        <v>743</v>
      </c>
      <c r="B5015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t="s">
        <v>741</v>
      </c>
      <c r="B501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t="s">
        <v>412</v>
      </c>
      <c r="B5017" t="s">
        <v>5791</v>
      </c>
      <c r="C5017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t="s">
        <v>1254</v>
      </c>
      <c r="B5018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t="s">
        <v>3136</v>
      </c>
      <c r="B5019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t="s">
        <v>1122</v>
      </c>
      <c r="B5020" t="s">
        <v>5794</v>
      </c>
      <c r="C5020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t="s">
        <v>1473</v>
      </c>
      <c r="B5021" t="s">
        <v>5795</v>
      </c>
      <c r="D5021" t="str">
        <f t="shared" si="78"/>
        <v>Taval Sarai 52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t="s">
        <v>371</v>
      </c>
      <c r="B5022" t="s">
        <v>5796</v>
      </c>
      <c r="C5022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t="s">
        <v>371</v>
      </c>
      <c r="B5023" t="s">
        <v>5797</v>
      </c>
      <c r="C5023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t="s">
        <v>371</v>
      </c>
      <c r="B5024" t="s">
        <v>5798</v>
      </c>
      <c r="C5024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t="s">
        <v>1266</v>
      </c>
      <c r="B5025" t="s">
        <v>5799</v>
      </c>
      <c r="C5025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t="s">
        <v>1254</v>
      </c>
      <c r="B502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t="s">
        <v>500</v>
      </c>
      <c r="B5027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t="s">
        <v>1433</v>
      </c>
      <c r="B5028" t="s">
        <v>1127</v>
      </c>
      <c r="C5028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t="s">
        <v>1163</v>
      </c>
      <c r="B5029" t="s">
        <v>5802</v>
      </c>
      <c r="C5029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t="s">
        <v>1139</v>
      </c>
      <c r="B5030" t="s">
        <v>5803</v>
      </c>
      <c r="C5030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t="s">
        <v>412</v>
      </c>
      <c r="B5031" t="s">
        <v>5804</v>
      </c>
      <c r="C5031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t="s">
        <v>1139</v>
      </c>
      <c r="B5032" t="s">
        <v>5805</v>
      </c>
      <c r="C5032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t="s">
        <v>387</v>
      </c>
      <c r="B5033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t="s">
        <v>335</v>
      </c>
      <c r="B5034" t="s">
        <v>5807</v>
      </c>
      <c r="C5034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t="s">
        <v>335</v>
      </c>
      <c r="B5035" t="s">
        <v>5808</v>
      </c>
      <c r="C5035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t="s">
        <v>722</v>
      </c>
      <c r="B5036" t="s">
        <v>5809</v>
      </c>
      <c r="C503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t="s">
        <v>722</v>
      </c>
      <c r="B5037" t="s">
        <v>5810</v>
      </c>
      <c r="C5037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t="s">
        <v>786</v>
      </c>
      <c r="B5038" t="s">
        <v>5811</v>
      </c>
      <c r="C5038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t="s">
        <v>559</v>
      </c>
      <c r="B5039" t="s">
        <v>5812</v>
      </c>
      <c r="C5039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t="s">
        <v>1084</v>
      </c>
      <c r="B5040" t="s">
        <v>5813</v>
      </c>
      <c r="C5040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t="s">
        <v>342</v>
      </c>
      <c r="B5041" t="s">
        <v>5814</v>
      </c>
      <c r="C5041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t="s">
        <v>342</v>
      </c>
      <c r="B5042" t="s">
        <v>5815</v>
      </c>
      <c r="C5042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t="s">
        <v>722</v>
      </c>
      <c r="B5043" t="s">
        <v>5816</v>
      </c>
      <c r="C5043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t="s">
        <v>1163</v>
      </c>
      <c r="B5044" t="s">
        <v>5817</v>
      </c>
      <c r="C5044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t="s">
        <v>524</v>
      </c>
      <c r="B5045" t="s">
        <v>5818</v>
      </c>
      <c r="C5045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t="s">
        <v>339</v>
      </c>
      <c r="B5046" t="s">
        <v>5819</v>
      </c>
      <c r="C504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t="s">
        <v>9</v>
      </c>
      <c r="B5047" t="s">
        <v>5820</v>
      </c>
      <c r="C5047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t="s">
        <v>1512</v>
      </c>
      <c r="B5048" t="s">
        <v>5821</v>
      </c>
      <c r="C5048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t="s">
        <v>1433</v>
      </c>
      <c r="B5049" t="s">
        <v>1083</v>
      </c>
      <c r="C5049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t="s">
        <v>1074</v>
      </c>
      <c r="B5050" t="s">
        <v>5822</v>
      </c>
      <c r="C5050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t="s">
        <v>1247</v>
      </c>
      <c r="B5051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t="s">
        <v>1084</v>
      </c>
      <c r="B5052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t="s">
        <v>5825</v>
      </c>
      <c r="B5053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t="s">
        <v>5827</v>
      </c>
      <c r="B5054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t="s">
        <v>1254</v>
      </c>
      <c r="B5055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t="s">
        <v>1530</v>
      </c>
      <c r="B5056" t="s">
        <v>5830</v>
      </c>
      <c r="C505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t="s">
        <v>1532</v>
      </c>
      <c r="B5057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t="s">
        <v>412</v>
      </c>
      <c r="B5058" t="s">
        <v>5832</v>
      </c>
      <c r="C5058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t="s">
        <v>420</v>
      </c>
      <c r="B5059" t="s">
        <v>5833</v>
      </c>
      <c r="C5059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t="s">
        <v>1562</v>
      </c>
      <c r="B5060" t="s">
        <v>5834</v>
      </c>
      <c r="C5060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t="s">
        <v>393</v>
      </c>
      <c r="B5061" t="s">
        <v>5835</v>
      </c>
      <c r="C5061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t="s">
        <v>1278</v>
      </c>
      <c r="B5062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t="s">
        <v>1502</v>
      </c>
      <c r="B5063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t="s">
        <v>651</v>
      </c>
      <c r="B5064" t="s">
        <v>5837</v>
      </c>
      <c r="C5064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t="s">
        <v>1139</v>
      </c>
      <c r="B5065" t="s">
        <v>5838</v>
      </c>
      <c r="C5065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t="s">
        <v>1547</v>
      </c>
      <c r="B5066" t="s">
        <v>5839</v>
      </c>
      <c r="C506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t="s">
        <v>746</v>
      </c>
      <c r="B5067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t="s">
        <v>1247</v>
      </c>
      <c r="B5068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t="s">
        <v>516</v>
      </c>
      <c r="B5069" t="s">
        <v>5842</v>
      </c>
      <c r="C5069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t="s">
        <v>651</v>
      </c>
      <c r="B5070" t="s">
        <v>5843</v>
      </c>
      <c r="C5070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t="s">
        <v>746</v>
      </c>
      <c r="B5071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t="s">
        <v>331</v>
      </c>
      <c r="B5072" t="s">
        <v>5845</v>
      </c>
      <c r="C5072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t="s">
        <v>393</v>
      </c>
      <c r="B5073" t="s">
        <v>5846</v>
      </c>
      <c r="C5073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t="s">
        <v>393</v>
      </c>
      <c r="B5074" t="s">
        <v>5847</v>
      </c>
      <c r="C5074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t="s">
        <v>393</v>
      </c>
      <c r="B5075" t="s">
        <v>5848</v>
      </c>
      <c r="C5075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t="s">
        <v>795</v>
      </c>
      <c r="B5076" t="s">
        <v>5849</v>
      </c>
      <c r="C507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t="s">
        <v>950</v>
      </c>
      <c r="B5077" t="s">
        <v>5850</v>
      </c>
      <c r="C5077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t="s">
        <v>948</v>
      </c>
      <c r="B5078" t="s">
        <v>5851</v>
      </c>
      <c r="C5078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t="s">
        <v>948</v>
      </c>
      <c r="B5079" t="s">
        <v>5852</v>
      </c>
      <c r="C5079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t="s">
        <v>948</v>
      </c>
      <c r="B5080" t="s">
        <v>5853</v>
      </c>
      <c r="C5080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t="s">
        <v>71</v>
      </c>
      <c r="B5081" t="s">
        <v>5854</v>
      </c>
      <c r="C5081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t="s">
        <v>389</v>
      </c>
      <c r="B5082" t="s">
        <v>5855</v>
      </c>
      <c r="C5082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t="s">
        <v>5825</v>
      </c>
      <c r="B5083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t="s">
        <v>1254</v>
      </c>
      <c r="B5084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t="s">
        <v>1657</v>
      </c>
      <c r="B5085" t="s">
        <v>5858</v>
      </c>
      <c r="C5085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t="s">
        <v>795</v>
      </c>
      <c r="B5086" t="s">
        <v>5859</v>
      </c>
      <c r="C508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t="s">
        <v>1623</v>
      </c>
      <c r="B5087" t="s">
        <v>5860</v>
      </c>
      <c r="C5087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t="s">
        <v>1626</v>
      </c>
      <c r="B5088" t="s">
        <v>5861</v>
      </c>
      <c r="C5088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t="s">
        <v>1630</v>
      </c>
      <c r="B5089" t="s">
        <v>5862</v>
      </c>
      <c r="C5089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t="s">
        <v>795</v>
      </c>
      <c r="B5090" t="s">
        <v>5863</v>
      </c>
      <c r="C5090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t="s">
        <v>341</v>
      </c>
      <c r="B5091" t="s">
        <v>5864</v>
      </c>
      <c r="C5091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t="s">
        <v>1547</v>
      </c>
      <c r="B5092" t="s">
        <v>5865</v>
      </c>
      <c r="C5092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t="s">
        <v>1278</v>
      </c>
      <c r="B5093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t="s">
        <v>5867</v>
      </c>
      <c r="B5094" t="s">
        <v>5868</v>
      </c>
      <c r="C5094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t="s">
        <v>3460</v>
      </c>
      <c r="B5095" t="s">
        <v>5869</v>
      </c>
      <c r="C5095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t="s">
        <v>1646</v>
      </c>
      <c r="B5096" t="s">
        <v>5870</v>
      </c>
      <c r="C509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t="s">
        <v>1202</v>
      </c>
      <c r="B5097" t="s">
        <v>5871</v>
      </c>
      <c r="C5097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t="s">
        <v>1254</v>
      </c>
      <c r="B5098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t="s">
        <v>311</v>
      </c>
      <c r="B5099" t="s">
        <v>5873</v>
      </c>
      <c r="C5099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t="s">
        <v>425</v>
      </c>
      <c r="B5100" t="s">
        <v>5874</v>
      </c>
      <c r="C5100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t="s">
        <v>1598</v>
      </c>
      <c r="B5101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t="s">
        <v>1278</v>
      </c>
      <c r="B5102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t="s">
        <v>1534</v>
      </c>
      <c r="B5103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t="s">
        <v>1654</v>
      </c>
      <c r="B5104" t="s">
        <v>5878</v>
      </c>
      <c r="C5104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t="s">
        <v>1663</v>
      </c>
      <c r="B5105" t="s">
        <v>5879</v>
      </c>
      <c r="C5105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t="s">
        <v>1766</v>
      </c>
      <c r="B510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t="s">
        <v>519</v>
      </c>
      <c r="B5107" t="s">
        <v>5881</v>
      </c>
      <c r="C5107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t="s">
        <v>743</v>
      </c>
      <c r="B5108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t="s">
        <v>1254</v>
      </c>
      <c r="B5109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t="s">
        <v>581</v>
      </c>
      <c r="B5110" t="s">
        <v>5884</v>
      </c>
      <c r="C5110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t="s">
        <v>1714</v>
      </c>
      <c r="B5111" t="s">
        <v>5885</v>
      </c>
      <c r="C5111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t="s">
        <v>3415</v>
      </c>
      <c r="B5112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t="s">
        <v>1585</v>
      </c>
      <c r="B5113" t="s">
        <v>5887</v>
      </c>
      <c r="C5113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t="s">
        <v>847</v>
      </c>
      <c r="B5114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t="s">
        <v>646</v>
      </c>
      <c r="B5115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t="s">
        <v>982</v>
      </c>
      <c r="B511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t="s">
        <v>337</v>
      </c>
      <c r="B5117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t="s">
        <v>1547</v>
      </c>
      <c r="B5118" t="s">
        <v>5892</v>
      </c>
      <c r="C5118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t="s">
        <v>1350</v>
      </c>
      <c r="B5119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t="s">
        <v>361</v>
      </c>
      <c r="B5120" t="s">
        <v>5894</v>
      </c>
      <c r="C5120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t="s">
        <v>425</v>
      </c>
      <c r="B5121" t="s">
        <v>5895</v>
      </c>
      <c r="C5121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t="s">
        <v>1547</v>
      </c>
      <c r="B5122" t="s">
        <v>5896</v>
      </c>
      <c r="C5122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t="s">
        <v>1626</v>
      </c>
      <c r="B5123" t="s">
        <v>5897</v>
      </c>
      <c r="C5123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t="s">
        <v>73</v>
      </c>
      <c r="B5124" t="s">
        <v>5898</v>
      </c>
      <c r="C5124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t="s">
        <v>1278</v>
      </c>
      <c r="B5125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t="s">
        <v>5900</v>
      </c>
      <c r="B512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t="s">
        <v>1589</v>
      </c>
      <c r="B5127" t="s">
        <v>5902</v>
      </c>
      <c r="C5127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t="s">
        <v>73</v>
      </c>
      <c r="B5128" t="s">
        <v>5903</v>
      </c>
      <c r="C5128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t="s">
        <v>1752</v>
      </c>
      <c r="B5129" t="s">
        <v>5904</v>
      </c>
      <c r="C5129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t="s">
        <v>1247</v>
      </c>
      <c r="B5130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t="s">
        <v>425</v>
      </c>
      <c r="B5131" t="s">
        <v>5906</v>
      </c>
      <c r="C5131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t="s">
        <v>295</v>
      </c>
      <c r="B5132" t="s">
        <v>5907</v>
      </c>
      <c r="C5132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t="s">
        <v>300</v>
      </c>
      <c r="B5133" t="s">
        <v>5908</v>
      </c>
      <c r="C5133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t="s">
        <v>1685</v>
      </c>
      <c r="B5134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t="s">
        <v>3539</v>
      </c>
      <c r="B5135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t="s">
        <v>1405</v>
      </c>
      <c r="B513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t="s">
        <v>651</v>
      </c>
      <c r="B5137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t="s">
        <v>646</v>
      </c>
      <c r="B5138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t="s">
        <v>300</v>
      </c>
      <c r="B5139" t="s">
        <v>5914</v>
      </c>
      <c r="C5139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t="s">
        <v>1626</v>
      </c>
      <c r="B5140" t="s">
        <v>5915</v>
      </c>
      <c r="C5140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t="s">
        <v>1626</v>
      </c>
      <c r="B5141" t="s">
        <v>5916</v>
      </c>
      <c r="C5141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t="s">
        <v>1792</v>
      </c>
      <c r="B5142" t="s">
        <v>5917</v>
      </c>
      <c r="C5142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t="s">
        <v>71</v>
      </c>
      <c r="B5143" t="s">
        <v>5918</v>
      </c>
      <c r="C5143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t="s">
        <v>342</v>
      </c>
      <c r="B5144" t="s">
        <v>5919</v>
      </c>
      <c r="C5144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t="s">
        <v>1060</v>
      </c>
      <c r="B5145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t="s">
        <v>754</v>
      </c>
      <c r="B5146" t="s">
        <v>5920</v>
      </c>
      <c r="C514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t="s">
        <v>1692</v>
      </c>
      <c r="B5147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t="s">
        <v>89</v>
      </c>
      <c r="B5148" t="s">
        <v>5922</v>
      </c>
      <c r="C5148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t="s">
        <v>89</v>
      </c>
      <c r="B5149" t="s">
        <v>5923</v>
      </c>
      <c r="C5149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t="s">
        <v>950</v>
      </c>
      <c r="B5150" t="s">
        <v>5924</v>
      </c>
      <c r="C5150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t="s">
        <v>1809</v>
      </c>
      <c r="B5151" t="s">
        <v>5925</v>
      </c>
      <c r="C5151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t="s">
        <v>1809</v>
      </c>
      <c r="B5152" t="s">
        <v>5926</v>
      </c>
      <c r="C5152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t="s">
        <v>1556</v>
      </c>
      <c r="B5153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t="s">
        <v>3460</v>
      </c>
      <c r="B5154" t="s">
        <v>5928</v>
      </c>
      <c r="C5154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t="s">
        <v>646</v>
      </c>
      <c r="B5155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t="s">
        <v>1350</v>
      </c>
      <c r="B515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t="s">
        <v>1405</v>
      </c>
      <c r="B5157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t="s">
        <v>1738</v>
      </c>
      <c r="B5158" t="s">
        <v>5932</v>
      </c>
      <c r="C5158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t="s">
        <v>1828</v>
      </c>
      <c r="B5159" t="s">
        <v>5933</v>
      </c>
      <c r="C5159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t="s">
        <v>3536</v>
      </c>
      <c r="B5160" t="s">
        <v>5934</v>
      </c>
      <c r="C5160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t="s">
        <v>967</v>
      </c>
      <c r="B5161" t="s">
        <v>5935</v>
      </c>
      <c r="C5161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t="s">
        <v>519</v>
      </c>
      <c r="B5162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t="s">
        <v>516</v>
      </c>
      <c r="B5163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t="s">
        <v>401</v>
      </c>
      <c r="B5164" t="s">
        <v>5938</v>
      </c>
      <c r="C5164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t="s">
        <v>1853</v>
      </c>
      <c r="B5165" t="s">
        <v>5939</v>
      </c>
      <c r="C5165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t="s">
        <v>1646</v>
      </c>
      <c r="B5166" t="s">
        <v>5940</v>
      </c>
      <c r="C516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t="s">
        <v>2185</v>
      </c>
      <c r="B5167" t="s">
        <v>5941</v>
      </c>
      <c r="C5167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t="s">
        <v>1405</v>
      </c>
      <c r="B5168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t="s">
        <v>1405</v>
      </c>
      <c r="B5169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t="s">
        <v>1350</v>
      </c>
      <c r="B5170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t="s">
        <v>5945</v>
      </c>
      <c r="B5171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t="s">
        <v>1396</v>
      </c>
      <c r="B5172" t="s">
        <v>5947</v>
      </c>
      <c r="C5172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t="s">
        <v>1720</v>
      </c>
      <c r="B5173" t="s">
        <v>5948</v>
      </c>
      <c r="C5173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t="s">
        <v>73</v>
      </c>
      <c r="B5174" t="s">
        <v>5949</v>
      </c>
      <c r="C5174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t="s">
        <v>1350</v>
      </c>
      <c r="B5175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t="s">
        <v>1795</v>
      </c>
      <c r="B5176" t="s">
        <v>5951</v>
      </c>
      <c r="C517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t="s">
        <v>71</v>
      </c>
      <c r="B5177" t="s">
        <v>5952</v>
      </c>
      <c r="C5177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t="s">
        <v>4525</v>
      </c>
      <c r="B5178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t="s">
        <v>5023</v>
      </c>
      <c r="B5179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t="s">
        <v>1278</v>
      </c>
      <c r="B5180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t="s">
        <v>3624</v>
      </c>
      <c r="B5181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t="s">
        <v>1060</v>
      </c>
      <c r="B5182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t="s">
        <v>71</v>
      </c>
      <c r="B5183" t="s">
        <v>5958</v>
      </c>
      <c r="C5183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t="s">
        <v>1750</v>
      </c>
      <c r="B5184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t="s">
        <v>295</v>
      </c>
      <c r="B5185" t="s">
        <v>5960</v>
      </c>
      <c r="C5185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t="s">
        <v>1685</v>
      </c>
      <c r="B518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t="s">
        <v>363</v>
      </c>
      <c r="B5187" t="s">
        <v>5961</v>
      </c>
      <c r="C5187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t="s">
        <v>363</v>
      </c>
      <c r="B5188" t="s">
        <v>5962</v>
      </c>
      <c r="C5188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t="s">
        <v>363</v>
      </c>
      <c r="B5189" t="s">
        <v>5963</v>
      </c>
      <c r="C5189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t="s">
        <v>1654</v>
      </c>
      <c r="B5190" t="s">
        <v>5964</v>
      </c>
      <c r="C5190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t="s">
        <v>847</v>
      </c>
      <c r="B5191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t="s">
        <v>71</v>
      </c>
      <c r="B5192" t="s">
        <v>5966</v>
      </c>
      <c r="C5192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t="s">
        <v>1694</v>
      </c>
      <c r="B5193" t="s">
        <v>5967</v>
      </c>
      <c r="C5193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t="s">
        <v>1630</v>
      </c>
      <c r="B5194" t="s">
        <v>5968</v>
      </c>
      <c r="C5194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t="s">
        <v>73</v>
      </c>
      <c r="B5195" t="s">
        <v>5969</v>
      </c>
      <c r="C5195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t="s">
        <v>375</v>
      </c>
      <c r="B5196" t="s">
        <v>5970</v>
      </c>
      <c r="C519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t="s">
        <v>293</v>
      </c>
      <c r="B5197" t="s">
        <v>5971</v>
      </c>
      <c r="C5197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t="s">
        <v>1060</v>
      </c>
      <c r="B5198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t="s">
        <v>1163</v>
      </c>
      <c r="B5199" t="s">
        <v>5972</v>
      </c>
      <c r="C5199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t="s">
        <v>1654</v>
      </c>
      <c r="B5200" t="s">
        <v>5973</v>
      </c>
      <c r="C5200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t="s">
        <v>956</v>
      </c>
      <c r="B5201" t="s">
        <v>5974</v>
      </c>
      <c r="C5201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t="s">
        <v>1795</v>
      </c>
      <c r="B5202" t="s">
        <v>5975</v>
      </c>
      <c r="C5202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t="s">
        <v>1163</v>
      </c>
      <c r="B5203" t="s">
        <v>5976</v>
      </c>
      <c r="C5203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t="s">
        <v>1278</v>
      </c>
      <c r="B5204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t="s">
        <v>1060</v>
      </c>
      <c r="B5205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t="s">
        <v>847</v>
      </c>
      <c r="B520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t="s">
        <v>3684</v>
      </c>
      <c r="B5207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t="s">
        <v>1966</v>
      </c>
      <c r="B5208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t="s">
        <v>1750</v>
      </c>
      <c r="B5209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t="s">
        <v>1766</v>
      </c>
      <c r="B5210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t="s">
        <v>5014</v>
      </c>
      <c r="B5211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t="s">
        <v>5983</v>
      </c>
      <c r="B5212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t="s">
        <v>73</v>
      </c>
      <c r="B5213" t="s">
        <v>5984</v>
      </c>
      <c r="C5213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t="s">
        <v>1685</v>
      </c>
      <c r="B5214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t="s">
        <v>1685</v>
      </c>
      <c r="B5215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t="s">
        <v>795</v>
      </c>
      <c r="B5216" t="s">
        <v>5986</v>
      </c>
      <c r="C521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t="s">
        <v>500</v>
      </c>
      <c r="B5217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t="s">
        <v>1082</v>
      </c>
      <c r="B5218" t="s">
        <v>1303</v>
      </c>
      <c r="C5218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t="s">
        <v>73</v>
      </c>
      <c r="B5219" t="s">
        <v>5988</v>
      </c>
      <c r="C5219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t="s">
        <v>3513</v>
      </c>
      <c r="B5220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t="s">
        <v>1579</v>
      </c>
      <c r="B5221" t="s">
        <v>5990</v>
      </c>
      <c r="C5221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t="s">
        <v>425</v>
      </c>
      <c r="B5222" t="s">
        <v>5991</v>
      </c>
      <c r="C5222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t="s">
        <v>367</v>
      </c>
      <c r="B5223" t="s">
        <v>5992</v>
      </c>
      <c r="C5223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t="s">
        <v>1278</v>
      </c>
      <c r="B5224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t="s">
        <v>1991</v>
      </c>
      <c r="B5225" t="s">
        <v>5994</v>
      </c>
      <c r="C5225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t="s">
        <v>1991</v>
      </c>
      <c r="B5226" t="s">
        <v>5995</v>
      </c>
      <c r="C522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t="s">
        <v>1991</v>
      </c>
      <c r="B5227" t="s">
        <v>5996</v>
      </c>
      <c r="C5227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t="s">
        <v>1991</v>
      </c>
      <c r="B5228" t="s">
        <v>5997</v>
      </c>
      <c r="C5228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t="s">
        <v>2244</v>
      </c>
      <c r="B5229" t="s">
        <v>5998</v>
      </c>
      <c r="C5229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t="s">
        <v>1562</v>
      </c>
      <c r="B5230" t="s">
        <v>5999</v>
      </c>
      <c r="C5230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t="s">
        <v>71</v>
      </c>
      <c r="B5231" t="s">
        <v>6000</v>
      </c>
      <c r="C5231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t="s">
        <v>754</v>
      </c>
      <c r="B5232" t="s">
        <v>6001</v>
      </c>
      <c r="C5232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t="s">
        <v>73</v>
      </c>
      <c r="B5233" t="s">
        <v>6002</v>
      </c>
      <c r="C5233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t="s">
        <v>2078</v>
      </c>
      <c r="B5234" t="s">
        <v>6003</v>
      </c>
      <c r="C5234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t="s">
        <v>2009</v>
      </c>
      <c r="B5235" t="s">
        <v>6004</v>
      </c>
      <c r="C5235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t="s">
        <v>2009</v>
      </c>
      <c r="B5236" t="s">
        <v>6005</v>
      </c>
      <c r="C523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t="s">
        <v>2009</v>
      </c>
      <c r="B5237" t="s">
        <v>6006</v>
      </c>
      <c r="C5237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t="s">
        <v>341</v>
      </c>
      <c r="B5238" t="s">
        <v>6007</v>
      </c>
      <c r="C5238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t="s">
        <v>754</v>
      </c>
      <c r="B5239" t="s">
        <v>6008</v>
      </c>
      <c r="C5239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t="s">
        <v>1520</v>
      </c>
      <c r="B5240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t="s">
        <v>1828</v>
      </c>
      <c r="B5241" t="s">
        <v>6010</v>
      </c>
      <c r="C5241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t="s">
        <v>425</v>
      </c>
      <c r="B5242" t="s">
        <v>6011</v>
      </c>
      <c r="C5242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t="s">
        <v>293</v>
      </c>
      <c r="B5243" t="s">
        <v>6012</v>
      </c>
      <c r="C5243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t="s">
        <v>367</v>
      </c>
      <c r="B5244" t="s">
        <v>6013</v>
      </c>
      <c r="C5244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t="s">
        <v>1710</v>
      </c>
      <c r="B5245" t="s">
        <v>6014</v>
      </c>
      <c r="C5245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t="s">
        <v>6015</v>
      </c>
      <c r="B5246" t="s">
        <v>6016</v>
      </c>
      <c r="C524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t="s">
        <v>335</v>
      </c>
      <c r="B5247" t="s">
        <v>6017</v>
      </c>
      <c r="C5247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t="s">
        <v>389</v>
      </c>
      <c r="B5248" t="s">
        <v>6018</v>
      </c>
      <c r="C5248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t="s">
        <v>73</v>
      </c>
      <c r="B5249" t="s">
        <v>6019</v>
      </c>
      <c r="C5249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t="s">
        <v>1792</v>
      </c>
      <c r="B5250" t="s">
        <v>6020</v>
      </c>
      <c r="C5250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t="s">
        <v>89</v>
      </c>
      <c r="B5251" t="s">
        <v>6021</v>
      </c>
      <c r="C5251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t="s">
        <v>335</v>
      </c>
      <c r="B5252" t="s">
        <v>6022</v>
      </c>
      <c r="C5252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t="s">
        <v>2096</v>
      </c>
      <c r="B5253" t="s">
        <v>6023</v>
      </c>
      <c r="C5253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t="s">
        <v>1697</v>
      </c>
      <c r="B5254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t="s">
        <v>305</v>
      </c>
      <c r="B5255" t="s">
        <v>6025</v>
      </c>
      <c r="C5255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t="s">
        <v>89</v>
      </c>
      <c r="B5256" t="s">
        <v>6026</v>
      </c>
      <c r="C525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t="s">
        <v>1991</v>
      </c>
      <c r="B5257" t="s">
        <v>6027</v>
      </c>
      <c r="C5257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t="s">
        <v>2068</v>
      </c>
      <c r="B5258" t="s">
        <v>6028</v>
      </c>
      <c r="C5258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t="s">
        <v>1259</v>
      </c>
      <c r="B5259" t="s">
        <v>6029</v>
      </c>
      <c r="C5259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t="s">
        <v>401</v>
      </c>
      <c r="B5260" t="s">
        <v>6030</v>
      </c>
      <c r="C5260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t="s">
        <v>320</v>
      </c>
      <c r="B5261" t="s">
        <v>6031</v>
      </c>
      <c r="C5261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t="s">
        <v>2068</v>
      </c>
      <c r="B5262" t="s">
        <v>6032</v>
      </c>
      <c r="C5262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t="s">
        <v>2075</v>
      </c>
      <c r="B5263" t="s">
        <v>6033</v>
      </c>
      <c r="C5263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t="s">
        <v>1654</v>
      </c>
      <c r="B5264" t="s">
        <v>6034</v>
      </c>
      <c r="C5264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t="s">
        <v>335</v>
      </c>
      <c r="B5265" t="s">
        <v>6035</v>
      </c>
      <c r="C5265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t="s">
        <v>1980</v>
      </c>
      <c r="B5266" t="s">
        <v>6036</v>
      </c>
      <c r="C526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t="s">
        <v>1980</v>
      </c>
      <c r="B5267" t="s">
        <v>6037</v>
      </c>
      <c r="C5267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t="s">
        <v>2088</v>
      </c>
      <c r="B5268" t="s">
        <v>6038</v>
      </c>
      <c r="C5268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t="s">
        <v>425</v>
      </c>
      <c r="B5269" t="s">
        <v>6039</v>
      </c>
      <c r="C5269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t="s">
        <v>313</v>
      </c>
      <c r="B5270" t="s">
        <v>6040</v>
      </c>
      <c r="C5270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t="s">
        <v>3838</v>
      </c>
      <c r="B5271" t="s">
        <v>6041</v>
      </c>
      <c r="C5271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t="s">
        <v>375</v>
      </c>
      <c r="B5272" t="s">
        <v>6042</v>
      </c>
      <c r="C5272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t="s">
        <v>1980</v>
      </c>
      <c r="B5273" t="s">
        <v>6043</v>
      </c>
      <c r="C5273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t="s">
        <v>3891</v>
      </c>
      <c r="B5274" t="s">
        <v>6044</v>
      </c>
      <c r="C5274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t="s">
        <v>73</v>
      </c>
      <c r="B5275" t="s">
        <v>6045</v>
      </c>
      <c r="C5275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t="s">
        <v>89</v>
      </c>
      <c r="B5276" t="s">
        <v>6046</v>
      </c>
      <c r="C527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t="s">
        <v>1991</v>
      </c>
      <c r="B5277" t="s">
        <v>6047</v>
      </c>
      <c r="C5277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t="s">
        <v>1991</v>
      </c>
      <c r="B5278" t="s">
        <v>6048</v>
      </c>
      <c r="C5278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t="s">
        <v>2157</v>
      </c>
      <c r="B5279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t="s">
        <v>2157</v>
      </c>
      <c r="B5280" t="s">
        <v>6050</v>
      </c>
      <c r="C5280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t="s">
        <v>2157</v>
      </c>
      <c r="B5281" t="s">
        <v>6051</v>
      </c>
      <c r="C5281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t="s">
        <v>2157</v>
      </c>
      <c r="B5282" t="s">
        <v>6052</v>
      </c>
      <c r="C5282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t="s">
        <v>287</v>
      </c>
      <c r="B5283" t="s">
        <v>6053</v>
      </c>
      <c r="C5283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t="s">
        <v>305</v>
      </c>
      <c r="B5284" t="s">
        <v>6054</v>
      </c>
      <c r="C5284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t="s">
        <v>342</v>
      </c>
      <c r="B5285" t="s">
        <v>6055</v>
      </c>
      <c r="C5285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t="s">
        <v>2096</v>
      </c>
      <c r="B5286" t="s">
        <v>6056</v>
      </c>
      <c r="C528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t="s">
        <v>421</v>
      </c>
      <c r="B5287" t="s">
        <v>6057</v>
      </c>
      <c r="C5287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t="s">
        <v>2256</v>
      </c>
      <c r="B5288" t="s">
        <v>6058</v>
      </c>
      <c r="C5288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t="s">
        <v>305</v>
      </c>
      <c r="B5289" t="s">
        <v>6059</v>
      </c>
      <c r="C5289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t="s">
        <v>358</v>
      </c>
      <c r="B5290" t="s">
        <v>6060</v>
      </c>
      <c r="C5290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t="s">
        <v>73</v>
      </c>
      <c r="B5291" t="s">
        <v>6061</v>
      </c>
      <c r="C5291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t="s">
        <v>2157</v>
      </c>
      <c r="B5292" t="s">
        <v>6062</v>
      </c>
      <c r="C5292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t="s">
        <v>2256</v>
      </c>
      <c r="B5293" t="s">
        <v>6063</v>
      </c>
      <c r="C5293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t="s">
        <v>1579</v>
      </c>
      <c r="B5294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t="s">
        <v>754</v>
      </c>
      <c r="B5295" t="s">
        <v>6065</v>
      </c>
      <c r="C5295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t="s">
        <v>1841</v>
      </c>
      <c r="B5296" t="s">
        <v>6066</v>
      </c>
      <c r="C529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t="s">
        <v>2271</v>
      </c>
      <c r="B5297" t="s">
        <v>6067</v>
      </c>
      <c r="C5297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t="s">
        <v>412</v>
      </c>
      <c r="B5298" t="s">
        <v>6068</v>
      </c>
      <c r="C5298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t="s">
        <v>425</v>
      </c>
      <c r="B5299" t="s">
        <v>6069</v>
      </c>
      <c r="C5299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t="s">
        <v>956</v>
      </c>
      <c r="B5300" t="s">
        <v>6070</v>
      </c>
      <c r="C5300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t="s">
        <v>2173</v>
      </c>
      <c r="B5301" t="s">
        <v>6071</v>
      </c>
      <c r="C5301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t="s">
        <v>2426</v>
      </c>
      <c r="B5302" t="s">
        <v>6072</v>
      </c>
      <c r="C5302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t="s">
        <v>9</v>
      </c>
      <c r="B5303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t="s">
        <v>6074</v>
      </c>
      <c r="B5304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t="s">
        <v>4876</v>
      </c>
      <c r="B5305" t="s">
        <v>6076</v>
      </c>
      <c r="C5305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t="s">
        <v>4711</v>
      </c>
      <c r="B5306" t="s">
        <v>6077</v>
      </c>
      <c r="C530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t="s">
        <v>2088</v>
      </c>
      <c r="B5307" t="s">
        <v>6078</v>
      </c>
      <c r="C5307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t="s">
        <v>2256</v>
      </c>
      <c r="B5308" t="s">
        <v>6079</v>
      </c>
      <c r="C5308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t="s">
        <v>2601</v>
      </c>
      <c r="B5309" t="s">
        <v>6080</v>
      </c>
      <c r="C5309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t="s">
        <v>2212</v>
      </c>
      <c r="B5310" t="s">
        <v>6081</v>
      </c>
      <c r="C5310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t="s">
        <v>2068</v>
      </c>
      <c r="B5311" t="s">
        <v>6082</v>
      </c>
      <c r="C5311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t="s">
        <v>73</v>
      </c>
      <c r="B5312" t="s">
        <v>6083</v>
      </c>
      <c r="C5312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t="s">
        <v>1991</v>
      </c>
      <c r="B5313" t="s">
        <v>6084</v>
      </c>
      <c r="C5313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t="s">
        <v>295</v>
      </c>
      <c r="B5314" t="s">
        <v>6085</v>
      </c>
      <c r="C5314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t="s">
        <v>2223</v>
      </c>
      <c r="B5315" t="s">
        <v>6086</v>
      </c>
      <c r="C5315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t="s">
        <v>695</v>
      </c>
      <c r="B531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t="s">
        <v>2085</v>
      </c>
      <c r="B5317" t="s">
        <v>6088</v>
      </c>
      <c r="C5317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t="s">
        <v>2113</v>
      </c>
      <c r="B5318" t="s">
        <v>6089</v>
      </c>
      <c r="C5318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t="s">
        <v>956</v>
      </c>
      <c r="B5319" t="s">
        <v>6090</v>
      </c>
      <c r="C5319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t="s">
        <v>956</v>
      </c>
      <c r="B5320" t="s">
        <v>6091</v>
      </c>
      <c r="C5320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t="s">
        <v>2285</v>
      </c>
      <c r="B5321" t="s">
        <v>6092</v>
      </c>
      <c r="C5321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t="s">
        <v>367</v>
      </c>
      <c r="B5322" t="s">
        <v>6093</v>
      </c>
      <c r="C5322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t="s">
        <v>2017</v>
      </c>
      <c r="B5323" t="s">
        <v>6094</v>
      </c>
      <c r="C5323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t="s">
        <v>1630</v>
      </c>
      <c r="B5324" t="s">
        <v>6095</v>
      </c>
      <c r="C5324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t="s">
        <v>1630</v>
      </c>
      <c r="B5325" t="s">
        <v>6096</v>
      </c>
      <c r="C5325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t="s">
        <v>795</v>
      </c>
      <c r="B5326" t="s">
        <v>6097</v>
      </c>
      <c r="C532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t="s">
        <v>2157</v>
      </c>
      <c r="B5327" t="s">
        <v>6098</v>
      </c>
      <c r="C5327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t="s">
        <v>293</v>
      </c>
      <c r="B5328" t="s">
        <v>6099</v>
      </c>
      <c r="C5328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t="s">
        <v>1991</v>
      </c>
      <c r="B5329" t="s">
        <v>6100</v>
      </c>
      <c r="C5329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t="s">
        <v>1991</v>
      </c>
      <c r="B5330" t="s">
        <v>6101</v>
      </c>
      <c r="C5330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t="s">
        <v>1991</v>
      </c>
      <c r="B5331" t="s">
        <v>6102</v>
      </c>
      <c r="C5331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t="s">
        <v>1991</v>
      </c>
      <c r="B5332" t="s">
        <v>6103</v>
      </c>
      <c r="C5332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t="s">
        <v>1657</v>
      </c>
      <c r="B5333" t="s">
        <v>6104</v>
      </c>
      <c r="C5333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t="s">
        <v>956</v>
      </c>
      <c r="B5334" t="s">
        <v>6105</v>
      </c>
      <c r="C5334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t="s">
        <v>2239</v>
      </c>
      <c r="B5335" t="s">
        <v>6106</v>
      </c>
      <c r="C5335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t="s">
        <v>2223</v>
      </c>
      <c r="B5336" t="s">
        <v>6107</v>
      </c>
      <c r="C533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t="s">
        <v>795</v>
      </c>
      <c r="B5337" t="s">
        <v>6108</v>
      </c>
      <c r="C5337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t="s">
        <v>3891</v>
      </c>
      <c r="B5338" t="s">
        <v>6109</v>
      </c>
      <c r="C5338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t="s">
        <v>2133</v>
      </c>
      <c r="B5339" t="s">
        <v>6110</v>
      </c>
      <c r="C5339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t="s">
        <v>2085</v>
      </c>
      <c r="B5340" t="s">
        <v>6111</v>
      </c>
      <c r="C5340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t="s">
        <v>2017</v>
      </c>
      <c r="B5341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t="s">
        <v>363</v>
      </c>
      <c r="B5342" t="s">
        <v>6113</v>
      </c>
      <c r="C5342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t="s">
        <v>2244</v>
      </c>
      <c r="B5343" t="s">
        <v>6114</v>
      </c>
      <c r="C5343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t="s">
        <v>2096</v>
      </c>
      <c r="B5344" t="s">
        <v>6115</v>
      </c>
      <c r="C5344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t="s">
        <v>3896</v>
      </c>
      <c r="B5345" t="s">
        <v>6116</v>
      </c>
      <c r="C5345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t="s">
        <v>1841</v>
      </c>
      <c r="B5346" t="s">
        <v>6117</v>
      </c>
      <c r="C534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t="s">
        <v>378</v>
      </c>
      <c r="B5347" t="s">
        <v>6118</v>
      </c>
      <c r="C5347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t="s">
        <v>958</v>
      </c>
      <c r="B5348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t="s">
        <v>795</v>
      </c>
      <c r="B5349" t="s">
        <v>6120</v>
      </c>
      <c r="C5349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t="s">
        <v>401</v>
      </c>
      <c r="B5350" t="s">
        <v>6121</v>
      </c>
      <c r="C5350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t="s">
        <v>399</v>
      </c>
      <c r="B5351" t="s">
        <v>6122</v>
      </c>
      <c r="C5351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t="s">
        <v>4004</v>
      </c>
      <c r="B5352" t="s">
        <v>6123</v>
      </c>
      <c r="C5352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t="s">
        <v>1980</v>
      </c>
      <c r="B5353" t="s">
        <v>6124</v>
      </c>
      <c r="D5353" t="str">
        <f t="shared" si="83"/>
        <v>WADY EL-NATROUN BRIDGE(HST)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t="s">
        <v>4137</v>
      </c>
      <c r="B5354" t="s">
        <v>6125</v>
      </c>
      <c r="C5354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t="s">
        <v>2271</v>
      </c>
      <c r="B5355" t="s">
        <v>6126</v>
      </c>
      <c r="C5355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t="s">
        <v>2113</v>
      </c>
      <c r="B5356" t="s">
        <v>6127</v>
      </c>
      <c r="C535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t="s">
        <v>2244</v>
      </c>
      <c r="B5357" t="s">
        <v>6128</v>
      </c>
      <c r="C5357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t="s">
        <v>2088</v>
      </c>
      <c r="B5358" t="s">
        <v>6129</v>
      </c>
      <c r="C5358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t="s">
        <v>320</v>
      </c>
      <c r="B5359" t="s">
        <v>6130</v>
      </c>
      <c r="C5359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t="s">
        <v>4527</v>
      </c>
      <c r="B5360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t="s">
        <v>401</v>
      </c>
      <c r="B5361" t="s">
        <v>6132</v>
      </c>
      <c r="C5361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t="s">
        <v>363</v>
      </c>
      <c r="B5362" t="s">
        <v>6133</v>
      </c>
      <c r="C5362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t="s">
        <v>371</v>
      </c>
      <c r="B5363" t="s">
        <v>6134</v>
      </c>
      <c r="C5363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t="s">
        <v>1227</v>
      </c>
      <c r="B5364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t="s">
        <v>1828</v>
      </c>
      <c r="B5365" t="s">
        <v>6135</v>
      </c>
      <c r="C5365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t="s">
        <v>405</v>
      </c>
      <c r="B5366" t="s">
        <v>6136</v>
      </c>
      <c r="C536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t="s">
        <v>1396</v>
      </c>
      <c r="B5367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t="s">
        <v>89</v>
      </c>
      <c r="B5368" t="s">
        <v>6138</v>
      </c>
      <c r="C5368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t="s">
        <v>358</v>
      </c>
      <c r="B5369" t="s">
        <v>6139</v>
      </c>
      <c r="C5369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t="s">
        <v>2116</v>
      </c>
      <c r="B5370" t="s">
        <v>6140</v>
      </c>
      <c r="C5370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t="s">
        <v>5240</v>
      </c>
      <c r="B5371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t="s">
        <v>1991</v>
      </c>
      <c r="B5372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t="s">
        <v>1991</v>
      </c>
      <c r="B5373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t="s">
        <v>1916</v>
      </c>
      <c r="B5374" t="s">
        <v>6144</v>
      </c>
      <c r="C5374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t="s">
        <v>2262</v>
      </c>
      <c r="B5375" t="s">
        <v>6145</v>
      </c>
      <c r="C5375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t="s">
        <v>2088</v>
      </c>
      <c r="B5376" t="s">
        <v>6146</v>
      </c>
      <c r="C537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t="s">
        <v>2116</v>
      </c>
      <c r="B5377" t="s">
        <v>6147</v>
      </c>
      <c r="C5377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t="s">
        <v>2285</v>
      </c>
      <c r="B5378" t="s">
        <v>6148</v>
      </c>
      <c r="C5378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t="s">
        <v>346</v>
      </c>
      <c r="B5379" t="s">
        <v>6149</v>
      </c>
      <c r="C5379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t="s">
        <v>3838</v>
      </c>
      <c r="B5380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t="s">
        <v>2157</v>
      </c>
      <c r="B5381" t="s">
        <v>6151</v>
      </c>
      <c r="C5381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t="s">
        <v>2246</v>
      </c>
      <c r="B5382" t="s">
        <v>6152</v>
      </c>
      <c r="C5382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t="s">
        <v>320</v>
      </c>
      <c r="B5383" t="s">
        <v>6153</v>
      </c>
      <c r="C5383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t="s">
        <v>2372</v>
      </c>
      <c r="B5384" t="s">
        <v>6154</v>
      </c>
      <c r="C5384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t="s">
        <v>348</v>
      </c>
      <c r="B5385" t="s">
        <v>6155</v>
      </c>
      <c r="C5385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t="s">
        <v>405</v>
      </c>
      <c r="B5386" t="s">
        <v>6156</v>
      </c>
      <c r="C538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t="s">
        <v>346</v>
      </c>
      <c r="B5387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t="s">
        <v>1916</v>
      </c>
      <c r="B5388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t="s">
        <v>2292</v>
      </c>
      <c r="B5389" t="s">
        <v>6159</v>
      </c>
      <c r="C5389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t="s">
        <v>308</v>
      </c>
      <c r="B5390" t="s">
        <v>6160</v>
      </c>
      <c r="C5390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t="s">
        <v>2268</v>
      </c>
      <c r="B5391" t="s">
        <v>6161</v>
      </c>
      <c r="C5391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t="s">
        <v>2116</v>
      </c>
      <c r="B5392" t="s">
        <v>6162</v>
      </c>
      <c r="C5392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t="s">
        <v>2244</v>
      </c>
      <c r="B5393" t="s">
        <v>6163</v>
      </c>
      <c r="C5393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t="s">
        <v>6164</v>
      </c>
      <c r="B5394" t="s">
        <v>6165</v>
      </c>
      <c r="C5394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t="s">
        <v>1082</v>
      </c>
      <c r="B5395" t="s">
        <v>916</v>
      </c>
      <c r="C5395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t="s">
        <v>2157</v>
      </c>
      <c r="B5396" t="s">
        <v>6166</v>
      </c>
      <c r="C539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t="s">
        <v>2157</v>
      </c>
      <c r="B5397" t="s">
        <v>6167</v>
      </c>
      <c r="C5397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t="s">
        <v>2157</v>
      </c>
      <c r="B5398" t="s">
        <v>6168</v>
      </c>
      <c r="C5398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t="s">
        <v>288</v>
      </c>
      <c r="B5399" t="s">
        <v>6169</v>
      </c>
      <c r="D5399" t="str">
        <f t="shared" si="84"/>
        <v>Abo Ghaleb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t="s">
        <v>6170</v>
      </c>
      <c r="B5400" t="s">
        <v>6171</v>
      </c>
      <c r="C5400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t="s">
        <v>3903</v>
      </c>
      <c r="B5401" t="s">
        <v>6172</v>
      </c>
      <c r="C5401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t="s">
        <v>2088</v>
      </c>
      <c r="B5402" t="s">
        <v>6173</v>
      </c>
      <c r="C5402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t="s">
        <v>475</v>
      </c>
      <c r="B5403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t="s">
        <v>500</v>
      </c>
      <c r="B5404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t="s">
        <v>453</v>
      </c>
      <c r="B5405" t="s">
        <v>6176</v>
      </c>
      <c r="C5405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t="s">
        <v>514</v>
      </c>
      <c r="B540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t="s">
        <v>3891</v>
      </c>
      <c r="B5407" t="s">
        <v>6178</v>
      </c>
      <c r="C5407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t="s">
        <v>847</v>
      </c>
      <c r="B5408" t="s">
        <v>6179</v>
      </c>
      <c r="C5408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t="s">
        <v>2795</v>
      </c>
      <c r="B5409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t="s">
        <v>475</v>
      </c>
      <c r="B5410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t="s">
        <v>475</v>
      </c>
      <c r="B5411" t="s">
        <v>6181</v>
      </c>
      <c r="C5411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t="s">
        <v>456</v>
      </c>
      <c r="B5412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t="s">
        <v>828</v>
      </c>
      <c r="B5413" t="s">
        <v>6183</v>
      </c>
      <c r="C5413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t="s">
        <v>1746</v>
      </c>
      <c r="B5414" t="s">
        <v>6184</v>
      </c>
      <c r="C5414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t="s">
        <v>1071</v>
      </c>
      <c r="B5415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t="s">
        <v>2626</v>
      </c>
      <c r="B5416" t="s">
        <v>6186</v>
      </c>
      <c r="C541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t="s">
        <v>456</v>
      </c>
      <c r="B5417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t="s">
        <v>1646</v>
      </c>
      <c r="B5418" t="s">
        <v>6188</v>
      </c>
      <c r="C5418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t="s">
        <v>1792</v>
      </c>
      <c r="B5419" t="s">
        <v>6189</v>
      </c>
      <c r="C5419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t="s">
        <v>897</v>
      </c>
      <c r="B5420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t="s">
        <v>1795</v>
      </c>
      <c r="B5421" t="s">
        <v>6190</v>
      </c>
      <c r="C5421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t="s">
        <v>1710</v>
      </c>
      <c r="B5422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t="s">
        <v>2151</v>
      </c>
      <c r="B5423" t="s">
        <v>6192</v>
      </c>
      <c r="C5423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t="s">
        <v>456</v>
      </c>
      <c r="B5424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t="s">
        <v>3539</v>
      </c>
      <c r="B5425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t="s">
        <v>1991</v>
      </c>
      <c r="B542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t="s">
        <v>475</v>
      </c>
      <c r="B5427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t="s">
        <v>514</v>
      </c>
      <c r="B5428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t="s">
        <v>1473</v>
      </c>
      <c r="B5429" t="s">
        <v>6198</v>
      </c>
      <c r="C5429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t="s">
        <v>1071</v>
      </c>
      <c r="B5430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t="s">
        <v>456</v>
      </c>
      <c r="B5431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t="s">
        <v>5345</v>
      </c>
      <c r="B5432" t="s">
        <v>6200</v>
      </c>
      <c r="C5432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t="s">
        <v>1953</v>
      </c>
      <c r="B5433" t="s">
        <v>6201</v>
      </c>
      <c r="C5433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t="s">
        <v>651</v>
      </c>
      <c r="B5434" t="s">
        <v>6202</v>
      </c>
      <c r="C5434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t="s">
        <v>514</v>
      </c>
      <c r="B5435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t="s">
        <v>6204</v>
      </c>
      <c r="B5436" t="s">
        <v>6205</v>
      </c>
      <c r="C543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t="s">
        <v>754</v>
      </c>
      <c r="B5437" t="s">
        <v>6206</v>
      </c>
      <c r="C5437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t="s">
        <v>1594</v>
      </c>
      <c r="B5438" t="s">
        <v>6207</v>
      </c>
      <c r="C5438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t="s">
        <v>456</v>
      </c>
      <c r="B5439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t="s">
        <v>2619</v>
      </c>
      <c r="B5440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t="s">
        <v>1084</v>
      </c>
      <c r="B5441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t="s">
        <v>4019</v>
      </c>
      <c r="B5442" t="s">
        <v>6211</v>
      </c>
      <c r="D5442" t="str">
        <f t="shared" si="84"/>
        <v>Aswan axis - Daraw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t="s">
        <v>705</v>
      </c>
      <c r="B5443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t="s">
        <v>897</v>
      </c>
      <c r="B5444" t="s">
        <v>6213</v>
      </c>
      <c r="C5444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t="s">
        <v>2452</v>
      </c>
      <c r="B5445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t="s">
        <v>432</v>
      </c>
      <c r="B544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t="s">
        <v>4019</v>
      </c>
      <c r="B5447" t="s">
        <v>6216</v>
      </c>
      <c r="C5447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t="s">
        <v>1259</v>
      </c>
      <c r="B5448" t="s">
        <v>6217</v>
      </c>
      <c r="C5448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t="s">
        <v>1082</v>
      </c>
      <c r="B5449" t="s">
        <v>6218</v>
      </c>
      <c r="C5449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t="s">
        <v>847</v>
      </c>
      <c r="B5450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t="s">
        <v>1750</v>
      </c>
      <c r="B5451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t="s">
        <v>646</v>
      </c>
      <c r="B5452" t="s">
        <v>6221</v>
      </c>
      <c r="C5452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t="s">
        <v>366</v>
      </c>
      <c r="B5453" t="s">
        <v>6222</v>
      </c>
      <c r="C5453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t="s">
        <v>2581</v>
      </c>
      <c r="B5454" t="s">
        <v>6223</v>
      </c>
      <c r="C5454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t="s">
        <v>458</v>
      </c>
      <c r="B5455" t="s">
        <v>6224</v>
      </c>
      <c r="C5455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t="s">
        <v>524</v>
      </c>
      <c r="B5456" t="s">
        <v>6225</v>
      </c>
      <c r="C545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t="s">
        <v>1350</v>
      </c>
      <c r="B5457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t="s">
        <v>475</v>
      </c>
      <c r="B5458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t="s">
        <v>475</v>
      </c>
      <c r="B5459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t="s">
        <v>1809</v>
      </c>
      <c r="B5460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t="s">
        <v>486</v>
      </c>
      <c r="B5461" t="s">
        <v>6230</v>
      </c>
      <c r="C5461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t="s">
        <v>456</v>
      </c>
      <c r="B5462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t="s">
        <v>1043</v>
      </c>
      <c r="B5463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t="s">
        <v>895</v>
      </c>
      <c r="B5464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t="s">
        <v>1473</v>
      </c>
      <c r="B5465" t="s">
        <v>6234</v>
      </c>
      <c r="C5465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t="s">
        <v>1077</v>
      </c>
      <c r="B5466" t="s">
        <v>6235</v>
      </c>
      <c r="C546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t="s">
        <v>458</v>
      </c>
      <c r="B5467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t="s">
        <v>2482</v>
      </c>
      <c r="B5468" t="s">
        <v>6237</v>
      </c>
      <c r="C5468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t="s">
        <v>500</v>
      </c>
      <c r="B5469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t="s">
        <v>475</v>
      </c>
      <c r="B5470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t="s">
        <v>1953</v>
      </c>
      <c r="B5471" t="s">
        <v>6240</v>
      </c>
      <c r="C5471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t="s">
        <v>1692</v>
      </c>
      <c r="B5472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t="s">
        <v>2290</v>
      </c>
      <c r="B5473" t="s">
        <v>6242</v>
      </c>
      <c r="C5473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t="s">
        <v>514</v>
      </c>
      <c r="B5474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t="s">
        <v>573</v>
      </c>
      <c r="B5475" t="s">
        <v>6244</v>
      </c>
      <c r="C5475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t="s">
        <v>514</v>
      </c>
      <c r="B547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t="s">
        <v>486</v>
      </c>
      <c r="B5477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t="s">
        <v>6246</v>
      </c>
      <c r="B5478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t="s">
        <v>828</v>
      </c>
      <c r="B5479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t="s">
        <v>500</v>
      </c>
      <c r="B5480" t="s">
        <v>6248</v>
      </c>
      <c r="C5480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t="s">
        <v>456</v>
      </c>
      <c r="B5481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t="s">
        <v>490</v>
      </c>
      <c r="B5482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t="s">
        <v>1060</v>
      </c>
      <c r="B5483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t="s">
        <v>646</v>
      </c>
      <c r="B5484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t="s">
        <v>2581</v>
      </c>
      <c r="B5485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t="s">
        <v>1663</v>
      </c>
      <c r="B5486" t="s">
        <v>6253</v>
      </c>
      <c r="C548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t="s">
        <v>6254</v>
      </c>
      <c r="B5487" t="s">
        <v>6255</v>
      </c>
      <c r="C5487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t="s">
        <v>1692</v>
      </c>
      <c r="B5488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t="s">
        <v>1809</v>
      </c>
      <c r="B5489" t="s">
        <v>6257</v>
      </c>
      <c r="C5489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t="s">
        <v>1704</v>
      </c>
      <c r="B5490" t="s">
        <v>6258</v>
      </c>
      <c r="C5490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t="s">
        <v>458</v>
      </c>
      <c r="B5491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t="s">
        <v>705</v>
      </c>
      <c r="B5492" t="s">
        <v>6259</v>
      </c>
      <c r="C5492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t="s">
        <v>838</v>
      </c>
      <c r="B5493" t="s">
        <v>6260</v>
      </c>
      <c r="C5493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t="s">
        <v>1936</v>
      </c>
      <c r="B5494" t="s">
        <v>6261</v>
      </c>
      <c r="C5494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t="s">
        <v>2526</v>
      </c>
      <c r="B5495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t="s">
        <v>2529</v>
      </c>
      <c r="B549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t="s">
        <v>2098</v>
      </c>
      <c r="B5497" t="s">
        <v>6263</v>
      </c>
      <c r="C5497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t="s">
        <v>2113</v>
      </c>
      <c r="B5498" t="s">
        <v>6264</v>
      </c>
      <c r="C5498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t="s">
        <v>2480</v>
      </c>
      <c r="B5499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t="s">
        <v>4069</v>
      </c>
      <c r="B5500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t="s">
        <v>475</v>
      </c>
      <c r="B5501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t="s">
        <v>2253</v>
      </c>
      <c r="B5502" t="s">
        <v>6268</v>
      </c>
      <c r="C5502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t="s">
        <v>323</v>
      </c>
      <c r="B5503" t="s">
        <v>6269</v>
      </c>
      <c r="C5503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t="s">
        <v>500</v>
      </c>
      <c r="B5504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t="s">
        <v>5437</v>
      </c>
      <c r="B5505" t="s">
        <v>6271</v>
      </c>
      <c r="C5505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t="s">
        <v>817</v>
      </c>
      <c r="B550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t="s">
        <v>3891</v>
      </c>
      <c r="B5507" t="s">
        <v>6273</v>
      </c>
      <c r="C5507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t="s">
        <v>458</v>
      </c>
      <c r="B5508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t="s">
        <v>506</v>
      </c>
      <c r="B5509" t="s">
        <v>6275</v>
      </c>
      <c r="C5509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t="s">
        <v>458</v>
      </c>
      <c r="B5510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t="s">
        <v>1743</v>
      </c>
      <c r="B5511" t="s">
        <v>6276</v>
      </c>
      <c r="C5511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t="s">
        <v>1043</v>
      </c>
      <c r="B5512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t="s">
        <v>2113</v>
      </c>
      <c r="B5513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t="s">
        <v>895</v>
      </c>
      <c r="B5514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t="s">
        <v>758</v>
      </c>
      <c r="B5515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t="s">
        <v>897</v>
      </c>
      <c r="B551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t="s">
        <v>1243</v>
      </c>
      <c r="B5517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t="s">
        <v>895</v>
      </c>
      <c r="B5518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t="s">
        <v>581</v>
      </c>
      <c r="B5519" t="s">
        <v>6284</v>
      </c>
      <c r="C5519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t="s">
        <v>511</v>
      </c>
      <c r="B5520" t="s">
        <v>6285</v>
      </c>
      <c r="C5520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t="s">
        <v>573</v>
      </c>
      <c r="B5521" t="s">
        <v>6286</v>
      </c>
      <c r="C5521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t="s">
        <v>2113</v>
      </c>
      <c r="B5522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t="s">
        <v>2119</v>
      </c>
      <c r="B5523" t="s">
        <v>6288</v>
      </c>
      <c r="C5523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t="s">
        <v>1966</v>
      </c>
      <c r="B5524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t="s">
        <v>458</v>
      </c>
      <c r="B5525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t="s">
        <v>1084</v>
      </c>
      <c r="B552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t="s">
        <v>2096</v>
      </c>
      <c r="B5527" t="s">
        <v>6291</v>
      </c>
      <c r="C5527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t="s">
        <v>980</v>
      </c>
      <c r="B5528" t="s">
        <v>6292</v>
      </c>
      <c r="C5528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t="s">
        <v>646</v>
      </c>
      <c r="B5529" t="s">
        <v>6293</v>
      </c>
      <c r="C5529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t="s">
        <v>458</v>
      </c>
      <c r="B5530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t="s">
        <v>456</v>
      </c>
      <c r="B5531" t="s">
        <v>6295</v>
      </c>
      <c r="C5531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t="s">
        <v>1574</v>
      </c>
      <c r="B5532" t="s">
        <v>6296</v>
      </c>
      <c r="C5532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t="s">
        <v>3460</v>
      </c>
      <c r="B5533" t="s">
        <v>6297</v>
      </c>
      <c r="C5533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t="s">
        <v>1295</v>
      </c>
      <c r="B5534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t="s">
        <v>5293</v>
      </c>
      <c r="B5535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t="s">
        <v>341</v>
      </c>
      <c r="B553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t="s">
        <v>2601</v>
      </c>
      <c r="B5537" t="s">
        <v>6301</v>
      </c>
      <c r="C5537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t="s">
        <v>341</v>
      </c>
      <c r="B5538" t="s">
        <v>6302</v>
      </c>
      <c r="C5538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t="s">
        <v>320</v>
      </c>
      <c r="B5539" t="s">
        <v>6303</v>
      </c>
      <c r="C5539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t="s">
        <v>2387</v>
      </c>
      <c r="B5540" t="s">
        <v>6304</v>
      </c>
      <c r="C5540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t="s">
        <v>288</v>
      </c>
      <c r="B5541" t="s">
        <v>6305</v>
      </c>
      <c r="C5541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t="s">
        <v>6306</v>
      </c>
      <c r="B5542" t="s">
        <v>6307</v>
      </c>
      <c r="C5542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t="s">
        <v>2318</v>
      </c>
      <c r="B5543" t="s">
        <v>6308</v>
      </c>
      <c r="C5543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t="s">
        <v>2256</v>
      </c>
      <c r="B5544" t="s">
        <v>6309</v>
      </c>
      <c r="C5544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t="s">
        <v>1853</v>
      </c>
      <c r="B5545" t="s">
        <v>6310</v>
      </c>
      <c r="C5545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t="s">
        <v>2075</v>
      </c>
      <c r="B5546" t="s">
        <v>6311</v>
      </c>
      <c r="C554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t="s">
        <v>1743</v>
      </c>
      <c r="B5547" t="s">
        <v>6312</v>
      </c>
      <c r="C5547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t="s">
        <v>2113</v>
      </c>
      <c r="B5548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t="s">
        <v>371</v>
      </c>
      <c r="B5549" t="s">
        <v>6314</v>
      </c>
      <c r="C5549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t="s">
        <v>754</v>
      </c>
      <c r="B5550" t="s">
        <v>6315</v>
      </c>
      <c r="C5550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t="s">
        <v>567</v>
      </c>
      <c r="B5551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t="s">
        <v>705</v>
      </c>
      <c r="B5552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t="s">
        <v>1953</v>
      </c>
      <c r="B5553" t="s">
        <v>6318</v>
      </c>
      <c r="C5553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t="s">
        <v>1953</v>
      </c>
      <c r="B5554" t="s">
        <v>6319</v>
      </c>
      <c r="C5554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t="s">
        <v>1278</v>
      </c>
      <c r="B5555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t="s">
        <v>1405</v>
      </c>
      <c r="B555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t="s">
        <v>1589</v>
      </c>
      <c r="B5557" t="s">
        <v>6322</v>
      </c>
      <c r="C5557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t="s">
        <v>705</v>
      </c>
      <c r="B5558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t="s">
        <v>1752</v>
      </c>
      <c r="B5559" t="s">
        <v>6324</v>
      </c>
      <c r="C5559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t="s">
        <v>3587</v>
      </c>
      <c r="B5560" t="s">
        <v>6325</v>
      </c>
      <c r="D5560" t="str">
        <f t="shared" si="86"/>
        <v>R05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t="s">
        <v>341</v>
      </c>
      <c r="B5561" t="s">
        <v>6326</v>
      </c>
      <c r="C5561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t="s">
        <v>6327</v>
      </c>
      <c r="B5562" t="s">
        <v>6328</v>
      </c>
      <c r="C5562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t="s">
        <v>1456</v>
      </c>
      <c r="B5563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t="s">
        <v>3360</v>
      </c>
      <c r="B5564" t="s">
        <v>6330</v>
      </c>
      <c r="C5564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t="s">
        <v>2441</v>
      </c>
      <c r="B5565" t="s">
        <v>6331</v>
      </c>
      <c r="C5565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t="s">
        <v>2480</v>
      </c>
      <c r="B556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t="s">
        <v>4664</v>
      </c>
      <c r="B5567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t="s">
        <v>1082</v>
      </c>
      <c r="B5568" t="s">
        <v>6334</v>
      </c>
      <c r="C5568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t="s">
        <v>889</v>
      </c>
      <c r="B5569" t="s">
        <v>6335</v>
      </c>
      <c r="C5569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t="s">
        <v>1379</v>
      </c>
      <c r="B5570" t="s">
        <v>6336</v>
      </c>
      <c r="C5570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t="s">
        <v>1308</v>
      </c>
      <c r="B5571" t="s">
        <v>6337</v>
      </c>
      <c r="D5571" t="str">
        <f t="shared" ref="D5571:D5634" si="87">A5571&amp;C5571</f>
        <v>Ministries A13-A14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t="s">
        <v>674</v>
      </c>
      <c r="B5572" t="s">
        <v>6338</v>
      </c>
      <c r="C5572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t="s">
        <v>895</v>
      </c>
      <c r="B5573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t="s">
        <v>1060</v>
      </c>
      <c r="B5574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t="s">
        <v>1227</v>
      </c>
      <c r="B5575" t="s">
        <v>6056</v>
      </c>
      <c r="C5575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t="s">
        <v>475</v>
      </c>
      <c r="B557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t="s">
        <v>475</v>
      </c>
      <c r="B5577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t="s">
        <v>895</v>
      </c>
      <c r="B5578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t="s">
        <v>2676</v>
      </c>
      <c r="B5579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t="s">
        <v>475</v>
      </c>
      <c r="B5580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t="s">
        <v>475</v>
      </c>
      <c r="B5581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t="s">
        <v>514</v>
      </c>
      <c r="B5582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t="s">
        <v>1331</v>
      </c>
      <c r="B5583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t="s">
        <v>514</v>
      </c>
      <c r="B5584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t="s">
        <v>514</v>
      </c>
      <c r="B5585" t="s">
        <v>6348</v>
      </c>
      <c r="C5585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t="s">
        <v>646</v>
      </c>
      <c r="B5586" t="s">
        <v>6349</v>
      </c>
      <c r="C558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t="s">
        <v>431</v>
      </c>
      <c r="B5587" t="s">
        <v>6350</v>
      </c>
      <c r="C5587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t="s">
        <v>741</v>
      </c>
      <c r="B5588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t="s">
        <v>5437</v>
      </c>
      <c r="B5589" t="s">
        <v>6352</v>
      </c>
      <c r="C5589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t="s">
        <v>1266</v>
      </c>
      <c r="B5590" t="s">
        <v>6353</v>
      </c>
      <c r="C5590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t="s">
        <v>448</v>
      </c>
      <c r="B5591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t="s">
        <v>458</v>
      </c>
      <c r="B5592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t="s">
        <v>500</v>
      </c>
      <c r="B5593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t="s">
        <v>458</v>
      </c>
      <c r="B5594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t="s">
        <v>458</v>
      </c>
      <c r="B5595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t="s">
        <v>500</v>
      </c>
      <c r="B559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t="s">
        <v>458</v>
      </c>
      <c r="B5597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t="s">
        <v>456</v>
      </c>
      <c r="B5598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t="s">
        <v>456</v>
      </c>
      <c r="B5599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t="s">
        <v>3539</v>
      </c>
      <c r="B5600" t="s">
        <v>6363</v>
      </c>
      <c r="C5600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t="s">
        <v>498</v>
      </c>
      <c r="B5601" t="s">
        <v>6364</v>
      </c>
      <c r="C5601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t="s">
        <v>2581</v>
      </c>
      <c r="B5602" t="s">
        <v>6365</v>
      </c>
      <c r="C5602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t="s">
        <v>4176</v>
      </c>
      <c r="B5603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t="s">
        <v>456</v>
      </c>
      <c r="B5604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t="s">
        <v>488</v>
      </c>
      <c r="B5605" t="s">
        <v>6368</v>
      </c>
      <c r="C5605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t="s">
        <v>749</v>
      </c>
      <c r="B5606" t="s">
        <v>6369</v>
      </c>
      <c r="C560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t="s">
        <v>2683</v>
      </c>
      <c r="B5607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t="s">
        <v>612</v>
      </c>
      <c r="B5608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t="s">
        <v>502</v>
      </c>
      <c r="B5609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t="s">
        <v>456</v>
      </c>
      <c r="B5610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t="s">
        <v>4226</v>
      </c>
      <c r="B5611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t="s">
        <v>4332</v>
      </c>
      <c r="B5612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t="s">
        <v>1295</v>
      </c>
      <c r="B5613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t="s">
        <v>2676</v>
      </c>
      <c r="B5614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t="s">
        <v>569</v>
      </c>
      <c r="B5615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t="s">
        <v>4389</v>
      </c>
      <c r="B561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t="s">
        <v>2474</v>
      </c>
      <c r="B5617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t="s">
        <v>458</v>
      </c>
      <c r="B5618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t="s">
        <v>458</v>
      </c>
      <c r="B5619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t="s">
        <v>458</v>
      </c>
      <c r="B5620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t="s">
        <v>458</v>
      </c>
      <c r="B5621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t="s">
        <v>651</v>
      </c>
      <c r="B5622" t="s">
        <v>6378</v>
      </c>
      <c r="C5622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t="s">
        <v>506</v>
      </c>
      <c r="B5623" t="s">
        <v>6379</v>
      </c>
      <c r="C5623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t="s">
        <v>486</v>
      </c>
      <c r="B5624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t="s">
        <v>458</v>
      </c>
      <c r="B5625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t="s">
        <v>475</v>
      </c>
      <c r="B562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t="s">
        <v>448</v>
      </c>
      <c r="B5627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t="s">
        <v>453</v>
      </c>
      <c r="B5628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t="s">
        <v>453</v>
      </c>
      <c r="B5629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t="s">
        <v>453</v>
      </c>
      <c r="B5630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t="s">
        <v>453</v>
      </c>
      <c r="B5631" t="s">
        <v>6387</v>
      </c>
      <c r="C5631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t="s">
        <v>456</v>
      </c>
      <c r="B5632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t="s">
        <v>458</v>
      </c>
      <c r="B5633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t="s">
        <v>458</v>
      </c>
      <c r="B5634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t="s">
        <v>456</v>
      </c>
      <c r="B5635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t="s">
        <v>458</v>
      </c>
      <c r="B563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t="s">
        <v>475</v>
      </c>
      <c r="B5637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t="s">
        <v>475</v>
      </c>
      <c r="B5638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t="s">
        <v>490</v>
      </c>
      <c r="B5639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t="s">
        <v>490</v>
      </c>
      <c r="B5640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t="s">
        <v>490</v>
      </c>
      <c r="B5641" t="s">
        <v>6397</v>
      </c>
      <c r="C5641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t="s">
        <v>493</v>
      </c>
      <c r="B5642" t="s">
        <v>6398</v>
      </c>
      <c r="C5642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t="s">
        <v>500</v>
      </c>
      <c r="B5643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t="s">
        <v>500</v>
      </c>
      <c r="B5644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t="s">
        <v>500</v>
      </c>
      <c r="B5645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t="s">
        <v>458</v>
      </c>
      <c r="B564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t="s">
        <v>456</v>
      </c>
      <c r="B5647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t="s">
        <v>500</v>
      </c>
      <c r="B5648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t="s">
        <v>2694</v>
      </c>
      <c r="B5649" t="s">
        <v>6405</v>
      </c>
      <c r="C5649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t="s">
        <v>2694</v>
      </c>
      <c r="B5650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t="s">
        <v>657</v>
      </c>
      <c r="B5651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t="s">
        <v>524</v>
      </c>
      <c r="B5652" t="s">
        <v>6408</v>
      </c>
      <c r="C5652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t="s">
        <v>516</v>
      </c>
      <c r="B5653" t="s">
        <v>6409</v>
      </c>
      <c r="C5653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t="s">
        <v>519</v>
      </c>
      <c r="B5654" t="s">
        <v>6410</v>
      </c>
      <c r="C5654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t="s">
        <v>519</v>
      </c>
      <c r="B5655" t="s">
        <v>6411</v>
      </c>
      <c r="C5655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t="s">
        <v>524</v>
      </c>
      <c r="B5656" t="s">
        <v>6412</v>
      </c>
      <c r="C565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t="s">
        <v>524</v>
      </c>
      <c r="B5657" t="s">
        <v>6413</v>
      </c>
      <c r="C5657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t="s">
        <v>817</v>
      </c>
      <c r="B5658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t="s">
        <v>511</v>
      </c>
      <c r="B5659" t="s">
        <v>6415</v>
      </c>
      <c r="C5659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t="s">
        <v>370</v>
      </c>
      <c r="B5660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t="s">
        <v>569</v>
      </c>
      <c r="B5661" t="s">
        <v>6417</v>
      </c>
      <c r="C5661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t="s">
        <v>2452</v>
      </c>
      <c r="B5662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t="s">
        <v>559</v>
      </c>
      <c r="B5663" t="s">
        <v>6419</v>
      </c>
      <c r="C5663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t="s">
        <v>559</v>
      </c>
      <c r="B5664" t="s">
        <v>6420</v>
      </c>
      <c r="C5664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t="s">
        <v>559</v>
      </c>
      <c r="B5665" t="s">
        <v>6421</v>
      </c>
      <c r="C5665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t="s">
        <v>589</v>
      </c>
      <c r="B5666" t="s">
        <v>6422</v>
      </c>
      <c r="C566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t="s">
        <v>573</v>
      </c>
      <c r="B5667" t="s">
        <v>6423</v>
      </c>
      <c r="C5667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t="s">
        <v>432</v>
      </c>
      <c r="B5668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t="s">
        <v>657</v>
      </c>
      <c r="B5669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t="s">
        <v>4069</v>
      </c>
      <c r="B5670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t="s">
        <v>475</v>
      </c>
      <c r="B5671" t="s">
        <v>6427</v>
      </c>
      <c r="C5671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t="s">
        <v>458</v>
      </c>
      <c r="B5672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t="s">
        <v>524</v>
      </c>
      <c r="B5673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t="s">
        <v>500</v>
      </c>
      <c r="B5674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t="s">
        <v>500</v>
      </c>
      <c r="B5675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t="s">
        <v>500</v>
      </c>
      <c r="B567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t="s">
        <v>615</v>
      </c>
      <c r="B5677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t="s">
        <v>615</v>
      </c>
      <c r="B5678" t="s">
        <v>6434</v>
      </c>
      <c r="C5678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t="s">
        <v>5570</v>
      </c>
      <c r="B5679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t="s">
        <v>502</v>
      </c>
      <c r="B5680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t="s">
        <v>453</v>
      </c>
      <c r="B5681" t="s">
        <v>6437</v>
      </c>
      <c r="C5681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t="s">
        <v>488</v>
      </c>
      <c r="B5682" t="s">
        <v>6438</v>
      </c>
      <c r="C5682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t="s">
        <v>754</v>
      </c>
      <c r="B5683" t="s">
        <v>6439</v>
      </c>
      <c r="C5683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t="s">
        <v>695</v>
      </c>
      <c r="B5684" t="s">
        <v>6440</v>
      </c>
      <c r="C5684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t="s">
        <v>651</v>
      </c>
      <c r="B5685" t="s">
        <v>6441</v>
      </c>
      <c r="C5685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t="s">
        <v>456</v>
      </c>
      <c r="B568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t="s">
        <v>432</v>
      </c>
      <c r="B5687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t="s">
        <v>622</v>
      </c>
      <c r="B5688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t="s">
        <v>486</v>
      </c>
      <c r="B5689" t="s">
        <v>6445</v>
      </c>
      <c r="C5689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t="s">
        <v>486</v>
      </c>
      <c r="B5690" t="s">
        <v>6446</v>
      </c>
      <c r="C5690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t="s">
        <v>628</v>
      </c>
      <c r="B5691" t="s">
        <v>6447</v>
      </c>
      <c r="C5691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t="s">
        <v>679</v>
      </c>
      <c r="B5692" t="s">
        <v>6448</v>
      </c>
      <c r="C5692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t="s">
        <v>524</v>
      </c>
      <c r="B5693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t="s">
        <v>475</v>
      </c>
      <c r="B5694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t="s">
        <v>532</v>
      </c>
      <c r="B5695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t="s">
        <v>754</v>
      </c>
      <c r="B5696" t="s">
        <v>6452</v>
      </c>
      <c r="C569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t="s">
        <v>705</v>
      </c>
      <c r="B5697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t="s">
        <v>705</v>
      </c>
      <c r="B5698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t="s">
        <v>705</v>
      </c>
      <c r="B5699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t="s">
        <v>705</v>
      </c>
      <c r="B5700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t="s">
        <v>722</v>
      </c>
      <c r="B5701" t="s">
        <v>6456</v>
      </c>
      <c r="C5701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t="s">
        <v>573</v>
      </c>
      <c r="B5702" t="s">
        <v>6457</v>
      </c>
      <c r="C5702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t="s">
        <v>1247</v>
      </c>
      <c r="B5703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t="s">
        <v>907</v>
      </c>
      <c r="B5704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t="s">
        <v>370</v>
      </c>
      <c r="B5705" t="s">
        <v>6460</v>
      </c>
      <c r="C5705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t="s">
        <v>567</v>
      </c>
      <c r="B5706" t="s">
        <v>6461</v>
      </c>
      <c r="C570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t="s">
        <v>532</v>
      </c>
      <c r="B5707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t="s">
        <v>754</v>
      </c>
      <c r="B5708" t="s">
        <v>6463</v>
      </c>
      <c r="C5708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t="s">
        <v>615</v>
      </c>
      <c r="B5709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t="s">
        <v>2915</v>
      </c>
      <c r="B5710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t="s">
        <v>488</v>
      </c>
      <c r="B5711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t="s">
        <v>646</v>
      </c>
      <c r="B5712" t="s">
        <v>6467</v>
      </c>
      <c r="C5712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t="s">
        <v>475</v>
      </c>
      <c r="B5713" t="s">
        <v>6468</v>
      </c>
      <c r="C5713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t="s">
        <v>9</v>
      </c>
      <c r="B5714" t="s">
        <v>6469</v>
      </c>
      <c r="C5714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t="s">
        <v>453</v>
      </c>
      <c r="B5715" t="s">
        <v>6470</v>
      </c>
      <c r="C5715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t="s">
        <v>453</v>
      </c>
      <c r="B5716" t="s">
        <v>6471</v>
      </c>
      <c r="C571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t="s">
        <v>651</v>
      </c>
      <c r="B5717" t="s">
        <v>6472</v>
      </c>
      <c r="C5717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t="s">
        <v>651</v>
      </c>
      <c r="B5718" t="s">
        <v>6473</v>
      </c>
      <c r="C5718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t="s">
        <v>786</v>
      </c>
      <c r="B5719" t="s">
        <v>6474</v>
      </c>
      <c r="C5719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t="s">
        <v>646</v>
      </c>
      <c r="B5720" t="s">
        <v>6475</v>
      </c>
      <c r="C5720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t="s">
        <v>802</v>
      </c>
      <c r="B5721" t="s">
        <v>6476</v>
      </c>
      <c r="C5721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t="s">
        <v>646</v>
      </c>
      <c r="B5722" t="s">
        <v>6477</v>
      </c>
      <c r="C5722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t="s">
        <v>651</v>
      </c>
      <c r="B5723" t="s">
        <v>6478</v>
      </c>
      <c r="C5723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t="s">
        <v>651</v>
      </c>
      <c r="B5724" t="s">
        <v>6479</v>
      </c>
      <c r="C5724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t="s">
        <v>722</v>
      </c>
      <c r="B5725" t="s">
        <v>6480</v>
      </c>
      <c r="C5725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t="s">
        <v>2915</v>
      </c>
      <c r="B572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t="s">
        <v>820</v>
      </c>
      <c r="B5727" t="s">
        <v>6482</v>
      </c>
      <c r="C5727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t="s">
        <v>519</v>
      </c>
      <c r="B5728" t="s">
        <v>6483</v>
      </c>
      <c r="C5728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t="s">
        <v>532</v>
      </c>
      <c r="B5729" t="s">
        <v>6484</v>
      </c>
      <c r="C5729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t="s">
        <v>9</v>
      </c>
      <c r="B5730" t="s">
        <v>6485</v>
      </c>
      <c r="C5730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t="s">
        <v>2779</v>
      </c>
      <c r="B5731" t="s">
        <v>6486</v>
      </c>
      <c r="C5731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t="s">
        <v>500</v>
      </c>
      <c r="B5732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t="s">
        <v>646</v>
      </c>
      <c r="B5733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t="s">
        <v>431</v>
      </c>
      <c r="B5734" t="s">
        <v>6489</v>
      </c>
      <c r="C5734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t="s">
        <v>722</v>
      </c>
      <c r="B5735" t="s">
        <v>6490</v>
      </c>
      <c r="C5735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t="s">
        <v>847</v>
      </c>
      <c r="B573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t="s">
        <v>847</v>
      </c>
      <c r="B5737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t="s">
        <v>847</v>
      </c>
      <c r="B5738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t="s">
        <v>847</v>
      </c>
      <c r="B5739" t="s">
        <v>6494</v>
      </c>
      <c r="C5739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t="s">
        <v>847</v>
      </c>
      <c r="B5740" t="s">
        <v>6495</v>
      </c>
      <c r="C5740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t="s">
        <v>847</v>
      </c>
      <c r="B5741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t="s">
        <v>847</v>
      </c>
      <c r="B5742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t="s">
        <v>722</v>
      </c>
      <c r="B5743" t="s">
        <v>6498</v>
      </c>
      <c r="C5743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t="s">
        <v>581</v>
      </c>
      <c r="B5744" t="s">
        <v>6499</v>
      </c>
      <c r="C5744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t="s">
        <v>519</v>
      </c>
      <c r="B5745" t="s">
        <v>6500</v>
      </c>
      <c r="C5745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t="s">
        <v>391</v>
      </c>
      <c r="B5746" t="s">
        <v>6501</v>
      </c>
      <c r="C574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t="s">
        <v>389</v>
      </c>
      <c r="B5747" t="s">
        <v>6502</v>
      </c>
      <c r="C5747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t="s">
        <v>389</v>
      </c>
      <c r="B5748" t="s">
        <v>6503</v>
      </c>
      <c r="C5748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t="s">
        <v>1000</v>
      </c>
      <c r="B5749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t="s">
        <v>431</v>
      </c>
      <c r="B5750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t="s">
        <v>323</v>
      </c>
      <c r="B5751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t="s">
        <v>311</v>
      </c>
      <c r="B5752" t="s">
        <v>6507</v>
      </c>
      <c r="C5752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t="s">
        <v>311</v>
      </c>
      <c r="B5753" t="s">
        <v>6508</v>
      </c>
      <c r="C5753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t="s">
        <v>311</v>
      </c>
      <c r="B5754" t="s">
        <v>6509</v>
      </c>
      <c r="C5754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t="s">
        <v>311</v>
      </c>
      <c r="B5755" t="s">
        <v>6510</v>
      </c>
      <c r="C5755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t="s">
        <v>4069</v>
      </c>
      <c r="B575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t="s">
        <v>897</v>
      </c>
      <c r="B5757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t="s">
        <v>646</v>
      </c>
      <c r="B5758" t="s">
        <v>6513</v>
      </c>
      <c r="C5758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t="s">
        <v>646</v>
      </c>
      <c r="B5759" t="s">
        <v>6514</v>
      </c>
      <c r="C5759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t="s">
        <v>754</v>
      </c>
      <c r="B5760" t="s">
        <v>6515</v>
      </c>
      <c r="C5760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t="s">
        <v>926</v>
      </c>
      <c r="B5761" t="s">
        <v>6516</v>
      </c>
      <c r="C5761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t="s">
        <v>361</v>
      </c>
      <c r="B5762" t="s">
        <v>6517</v>
      </c>
      <c r="C5762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t="s">
        <v>361</v>
      </c>
      <c r="B5763" t="s">
        <v>6518</v>
      </c>
      <c r="C5763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t="s">
        <v>705</v>
      </c>
      <c r="B5764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t="s">
        <v>506</v>
      </c>
      <c r="B5765" t="s">
        <v>6520</v>
      </c>
      <c r="C5765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t="s">
        <v>754</v>
      </c>
      <c r="B5766" t="s">
        <v>6521</v>
      </c>
      <c r="C576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t="s">
        <v>6522</v>
      </c>
      <c r="B5767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t="s">
        <v>391</v>
      </c>
      <c r="B5768" t="s">
        <v>6524</v>
      </c>
      <c r="C5768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t="s">
        <v>950</v>
      </c>
      <c r="B5769" t="s">
        <v>6525</v>
      </c>
      <c r="C5769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t="s">
        <v>828</v>
      </c>
      <c r="B5770" t="s">
        <v>6526</v>
      </c>
      <c r="C5770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t="s">
        <v>967</v>
      </c>
      <c r="B5771" t="s">
        <v>6527</v>
      </c>
      <c r="C5771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t="s">
        <v>967</v>
      </c>
      <c r="B5772" t="s">
        <v>6528</v>
      </c>
      <c r="C5772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t="s">
        <v>971</v>
      </c>
      <c r="B5773" t="s">
        <v>6529</v>
      </c>
      <c r="C5773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t="s">
        <v>971</v>
      </c>
      <c r="B5774" t="s">
        <v>6530</v>
      </c>
      <c r="C5774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t="s">
        <v>971</v>
      </c>
      <c r="B5775" t="s">
        <v>6531</v>
      </c>
      <c r="C5775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t="s">
        <v>431</v>
      </c>
      <c r="B5776" t="s">
        <v>6532</v>
      </c>
      <c r="C577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t="s">
        <v>1045</v>
      </c>
      <c r="B5777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t="s">
        <v>1045</v>
      </c>
      <c r="B5778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t="s">
        <v>3631</v>
      </c>
      <c r="B5779" t="s">
        <v>6535</v>
      </c>
      <c r="C5779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t="s">
        <v>514</v>
      </c>
      <c r="B5780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t="s">
        <v>828</v>
      </c>
      <c r="B5781" t="s">
        <v>6537</v>
      </c>
      <c r="C5781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t="s">
        <v>971</v>
      </c>
      <c r="B5782" t="s">
        <v>6538</v>
      </c>
      <c r="C5782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t="s">
        <v>971</v>
      </c>
      <c r="B5783" t="s">
        <v>6539</v>
      </c>
      <c r="C5783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t="s">
        <v>971</v>
      </c>
      <c r="B5784" t="s">
        <v>6540</v>
      </c>
      <c r="C5784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t="s">
        <v>646</v>
      </c>
      <c r="B5785" t="s">
        <v>6541</v>
      </c>
      <c r="C5785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t="s">
        <v>967</v>
      </c>
      <c r="B5786" t="s">
        <v>6542</v>
      </c>
      <c r="C578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t="s">
        <v>895</v>
      </c>
      <c r="B5787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t="s">
        <v>628</v>
      </c>
      <c r="B5788" t="s">
        <v>6544</v>
      </c>
      <c r="C5788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t="s">
        <v>486</v>
      </c>
      <c r="B5789" t="s">
        <v>6545</v>
      </c>
      <c r="C5789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t="s">
        <v>448</v>
      </c>
      <c r="B5790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t="s">
        <v>1000</v>
      </c>
      <c r="B5791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t="s">
        <v>1247</v>
      </c>
      <c r="B5792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t="s">
        <v>741</v>
      </c>
      <c r="B5793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t="s">
        <v>1045</v>
      </c>
      <c r="B5794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t="s">
        <v>3099</v>
      </c>
      <c r="B5795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t="s">
        <v>3099</v>
      </c>
      <c r="B579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t="s">
        <v>3099</v>
      </c>
      <c r="B5797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t="s">
        <v>743</v>
      </c>
      <c r="B5798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t="s">
        <v>1122</v>
      </c>
      <c r="B5799" t="s">
        <v>6554</v>
      </c>
      <c r="C5799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t="s">
        <v>1054</v>
      </c>
      <c r="B5800" t="s">
        <v>6555</v>
      </c>
      <c r="C5800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t="s">
        <v>754</v>
      </c>
      <c r="B5801" t="s">
        <v>6556</v>
      </c>
      <c r="C5801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t="s">
        <v>331</v>
      </c>
      <c r="B5802" t="s">
        <v>6557</v>
      </c>
      <c r="C5802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t="s">
        <v>971</v>
      </c>
      <c r="B5803" t="s">
        <v>6558</v>
      </c>
      <c r="C5803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t="s">
        <v>389</v>
      </c>
      <c r="B5804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t="s">
        <v>311</v>
      </c>
      <c r="B5805" t="s">
        <v>6560</v>
      </c>
      <c r="C5805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t="s">
        <v>559</v>
      </c>
      <c r="B580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t="s">
        <v>651</v>
      </c>
      <c r="B5807" t="s">
        <v>6562</v>
      </c>
      <c r="C5807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t="s">
        <v>646</v>
      </c>
      <c r="B5808" t="s">
        <v>6563</v>
      </c>
      <c r="C5808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t="s">
        <v>1086</v>
      </c>
      <c r="B5809" t="s">
        <v>6564</v>
      </c>
      <c r="C5809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t="s">
        <v>1086</v>
      </c>
      <c r="B5810" t="s">
        <v>6565</v>
      </c>
      <c r="C5810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t="s">
        <v>1086</v>
      </c>
      <c r="B5811" t="s">
        <v>6566</v>
      </c>
      <c r="C5811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t="s">
        <v>971</v>
      </c>
      <c r="B5812" t="s">
        <v>6567</v>
      </c>
      <c r="C5812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t="s">
        <v>337</v>
      </c>
      <c r="B5813" t="s">
        <v>6568</v>
      </c>
      <c r="C5813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t="s">
        <v>337</v>
      </c>
      <c r="B5814" t="s">
        <v>6569</v>
      </c>
      <c r="C5814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t="s">
        <v>475</v>
      </c>
      <c r="B5815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t="s">
        <v>971</v>
      </c>
      <c r="B5816" t="s">
        <v>6571</v>
      </c>
      <c r="C581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t="s">
        <v>971</v>
      </c>
      <c r="B5817" t="s">
        <v>6572</v>
      </c>
      <c r="C5817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t="s">
        <v>881</v>
      </c>
      <c r="B5818" t="s">
        <v>6573</v>
      </c>
      <c r="C5818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t="s">
        <v>967</v>
      </c>
      <c r="B5819" t="s">
        <v>6574</v>
      </c>
      <c r="C5819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t="s">
        <v>847</v>
      </c>
      <c r="B5820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t="s">
        <v>1247</v>
      </c>
      <c r="B5821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t="s">
        <v>4777</v>
      </c>
      <c r="B5822" t="s">
        <v>6577</v>
      </c>
      <c r="C5822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t="s">
        <v>795</v>
      </c>
      <c r="B5823" t="s">
        <v>6578</v>
      </c>
      <c r="C5823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t="s">
        <v>847</v>
      </c>
      <c r="B5824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t="s">
        <v>381</v>
      </c>
      <c r="B5825" t="s">
        <v>6580</v>
      </c>
      <c r="C5825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t="s">
        <v>971</v>
      </c>
      <c r="B5826" t="s">
        <v>6581</v>
      </c>
      <c r="C582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t="s">
        <v>971</v>
      </c>
      <c r="B5827" t="s">
        <v>6582</v>
      </c>
      <c r="C5827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t="s">
        <v>1139</v>
      </c>
      <c r="B5828" t="s">
        <v>6583</v>
      </c>
      <c r="C5828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t="s">
        <v>1139</v>
      </c>
      <c r="B5829" t="s">
        <v>6584</v>
      </c>
      <c r="C5829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t="s">
        <v>6522</v>
      </c>
      <c r="B5830" t="s">
        <v>6585</v>
      </c>
      <c r="C5830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t="s">
        <v>475</v>
      </c>
      <c r="B5831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t="s">
        <v>475</v>
      </c>
      <c r="B5832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t="s">
        <v>1045</v>
      </c>
      <c r="B5833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t="s">
        <v>1045</v>
      </c>
      <c r="B5834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t="s">
        <v>1045</v>
      </c>
      <c r="B5835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t="s">
        <v>1045</v>
      </c>
      <c r="B583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t="s">
        <v>1045</v>
      </c>
      <c r="B5837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t="s">
        <v>1045</v>
      </c>
      <c r="B5838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t="s">
        <v>1163</v>
      </c>
      <c r="B5839" t="s">
        <v>6592</v>
      </c>
      <c r="C5839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t="s">
        <v>1163</v>
      </c>
      <c r="B5840" t="s">
        <v>6593</v>
      </c>
      <c r="C5840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t="s">
        <v>1163</v>
      </c>
      <c r="B5841" t="s">
        <v>6594</v>
      </c>
      <c r="C5841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t="s">
        <v>300</v>
      </c>
      <c r="B5842" t="s">
        <v>6595</v>
      </c>
      <c r="C5842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t="s">
        <v>300</v>
      </c>
      <c r="B5843" t="s">
        <v>6596</v>
      </c>
      <c r="C5843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t="s">
        <v>743</v>
      </c>
      <c r="B5844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t="s">
        <v>456</v>
      </c>
      <c r="B5845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t="s">
        <v>651</v>
      </c>
      <c r="B584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t="s">
        <v>847</v>
      </c>
      <c r="B5847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t="s">
        <v>1060</v>
      </c>
      <c r="B5848" t="s">
        <v>6601</v>
      </c>
      <c r="C5848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t="s">
        <v>5671</v>
      </c>
      <c r="B5849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t="s">
        <v>348</v>
      </c>
      <c r="B5850" t="s">
        <v>6603</v>
      </c>
      <c r="C5850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t="s">
        <v>348</v>
      </c>
      <c r="B5851" t="s">
        <v>6604</v>
      </c>
      <c r="C5851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t="s">
        <v>1202</v>
      </c>
      <c r="B5852" t="s">
        <v>6605</v>
      </c>
      <c r="C5852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t="s">
        <v>331</v>
      </c>
      <c r="B5853" t="s">
        <v>6606</v>
      </c>
      <c r="C5853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t="s">
        <v>1217</v>
      </c>
      <c r="B5854" t="s">
        <v>1083</v>
      </c>
      <c r="C5854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t="s">
        <v>1218</v>
      </c>
      <c r="B5855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t="s">
        <v>1147</v>
      </c>
      <c r="B585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t="s">
        <v>679</v>
      </c>
      <c r="B5857" t="s">
        <v>6608</v>
      </c>
      <c r="C5857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t="s">
        <v>847</v>
      </c>
      <c r="B5858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t="s">
        <v>776</v>
      </c>
      <c r="B5859" t="s">
        <v>6609</v>
      </c>
      <c r="C5859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t="s">
        <v>393</v>
      </c>
      <c r="B5860" t="s">
        <v>6610</v>
      </c>
      <c r="C5860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t="s">
        <v>393</v>
      </c>
      <c r="B5861" t="s">
        <v>6611</v>
      </c>
      <c r="C5861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t="s">
        <v>3218</v>
      </c>
      <c r="B5862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t="s">
        <v>754</v>
      </c>
      <c r="B5863" t="s">
        <v>6613</v>
      </c>
      <c r="C5863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t="s">
        <v>743</v>
      </c>
      <c r="B5864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t="s">
        <v>741</v>
      </c>
      <c r="B5865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t="s">
        <v>3199</v>
      </c>
      <c r="B586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t="s">
        <v>722</v>
      </c>
      <c r="B5867" t="s">
        <v>6617</v>
      </c>
      <c r="C5867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t="s">
        <v>971</v>
      </c>
      <c r="B5868" t="s">
        <v>6618</v>
      </c>
      <c r="C5868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t="s">
        <v>1077</v>
      </c>
      <c r="B5869" t="s">
        <v>6619</v>
      </c>
      <c r="C5869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t="s">
        <v>381</v>
      </c>
      <c r="B5870" t="s">
        <v>6620</v>
      </c>
      <c r="C5870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t="s">
        <v>1300</v>
      </c>
      <c r="B5871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t="s">
        <v>786</v>
      </c>
      <c r="B5872" t="s">
        <v>6622</v>
      </c>
      <c r="C5872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t="s">
        <v>895</v>
      </c>
      <c r="B5873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t="s">
        <v>559</v>
      </c>
      <c r="B5874" t="s">
        <v>6624</v>
      </c>
      <c r="C5874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t="s">
        <v>1278</v>
      </c>
      <c r="B5875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t="s">
        <v>9</v>
      </c>
      <c r="B5876" t="s">
        <v>6626</v>
      </c>
      <c r="C587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t="s">
        <v>705</v>
      </c>
      <c r="B5877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t="s">
        <v>1487</v>
      </c>
      <c r="B5878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t="s">
        <v>980</v>
      </c>
      <c r="B5879" t="s">
        <v>6629</v>
      </c>
      <c r="C5879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t="s">
        <v>1316</v>
      </c>
      <c r="B5880" t="s">
        <v>6630</v>
      </c>
      <c r="C5880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t="s">
        <v>516</v>
      </c>
      <c r="B5881" t="s">
        <v>6631</v>
      </c>
      <c r="C5881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t="s">
        <v>289</v>
      </c>
      <c r="B5882" t="s">
        <v>6632</v>
      </c>
      <c r="C5882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t="s">
        <v>754</v>
      </c>
      <c r="B5883" t="s">
        <v>6633</v>
      </c>
      <c r="C5883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t="s">
        <v>622</v>
      </c>
      <c r="B5884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t="s">
        <v>2694</v>
      </c>
      <c r="B5885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t="s">
        <v>1243</v>
      </c>
      <c r="B5886" t="s">
        <v>6636</v>
      </c>
      <c r="D5886" t="str">
        <f t="shared" si="91"/>
        <v>Sodic East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t="s">
        <v>1147</v>
      </c>
      <c r="B5887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t="s">
        <v>4717</v>
      </c>
      <c r="B5888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t="s">
        <v>1195</v>
      </c>
      <c r="B5889" t="s">
        <v>1047</v>
      </c>
      <c r="C5889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t="s">
        <v>1350</v>
      </c>
      <c r="B5890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t="s">
        <v>6640</v>
      </c>
      <c r="B5891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t="s">
        <v>795</v>
      </c>
      <c r="B5892" t="s">
        <v>6641</v>
      </c>
      <c r="C5892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t="s">
        <v>795</v>
      </c>
      <c r="B5893" t="s">
        <v>6642</v>
      </c>
      <c r="C5893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t="s">
        <v>795</v>
      </c>
      <c r="B5894" t="s">
        <v>6643</v>
      </c>
      <c r="C5894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t="s">
        <v>1082</v>
      </c>
      <c r="B5895" t="s">
        <v>1201</v>
      </c>
      <c r="C5895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t="s">
        <v>722</v>
      </c>
      <c r="B589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t="s">
        <v>519</v>
      </c>
      <c r="B5897" t="s">
        <v>6645</v>
      </c>
      <c r="C5897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t="s">
        <v>361</v>
      </c>
      <c r="B5898" t="s">
        <v>6646</v>
      </c>
      <c r="C5898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t="s">
        <v>1473</v>
      </c>
      <c r="B5899" t="s">
        <v>6647</v>
      </c>
      <c r="D5899" t="str">
        <f t="shared" si="92"/>
        <v>Taval Sarai 52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t="s">
        <v>1746</v>
      </c>
      <c r="B5900" t="s">
        <v>6648</v>
      </c>
      <c r="C5900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t="s">
        <v>1396</v>
      </c>
      <c r="B5901" t="s">
        <v>6649</v>
      </c>
      <c r="C5901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t="s">
        <v>1405</v>
      </c>
      <c r="B5902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t="s">
        <v>722</v>
      </c>
      <c r="B5903" t="s">
        <v>6651</v>
      </c>
      <c r="C5903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t="s">
        <v>1278</v>
      </c>
      <c r="B5904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t="s">
        <v>1308</v>
      </c>
      <c r="B5905" t="s">
        <v>6653</v>
      </c>
      <c r="D5905" t="str">
        <f t="shared" si="92"/>
        <v>Ministries A13-A14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t="s">
        <v>1093</v>
      </c>
      <c r="B590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t="s">
        <v>371</v>
      </c>
      <c r="B5907" t="s">
        <v>6654</v>
      </c>
      <c r="C5907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t="s">
        <v>371</v>
      </c>
      <c r="B5908" t="s">
        <v>6655</v>
      </c>
      <c r="C5908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t="s">
        <v>431</v>
      </c>
      <c r="B5909" t="s">
        <v>6656</v>
      </c>
      <c r="C5909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t="s">
        <v>1334</v>
      </c>
      <c r="B5910" t="s">
        <v>6657</v>
      </c>
      <c r="D5910" t="str">
        <f t="shared" si="92"/>
        <v>Mohamed Ali Palace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t="s">
        <v>847</v>
      </c>
      <c r="B5911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t="s">
        <v>1953</v>
      </c>
      <c r="B5912" t="s">
        <v>6659</v>
      </c>
      <c r="C5912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t="s">
        <v>1254</v>
      </c>
      <c r="B5913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t="s">
        <v>1433</v>
      </c>
      <c r="B5914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t="s">
        <v>381</v>
      </c>
      <c r="B5915" t="s">
        <v>6662</v>
      </c>
      <c r="C5915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t="s">
        <v>348</v>
      </c>
      <c r="B5916" t="s">
        <v>6663</v>
      </c>
      <c r="C591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t="s">
        <v>1202</v>
      </c>
      <c r="B5917" t="s">
        <v>6664</v>
      </c>
      <c r="C5917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t="s">
        <v>1202</v>
      </c>
      <c r="B5918" t="s">
        <v>6665</v>
      </c>
      <c r="C5918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t="s">
        <v>1289</v>
      </c>
      <c r="B5919" t="s">
        <v>6666</v>
      </c>
      <c r="C5919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t="s">
        <v>1254</v>
      </c>
      <c r="B5920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t="s">
        <v>1254</v>
      </c>
      <c r="B5921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t="s">
        <v>559</v>
      </c>
      <c r="B5922" t="s">
        <v>6669</v>
      </c>
      <c r="C5922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t="s">
        <v>1163</v>
      </c>
      <c r="B5923" t="s">
        <v>6670</v>
      </c>
      <c r="C5923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t="s">
        <v>980</v>
      </c>
      <c r="B5924" t="s">
        <v>6671</v>
      </c>
      <c r="C5924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t="s">
        <v>1384</v>
      </c>
      <c r="B5925" t="s">
        <v>6672</v>
      </c>
      <c r="C5925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t="s">
        <v>1477</v>
      </c>
      <c r="B5926" t="s">
        <v>6673</v>
      </c>
      <c r="C592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t="s">
        <v>1477</v>
      </c>
      <c r="B5927" t="s">
        <v>6674</v>
      </c>
      <c r="C5927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t="s">
        <v>6675</v>
      </c>
      <c r="B5928" t="s">
        <v>6676</v>
      </c>
      <c r="C5928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t="s">
        <v>516</v>
      </c>
      <c r="B5929" t="s">
        <v>6677</v>
      </c>
      <c r="C5929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t="s">
        <v>847</v>
      </c>
      <c r="B5930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t="s">
        <v>1000</v>
      </c>
      <c r="B5931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t="s">
        <v>1254</v>
      </c>
      <c r="B5932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t="s">
        <v>1326</v>
      </c>
      <c r="B5933" t="s">
        <v>6681</v>
      </c>
      <c r="C5933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t="s">
        <v>3608</v>
      </c>
      <c r="B5934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t="s">
        <v>1185</v>
      </c>
      <c r="B5935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t="s">
        <v>749</v>
      </c>
      <c r="B5936" t="s">
        <v>6683</v>
      </c>
      <c r="C593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t="s">
        <v>1473</v>
      </c>
      <c r="B5937" t="s">
        <v>6684</v>
      </c>
      <c r="D5937" t="str">
        <f t="shared" si="92"/>
        <v>Taval Sarai 52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t="s">
        <v>71</v>
      </c>
      <c r="B5938" t="s">
        <v>6685</v>
      </c>
      <c r="C5938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t="s">
        <v>1520</v>
      </c>
      <c r="B5939" t="s">
        <v>6686</v>
      </c>
      <c r="C5939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t="s">
        <v>1530</v>
      </c>
      <c r="B5940" t="s">
        <v>6687</v>
      </c>
      <c r="C5940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t="s">
        <v>1532</v>
      </c>
      <c r="B5941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t="s">
        <v>705</v>
      </c>
      <c r="B5942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t="s">
        <v>2694</v>
      </c>
      <c r="B5943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t="s">
        <v>847</v>
      </c>
      <c r="B5944" t="s">
        <v>6691</v>
      </c>
      <c r="C5944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t="s">
        <v>795</v>
      </c>
      <c r="B5945" t="s">
        <v>6692</v>
      </c>
      <c r="C5945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t="s">
        <v>1254</v>
      </c>
      <c r="B594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t="s">
        <v>1456</v>
      </c>
      <c r="B5947" t="s">
        <v>6694</v>
      </c>
      <c r="D5947" t="str">
        <f t="shared" si="92"/>
        <v>ORA-ZED Towers01B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t="s">
        <v>1532</v>
      </c>
      <c r="B5948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t="s">
        <v>1750</v>
      </c>
      <c r="B5949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t="s">
        <v>1278</v>
      </c>
      <c r="B5950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t="s">
        <v>1254</v>
      </c>
      <c r="B5951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t="s">
        <v>393</v>
      </c>
      <c r="B5952" t="s">
        <v>6699</v>
      </c>
      <c r="C5952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t="s">
        <v>1953</v>
      </c>
      <c r="B5953" t="s">
        <v>6700</v>
      </c>
      <c r="C5953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t="s">
        <v>1247</v>
      </c>
      <c r="B5954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t="s">
        <v>1594</v>
      </c>
      <c r="B5955" t="s">
        <v>6702</v>
      </c>
      <c r="C5955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t="s">
        <v>1532</v>
      </c>
      <c r="B595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t="s">
        <v>950</v>
      </c>
      <c r="B5957" t="s">
        <v>6704</v>
      </c>
      <c r="C5957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t="s">
        <v>646</v>
      </c>
      <c r="B5958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t="s">
        <v>1254</v>
      </c>
      <c r="B5959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t="s">
        <v>331</v>
      </c>
      <c r="B5960" t="s">
        <v>6707</v>
      </c>
      <c r="C5960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t="s">
        <v>1139</v>
      </c>
      <c r="B5961" t="s">
        <v>6708</v>
      </c>
      <c r="C5961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t="s">
        <v>1630</v>
      </c>
      <c r="B5962" t="s">
        <v>6709</v>
      </c>
      <c r="C5962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t="s">
        <v>802</v>
      </c>
      <c r="B5963" t="s">
        <v>6710</v>
      </c>
      <c r="C5963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t="s">
        <v>754</v>
      </c>
      <c r="B5964" t="s">
        <v>6711</v>
      </c>
      <c r="C5964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t="s">
        <v>847</v>
      </c>
      <c r="B5965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t="s">
        <v>847</v>
      </c>
      <c r="B596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t="s">
        <v>1163</v>
      </c>
      <c r="B5967" t="s">
        <v>6714</v>
      </c>
      <c r="C5967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t="s">
        <v>1000</v>
      </c>
      <c r="B5968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t="s">
        <v>1086</v>
      </c>
      <c r="B5969" t="s">
        <v>6716</v>
      </c>
      <c r="C5969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t="s">
        <v>1086</v>
      </c>
      <c r="B5970" t="s">
        <v>6717</v>
      </c>
      <c r="C5970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t="s">
        <v>2392</v>
      </c>
      <c r="B5971" t="s">
        <v>6718</v>
      </c>
      <c r="C5971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t="s">
        <v>1750</v>
      </c>
      <c r="B5972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t="s">
        <v>6720</v>
      </c>
      <c r="B5973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t="s">
        <v>1654</v>
      </c>
      <c r="B5974" t="s">
        <v>6722</v>
      </c>
      <c r="C5974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t="s">
        <v>741</v>
      </c>
      <c r="B5975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t="s">
        <v>847</v>
      </c>
      <c r="B597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t="s">
        <v>1254</v>
      </c>
      <c r="B5977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t="s">
        <v>1612</v>
      </c>
      <c r="B5978" t="s">
        <v>6726</v>
      </c>
      <c r="C5978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t="s">
        <v>378</v>
      </c>
      <c r="B5979" t="s">
        <v>6727</v>
      </c>
      <c r="C5979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t="s">
        <v>378</v>
      </c>
      <c r="B5980" t="s">
        <v>6728</v>
      </c>
      <c r="C5980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t="s">
        <v>371</v>
      </c>
      <c r="B5981" t="s">
        <v>6729</v>
      </c>
      <c r="C5981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t="s">
        <v>378</v>
      </c>
      <c r="B5982" t="s">
        <v>6730</v>
      </c>
      <c r="C5982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t="s">
        <v>378</v>
      </c>
      <c r="B5983" t="s">
        <v>6731</v>
      </c>
      <c r="C5983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t="s">
        <v>1626</v>
      </c>
      <c r="B5984" t="s">
        <v>6732</v>
      </c>
      <c r="C5984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t="s">
        <v>1626</v>
      </c>
      <c r="B5985" t="s">
        <v>6733</v>
      </c>
      <c r="C5985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t="s">
        <v>1689</v>
      </c>
      <c r="B5986" t="s">
        <v>6734</v>
      </c>
      <c r="C598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t="s">
        <v>412</v>
      </c>
      <c r="B5987" t="s">
        <v>6735</v>
      </c>
      <c r="C5987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t="s">
        <v>341</v>
      </c>
      <c r="B5988" t="s">
        <v>6736</v>
      </c>
      <c r="C5988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t="s">
        <v>391</v>
      </c>
      <c r="B5989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t="s">
        <v>6738</v>
      </c>
      <c r="B5990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t="s">
        <v>2554</v>
      </c>
      <c r="B5991" t="s">
        <v>6739</v>
      </c>
      <c r="C5991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t="s">
        <v>6740</v>
      </c>
      <c r="B5992" t="s">
        <v>6741</v>
      </c>
      <c r="C5992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t="s">
        <v>948</v>
      </c>
      <c r="B5993" t="s">
        <v>6742</v>
      </c>
      <c r="C5993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t="s">
        <v>948</v>
      </c>
      <c r="B5994" t="s">
        <v>6743</v>
      </c>
      <c r="C5994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t="s">
        <v>1714</v>
      </c>
      <c r="B5995" t="s">
        <v>6744</v>
      </c>
      <c r="C5995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t="s">
        <v>3608</v>
      </c>
      <c r="B599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t="s">
        <v>331</v>
      </c>
      <c r="B5997" t="s">
        <v>6745</v>
      </c>
      <c r="C5997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t="s">
        <v>73</v>
      </c>
      <c r="B5998" t="s">
        <v>6746</v>
      </c>
      <c r="C5998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t="s">
        <v>6747</v>
      </c>
      <c r="B5999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t="s">
        <v>1722</v>
      </c>
      <c r="B6000" t="s">
        <v>6749</v>
      </c>
      <c r="C6000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t="s">
        <v>335</v>
      </c>
      <c r="B6001" t="s">
        <v>6750</v>
      </c>
      <c r="C6001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t="s">
        <v>646</v>
      </c>
      <c r="B6002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t="s">
        <v>1350</v>
      </c>
      <c r="B6003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t="s">
        <v>746</v>
      </c>
      <c r="B6004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t="s">
        <v>1405</v>
      </c>
      <c r="B6005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t="s">
        <v>1697</v>
      </c>
      <c r="B600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t="s">
        <v>1685</v>
      </c>
      <c r="B6007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t="s">
        <v>651</v>
      </c>
      <c r="B6008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t="s">
        <v>651</v>
      </c>
      <c r="B6009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t="s">
        <v>646</v>
      </c>
      <c r="B6010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t="s">
        <v>1396</v>
      </c>
      <c r="B6011" t="s">
        <v>6759</v>
      </c>
      <c r="C6011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t="s">
        <v>1350</v>
      </c>
      <c r="B6012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t="s">
        <v>1792</v>
      </c>
      <c r="B6013" t="s">
        <v>6761</v>
      </c>
      <c r="C6013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t="s">
        <v>1792</v>
      </c>
      <c r="B6014" t="s">
        <v>6762</v>
      </c>
      <c r="C6014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t="s">
        <v>2330</v>
      </c>
      <c r="B6015" t="s">
        <v>6763</v>
      </c>
      <c r="C6015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t="s">
        <v>1797</v>
      </c>
      <c r="B6016" t="s">
        <v>6764</v>
      </c>
      <c r="C601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t="s">
        <v>1060</v>
      </c>
      <c r="B6017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t="s">
        <v>71</v>
      </c>
      <c r="B6018" t="s">
        <v>6766</v>
      </c>
      <c r="C6018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t="s">
        <v>1626</v>
      </c>
      <c r="B6019" t="s">
        <v>6767</v>
      </c>
      <c r="C6019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t="s">
        <v>1761</v>
      </c>
      <c r="B6020" t="s">
        <v>6768</v>
      </c>
      <c r="C6020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t="s">
        <v>646</v>
      </c>
      <c r="B6021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t="s">
        <v>1692</v>
      </c>
      <c r="B6022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t="s">
        <v>651</v>
      </c>
      <c r="B6023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t="s">
        <v>651</v>
      </c>
      <c r="B6024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t="s">
        <v>1405</v>
      </c>
      <c r="B6025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t="s">
        <v>341</v>
      </c>
      <c r="B6026" t="s">
        <v>6774</v>
      </c>
      <c r="C602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t="s">
        <v>1761</v>
      </c>
      <c r="B6027" t="s">
        <v>6775</v>
      </c>
      <c r="C6027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t="s">
        <v>1396</v>
      </c>
      <c r="B6028" t="s">
        <v>6776</v>
      </c>
      <c r="C6028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t="s">
        <v>1692</v>
      </c>
      <c r="B6029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t="s">
        <v>967</v>
      </c>
      <c r="B6030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t="s">
        <v>1350</v>
      </c>
      <c r="B6031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t="s">
        <v>1692</v>
      </c>
      <c r="B6032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t="s">
        <v>1247</v>
      </c>
      <c r="B6033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t="s">
        <v>1350</v>
      </c>
      <c r="B6034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t="s">
        <v>412</v>
      </c>
      <c r="B6035" t="s">
        <v>6783</v>
      </c>
      <c r="C6035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t="s">
        <v>1405</v>
      </c>
      <c r="B603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t="s">
        <v>2103</v>
      </c>
      <c r="B6037" t="s">
        <v>6785</v>
      </c>
      <c r="C6037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t="s">
        <v>1953</v>
      </c>
      <c r="B6038" t="s">
        <v>6786</v>
      </c>
      <c r="C6038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t="s">
        <v>651</v>
      </c>
      <c r="B6039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t="s">
        <v>1547</v>
      </c>
      <c r="B6040" t="s">
        <v>6788</v>
      </c>
      <c r="C6040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t="s">
        <v>1487</v>
      </c>
      <c r="B6041" t="s">
        <v>6789</v>
      </c>
      <c r="C6041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t="s">
        <v>84</v>
      </c>
      <c r="B6042" t="s">
        <v>6790</v>
      </c>
      <c r="C6042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t="s">
        <v>1350</v>
      </c>
      <c r="B6043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t="s">
        <v>6792</v>
      </c>
      <c r="B6044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t="s">
        <v>1766</v>
      </c>
      <c r="B6045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t="s">
        <v>3624</v>
      </c>
      <c r="B604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t="s">
        <v>1405</v>
      </c>
      <c r="B6047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t="s">
        <v>1405</v>
      </c>
      <c r="B6048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t="s">
        <v>1637</v>
      </c>
      <c r="B6049" t="s">
        <v>6798</v>
      </c>
      <c r="C6049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t="s">
        <v>73</v>
      </c>
      <c r="B6050" t="s">
        <v>6799</v>
      </c>
      <c r="C6050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t="s">
        <v>363</v>
      </c>
      <c r="B6051" t="s">
        <v>6800</v>
      </c>
      <c r="C6051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t="s">
        <v>1953</v>
      </c>
      <c r="B6052" t="s">
        <v>6801</v>
      </c>
      <c r="C6052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t="s">
        <v>1853</v>
      </c>
      <c r="B6053" t="s">
        <v>6802</v>
      </c>
      <c r="C6053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t="s">
        <v>71</v>
      </c>
      <c r="B6054" t="s">
        <v>6803</v>
      </c>
      <c r="C6054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t="s">
        <v>847</v>
      </c>
      <c r="B6055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t="s">
        <v>1630</v>
      </c>
      <c r="B6056" t="s">
        <v>6805</v>
      </c>
      <c r="C605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t="s">
        <v>1637</v>
      </c>
      <c r="B6057" t="s">
        <v>6806</v>
      </c>
      <c r="C6057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t="s">
        <v>1077</v>
      </c>
      <c r="B6058" t="s">
        <v>6807</v>
      </c>
      <c r="C6058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t="s">
        <v>375</v>
      </c>
      <c r="B6059" t="s">
        <v>6808</v>
      </c>
      <c r="C6059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t="s">
        <v>375</v>
      </c>
      <c r="B6060" t="s">
        <v>6809</v>
      </c>
      <c r="C6060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t="s">
        <v>2013</v>
      </c>
      <c r="B6061" t="s">
        <v>6810</v>
      </c>
      <c r="C6061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t="s">
        <v>1646</v>
      </c>
      <c r="B6062" t="s">
        <v>6811</v>
      </c>
      <c r="C6062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t="s">
        <v>1646</v>
      </c>
      <c r="B6063" t="s">
        <v>6812</v>
      </c>
      <c r="C6063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t="s">
        <v>1510</v>
      </c>
      <c r="B6064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t="s">
        <v>1685</v>
      </c>
      <c r="B6065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t="s">
        <v>2017</v>
      </c>
      <c r="B6066" t="s">
        <v>6814</v>
      </c>
      <c r="C606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t="s">
        <v>3105</v>
      </c>
      <c r="B6067" t="s">
        <v>6815</v>
      </c>
      <c r="C6067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t="s">
        <v>1163</v>
      </c>
      <c r="B6068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t="s">
        <v>498</v>
      </c>
      <c r="B6069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t="s">
        <v>1163</v>
      </c>
      <c r="B6070" t="s">
        <v>6818</v>
      </c>
      <c r="C6070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t="s">
        <v>1692</v>
      </c>
      <c r="B6071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t="s">
        <v>1692</v>
      </c>
      <c r="B6072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t="s">
        <v>5027</v>
      </c>
      <c r="B6073" t="s">
        <v>6819</v>
      </c>
      <c r="C6073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t="s">
        <v>397</v>
      </c>
      <c r="B6074" t="s">
        <v>6820</v>
      </c>
      <c r="C6074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t="s">
        <v>795</v>
      </c>
      <c r="B6075" t="s">
        <v>6821</v>
      </c>
      <c r="C6075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t="s">
        <v>1853</v>
      </c>
      <c r="B607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t="s">
        <v>1654</v>
      </c>
      <c r="B6077" t="s">
        <v>6822</v>
      </c>
      <c r="C6077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t="s">
        <v>2392</v>
      </c>
      <c r="B6078" t="s">
        <v>6823</v>
      </c>
      <c r="C6078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t="s">
        <v>393</v>
      </c>
      <c r="B6079" t="s">
        <v>6824</v>
      </c>
      <c r="C6079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t="s">
        <v>393</v>
      </c>
      <c r="B6080" t="s">
        <v>6825</v>
      </c>
      <c r="C6080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t="s">
        <v>342</v>
      </c>
      <c r="B6081" t="s">
        <v>6826</v>
      </c>
      <c r="C6081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t="s">
        <v>1991</v>
      </c>
      <c r="B6082" t="s">
        <v>6827</v>
      </c>
      <c r="C6082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t="s">
        <v>1991</v>
      </c>
      <c r="B6083" t="s">
        <v>6828</v>
      </c>
      <c r="C6083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t="s">
        <v>1991</v>
      </c>
      <c r="B6084" t="s">
        <v>6829</v>
      </c>
      <c r="C6084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t="s">
        <v>1991</v>
      </c>
      <c r="B6085" t="s">
        <v>6830</v>
      </c>
      <c r="C6085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t="s">
        <v>1259</v>
      </c>
      <c r="B608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t="s">
        <v>1841</v>
      </c>
      <c r="B6087" t="s">
        <v>6832</v>
      </c>
      <c r="C6087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t="s">
        <v>1853</v>
      </c>
      <c r="B6088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t="s">
        <v>1697</v>
      </c>
      <c r="B6089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t="s">
        <v>754</v>
      </c>
      <c r="B6090" t="s">
        <v>6835</v>
      </c>
      <c r="C6090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t="s">
        <v>2078</v>
      </c>
      <c r="B6091" t="s">
        <v>6836</v>
      </c>
      <c r="C6091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t="s">
        <v>2013</v>
      </c>
      <c r="B6092" t="s">
        <v>6837</v>
      </c>
      <c r="C6092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t="s">
        <v>378</v>
      </c>
      <c r="B6093" t="s">
        <v>6838</v>
      </c>
      <c r="C6093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t="s">
        <v>2013</v>
      </c>
      <c r="B6094" t="s">
        <v>6839</v>
      </c>
      <c r="C6094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t="s">
        <v>361</v>
      </c>
      <c r="B6095" t="s">
        <v>6840</v>
      </c>
      <c r="C6095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t="s">
        <v>754</v>
      </c>
      <c r="B6096" t="s">
        <v>6841</v>
      </c>
      <c r="C609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t="s">
        <v>1828</v>
      </c>
      <c r="B6097" t="s">
        <v>6842</v>
      </c>
      <c r="C6097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t="s">
        <v>73</v>
      </c>
      <c r="B6098" t="s">
        <v>6843</v>
      </c>
      <c r="C6098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t="s">
        <v>1710</v>
      </c>
      <c r="B6099" t="s">
        <v>6844</v>
      </c>
      <c r="C6099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t="s">
        <v>516</v>
      </c>
      <c r="B6100" t="s">
        <v>6845</v>
      </c>
      <c r="C6100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t="s">
        <v>89</v>
      </c>
      <c r="B6101" t="s">
        <v>6846</v>
      </c>
      <c r="C6101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t="s">
        <v>1792</v>
      </c>
      <c r="B6102" t="s">
        <v>6847</v>
      </c>
      <c r="C6102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t="s">
        <v>1654</v>
      </c>
      <c r="B6103" t="s">
        <v>6848</v>
      </c>
      <c r="C6103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t="s">
        <v>1654</v>
      </c>
      <c r="B6104" t="s">
        <v>6849</v>
      </c>
      <c r="C6104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t="s">
        <v>1396</v>
      </c>
      <c r="B6105" t="s">
        <v>6850</v>
      </c>
      <c r="C6105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t="s">
        <v>1654</v>
      </c>
      <c r="B6106" t="s">
        <v>2632</v>
      </c>
      <c r="C610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t="s">
        <v>305</v>
      </c>
      <c r="B6107" t="s">
        <v>6851</v>
      </c>
      <c r="C6107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t="s">
        <v>2119</v>
      </c>
      <c r="B6108" t="s">
        <v>6852</v>
      </c>
      <c r="C6108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t="s">
        <v>2183</v>
      </c>
      <c r="B6109" t="s">
        <v>6853</v>
      </c>
      <c r="C6109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t="s">
        <v>567</v>
      </c>
      <c r="B6110" t="s">
        <v>6854</v>
      </c>
      <c r="C6110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t="s">
        <v>2157</v>
      </c>
      <c r="B6111" t="s">
        <v>6855</v>
      </c>
      <c r="C6111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t="s">
        <v>1991</v>
      </c>
      <c r="B6112" t="s">
        <v>6856</v>
      </c>
      <c r="C6112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t="s">
        <v>1991</v>
      </c>
      <c r="B6113" t="s">
        <v>6857</v>
      </c>
      <c r="C6113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t="s">
        <v>1991</v>
      </c>
      <c r="B6114" t="s">
        <v>6858</v>
      </c>
      <c r="C6114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t="s">
        <v>956</v>
      </c>
      <c r="B6115" t="s">
        <v>6859</v>
      </c>
      <c r="C6115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t="s">
        <v>1853</v>
      </c>
      <c r="B6116" t="s">
        <v>6860</v>
      </c>
      <c r="C611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t="s">
        <v>371</v>
      </c>
      <c r="B6117" t="s">
        <v>6861</v>
      </c>
      <c r="C6117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t="s">
        <v>1991</v>
      </c>
      <c r="B6118" t="s">
        <v>6862</v>
      </c>
      <c r="C6118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t="s">
        <v>2068</v>
      </c>
      <c r="B6119" t="s">
        <v>6863</v>
      </c>
      <c r="C6119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t="s">
        <v>318</v>
      </c>
      <c r="B6120" t="s">
        <v>6864</v>
      </c>
      <c r="C6120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t="s">
        <v>2075</v>
      </c>
      <c r="B6121" t="s">
        <v>6865</v>
      </c>
      <c r="C6121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t="s">
        <v>1853</v>
      </c>
      <c r="B6122" t="s">
        <v>6866</v>
      </c>
      <c r="C6122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t="s">
        <v>1654</v>
      </c>
      <c r="B6123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t="s">
        <v>2088</v>
      </c>
      <c r="B6124" t="s">
        <v>6868</v>
      </c>
      <c r="C6124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t="s">
        <v>425</v>
      </c>
      <c r="B6125" t="s">
        <v>6869</v>
      </c>
      <c r="C6125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t="s">
        <v>2244</v>
      </c>
      <c r="B6126" t="s">
        <v>6870</v>
      </c>
      <c r="C612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t="s">
        <v>1841</v>
      </c>
      <c r="B6127" t="s">
        <v>6871</v>
      </c>
      <c r="C6127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t="s">
        <v>567</v>
      </c>
      <c r="B6128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t="s">
        <v>795</v>
      </c>
      <c r="B6129" t="s">
        <v>6873</v>
      </c>
      <c r="C6129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t="s">
        <v>3838</v>
      </c>
      <c r="B6130" t="s">
        <v>6874</v>
      </c>
      <c r="C6130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t="s">
        <v>6875</v>
      </c>
      <c r="B6131" t="s">
        <v>6876</v>
      </c>
      <c r="C6131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t="s">
        <v>73</v>
      </c>
      <c r="B6132" t="s">
        <v>6877</v>
      </c>
      <c r="C6132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t="s">
        <v>1991</v>
      </c>
      <c r="B6133" t="s">
        <v>6878</v>
      </c>
      <c r="C6133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t="s">
        <v>313</v>
      </c>
      <c r="B6134" t="s">
        <v>6879</v>
      </c>
      <c r="C6134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t="s">
        <v>313</v>
      </c>
      <c r="B6135" t="s">
        <v>6880</v>
      </c>
      <c r="C6135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t="s">
        <v>71</v>
      </c>
      <c r="B6136" t="s">
        <v>6881</v>
      </c>
      <c r="C613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t="s">
        <v>2133</v>
      </c>
      <c r="B6137" t="s">
        <v>6882</v>
      </c>
      <c r="C6137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t="s">
        <v>6875</v>
      </c>
      <c r="B6138" t="s">
        <v>6883</v>
      </c>
      <c r="C6138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t="s">
        <v>2183</v>
      </c>
      <c r="B6139" t="s">
        <v>6884</v>
      </c>
      <c r="C6139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t="s">
        <v>1991</v>
      </c>
      <c r="B6140" t="s">
        <v>6885</v>
      </c>
      <c r="D6140" t="str">
        <f t="shared" si="95"/>
        <v>SSC Suez Steel Company Project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t="s">
        <v>425</v>
      </c>
      <c r="B6141" t="s">
        <v>6886</v>
      </c>
      <c r="C6141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t="s">
        <v>1991</v>
      </c>
      <c r="B6142" t="s">
        <v>6887</v>
      </c>
      <c r="C6142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t="s">
        <v>1991</v>
      </c>
      <c r="B6143" t="s">
        <v>6888</v>
      </c>
      <c r="C6143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t="s">
        <v>412</v>
      </c>
      <c r="B6144" t="s">
        <v>6889</v>
      </c>
      <c r="C6144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t="s">
        <v>2157</v>
      </c>
      <c r="B6145" t="s">
        <v>6890</v>
      </c>
      <c r="C6145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t="s">
        <v>6891</v>
      </c>
      <c r="B6146" t="s">
        <v>6892</v>
      </c>
      <c r="C614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t="s">
        <v>425</v>
      </c>
      <c r="B6147" t="s">
        <v>6893</v>
      </c>
      <c r="C6147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t="s">
        <v>1752</v>
      </c>
      <c r="B6148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t="s">
        <v>3753</v>
      </c>
      <c r="B6149" t="s">
        <v>6895</v>
      </c>
      <c r="C6149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t="s">
        <v>2455</v>
      </c>
      <c r="B6150" t="s">
        <v>6896</v>
      </c>
      <c r="C6150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t="s">
        <v>2256</v>
      </c>
      <c r="B6151" t="s">
        <v>6897</v>
      </c>
      <c r="C6151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t="s">
        <v>958</v>
      </c>
      <c r="B6152" t="s">
        <v>6898</v>
      </c>
      <c r="C6152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t="s">
        <v>358</v>
      </c>
      <c r="B6153" t="s">
        <v>6899</v>
      </c>
      <c r="C6153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t="s">
        <v>2157</v>
      </c>
      <c r="B6154" t="s">
        <v>6900</v>
      </c>
      <c r="C6154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t="s">
        <v>2176</v>
      </c>
      <c r="B6155" t="s">
        <v>6901</v>
      </c>
      <c r="C6155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t="s">
        <v>1853</v>
      </c>
      <c r="B6156" t="s">
        <v>6902</v>
      </c>
      <c r="C615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t="s">
        <v>2113</v>
      </c>
      <c r="B6157" t="s">
        <v>6903</v>
      </c>
      <c r="C6157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t="s">
        <v>2096</v>
      </c>
      <c r="B6158" t="s">
        <v>6904</v>
      </c>
      <c r="C6158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t="s">
        <v>2271</v>
      </c>
      <c r="B6159" t="s">
        <v>6905</v>
      </c>
      <c r="C6159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t="s">
        <v>89</v>
      </c>
      <c r="B6160" t="s">
        <v>6906</v>
      </c>
      <c r="C6160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t="s">
        <v>1396</v>
      </c>
      <c r="B6161" t="s">
        <v>6907</v>
      </c>
      <c r="C6161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t="s">
        <v>1396</v>
      </c>
      <c r="B6162" t="s">
        <v>6908</v>
      </c>
      <c r="C6162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t="s">
        <v>318</v>
      </c>
      <c r="B6163" t="s">
        <v>6909</v>
      </c>
      <c r="C6163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t="s">
        <v>71</v>
      </c>
      <c r="B6164" t="s">
        <v>6910</v>
      </c>
      <c r="C6164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t="s">
        <v>71</v>
      </c>
      <c r="B6165" t="s">
        <v>6911</v>
      </c>
      <c r="C6165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t="s">
        <v>1697</v>
      </c>
      <c r="B616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t="s">
        <v>2199</v>
      </c>
      <c r="B6167" t="s">
        <v>6913</v>
      </c>
      <c r="C6167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t="s">
        <v>1259</v>
      </c>
      <c r="B6168" t="s">
        <v>6914</v>
      </c>
      <c r="C6168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t="s">
        <v>1259</v>
      </c>
      <c r="B6169" t="s">
        <v>6915</v>
      </c>
      <c r="C6169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t="s">
        <v>399</v>
      </c>
      <c r="B6170" t="s">
        <v>6916</v>
      </c>
      <c r="C6170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t="s">
        <v>2157</v>
      </c>
      <c r="B6171" t="s">
        <v>6917</v>
      </c>
      <c r="C6171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t="s">
        <v>2157</v>
      </c>
      <c r="B6172" t="s">
        <v>6918</v>
      </c>
      <c r="C6172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t="s">
        <v>2157</v>
      </c>
      <c r="B6173" t="s">
        <v>6919</v>
      </c>
      <c r="C6173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t="s">
        <v>2157</v>
      </c>
      <c r="B6174" t="s">
        <v>6920</v>
      </c>
      <c r="C6174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t="s">
        <v>1853</v>
      </c>
      <c r="B6175" t="s">
        <v>6921</v>
      </c>
      <c r="C6175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t="s">
        <v>1259</v>
      </c>
      <c r="B6176" t="s">
        <v>6922</v>
      </c>
      <c r="C617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t="s">
        <v>1562</v>
      </c>
      <c r="B6177" t="s">
        <v>6923</v>
      </c>
      <c r="C6177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t="s">
        <v>6924</v>
      </c>
      <c r="B6178" t="s">
        <v>6925</v>
      </c>
      <c r="C6178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t="s">
        <v>2239</v>
      </c>
      <c r="B6179" t="s">
        <v>6926</v>
      </c>
      <c r="C6179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t="s">
        <v>425</v>
      </c>
      <c r="B6180" t="s">
        <v>6927</v>
      </c>
      <c r="C6180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t="s">
        <v>754</v>
      </c>
      <c r="B6181" t="s">
        <v>6928</v>
      </c>
      <c r="C6181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t="s">
        <v>1991</v>
      </c>
      <c r="B6182" t="s">
        <v>6929</v>
      </c>
      <c r="C6182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t="s">
        <v>2290</v>
      </c>
      <c r="B6183" t="s">
        <v>6930</v>
      </c>
      <c r="C6183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t="s">
        <v>2116</v>
      </c>
      <c r="B6184" t="s">
        <v>6931</v>
      </c>
      <c r="C6184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t="s">
        <v>2068</v>
      </c>
      <c r="B6185" t="s">
        <v>6932</v>
      </c>
      <c r="C6185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t="s">
        <v>2318</v>
      </c>
      <c r="B6186" t="s">
        <v>6933</v>
      </c>
      <c r="C618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t="s">
        <v>2455</v>
      </c>
      <c r="B6187" t="s">
        <v>6934</v>
      </c>
      <c r="C6187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t="s">
        <v>3891</v>
      </c>
      <c r="B6188" t="s">
        <v>6935</v>
      </c>
      <c r="D6188" t="str">
        <f t="shared" si="96"/>
        <v>El-Warraq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t="s">
        <v>89</v>
      </c>
      <c r="B6189" t="s">
        <v>6936</v>
      </c>
      <c r="C6189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t="s">
        <v>2392</v>
      </c>
      <c r="B6190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t="s">
        <v>2017</v>
      </c>
      <c r="B6191" t="s">
        <v>6938</v>
      </c>
      <c r="C6191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t="s">
        <v>2133</v>
      </c>
      <c r="B6192" t="s">
        <v>6939</v>
      </c>
      <c r="C6192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t="s">
        <v>2096</v>
      </c>
      <c r="B6193" t="s">
        <v>6940</v>
      </c>
      <c r="C6193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t="s">
        <v>2096</v>
      </c>
      <c r="B6194" t="s">
        <v>6941</v>
      </c>
      <c r="C6194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t="s">
        <v>2253</v>
      </c>
      <c r="B6195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t="s">
        <v>5027</v>
      </c>
      <c r="B6196" t="s">
        <v>6943</v>
      </c>
      <c r="C619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t="s">
        <v>2226</v>
      </c>
      <c r="B6197" t="s">
        <v>6944</v>
      </c>
      <c r="C6197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t="s">
        <v>2256</v>
      </c>
      <c r="B6198" t="s">
        <v>6945</v>
      </c>
      <c r="C6198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t="s">
        <v>3893</v>
      </c>
      <c r="B6199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t="s">
        <v>1991</v>
      </c>
      <c r="B6200" t="s">
        <v>6947</v>
      </c>
      <c r="C6200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t="s">
        <v>3903</v>
      </c>
      <c r="B6201" t="s">
        <v>6948</v>
      </c>
      <c r="C6201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t="s">
        <v>6204</v>
      </c>
      <c r="B6202" t="s">
        <v>6949</v>
      </c>
      <c r="C6202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t="s">
        <v>2301</v>
      </c>
      <c r="B6203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t="s">
        <v>4004</v>
      </c>
      <c r="B6204" t="s">
        <v>6951</v>
      </c>
      <c r="C6204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t="s">
        <v>1943</v>
      </c>
      <c r="B6205" t="s">
        <v>6952</v>
      </c>
      <c r="C6205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t="s">
        <v>2113</v>
      </c>
      <c r="B6206" t="s">
        <v>6953</v>
      </c>
      <c r="C620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t="s">
        <v>305</v>
      </c>
      <c r="B6207" t="s">
        <v>6954</v>
      </c>
      <c r="C6207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t="s">
        <v>2277</v>
      </c>
      <c r="B6208" t="s">
        <v>6955</v>
      </c>
      <c r="C6208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t="s">
        <v>335</v>
      </c>
      <c r="B6209" t="s">
        <v>6956</v>
      </c>
      <c r="C6209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t="s">
        <v>401</v>
      </c>
      <c r="B6210" t="s">
        <v>6957</v>
      </c>
      <c r="C6210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t="s">
        <v>1259</v>
      </c>
      <c r="B6211" t="s">
        <v>6958</v>
      </c>
      <c r="C6211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t="s">
        <v>2096</v>
      </c>
      <c r="B6212" t="s">
        <v>6959</v>
      </c>
      <c r="C6212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t="s">
        <v>342</v>
      </c>
      <c r="B6213" t="s">
        <v>6960</v>
      </c>
      <c r="C6213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t="s">
        <v>2324</v>
      </c>
      <c r="B6214" t="s">
        <v>6961</v>
      </c>
      <c r="C6214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t="s">
        <v>2324</v>
      </c>
      <c r="B6215" t="s">
        <v>6962</v>
      </c>
      <c r="C6215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t="s">
        <v>2116</v>
      </c>
      <c r="B6216" t="s">
        <v>6963</v>
      </c>
      <c r="C621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t="s">
        <v>2113</v>
      </c>
      <c r="B6217" t="s">
        <v>6964</v>
      </c>
      <c r="C6217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t="s">
        <v>3931</v>
      </c>
      <c r="B6218" t="s">
        <v>6965</v>
      </c>
      <c r="C6218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t="s">
        <v>358</v>
      </c>
      <c r="B6219" t="s">
        <v>6966</v>
      </c>
      <c r="C6219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t="s">
        <v>2088</v>
      </c>
      <c r="B6220" t="s">
        <v>6967</v>
      </c>
      <c r="C6220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t="s">
        <v>1809</v>
      </c>
      <c r="B6221" t="s">
        <v>6968</v>
      </c>
      <c r="C6221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t="s">
        <v>89</v>
      </c>
      <c r="B6222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t="s">
        <v>2017</v>
      </c>
      <c r="B6223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t="s">
        <v>405</v>
      </c>
      <c r="B6224" t="s">
        <v>6971</v>
      </c>
      <c r="C6224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t="s">
        <v>2354</v>
      </c>
      <c r="B6225" t="s">
        <v>6972</v>
      </c>
      <c r="C6225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t="s">
        <v>1259</v>
      </c>
      <c r="B6226" t="s">
        <v>6973</v>
      </c>
      <c r="C622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t="s">
        <v>1991</v>
      </c>
      <c r="B6227" t="s">
        <v>6974</v>
      </c>
      <c r="C6227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t="s">
        <v>5215</v>
      </c>
      <c r="B6228" t="s">
        <v>6975</v>
      </c>
      <c r="C6228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t="s">
        <v>3896</v>
      </c>
      <c r="B6229" t="s">
        <v>6976</v>
      </c>
      <c r="C6229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t="s">
        <v>73</v>
      </c>
      <c r="B6230" t="s">
        <v>6977</v>
      </c>
      <c r="C6230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t="s">
        <v>342</v>
      </c>
      <c r="B6231" t="s">
        <v>6978</v>
      </c>
      <c r="C6231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t="s">
        <v>89</v>
      </c>
      <c r="B6232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t="s">
        <v>2416</v>
      </c>
      <c r="B6233" t="s">
        <v>6980</v>
      </c>
      <c r="C6233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t="s">
        <v>3903</v>
      </c>
      <c r="B6234" t="s">
        <v>6981</v>
      </c>
      <c r="C6234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t="s">
        <v>2410</v>
      </c>
      <c r="B6235" t="s">
        <v>6982</v>
      </c>
      <c r="C6235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t="s">
        <v>335</v>
      </c>
      <c r="B6236" t="s">
        <v>6983</v>
      </c>
      <c r="C623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t="s">
        <v>410</v>
      </c>
      <c r="B6237" t="s">
        <v>6984</v>
      </c>
      <c r="C6237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t="s">
        <v>2285</v>
      </c>
      <c r="B6238" t="s">
        <v>6985</v>
      </c>
      <c r="C6238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t="s">
        <v>2318</v>
      </c>
      <c r="B6239" t="s">
        <v>6986</v>
      </c>
      <c r="C6239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t="s">
        <v>2324</v>
      </c>
      <c r="B6240" t="s">
        <v>6987</v>
      </c>
      <c r="C6240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t="s">
        <v>1980</v>
      </c>
      <c r="B6241" t="s">
        <v>6988</v>
      </c>
      <c r="D6241" t="str">
        <f t="shared" si="97"/>
        <v>WADY EL-NATROUN BRIDGE(HST)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t="s">
        <v>6989</v>
      </c>
      <c r="B6242" t="s">
        <v>6990</v>
      </c>
      <c r="C6242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t="s">
        <v>2157</v>
      </c>
      <c r="B6243" t="s">
        <v>6991</v>
      </c>
      <c r="C6243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t="s">
        <v>1657</v>
      </c>
      <c r="B6244" t="s">
        <v>6992</v>
      </c>
      <c r="C6244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t="s">
        <v>1630</v>
      </c>
      <c r="B6245" t="s">
        <v>6993</v>
      </c>
      <c r="C6245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t="s">
        <v>2538</v>
      </c>
      <c r="B624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t="s">
        <v>475</v>
      </c>
      <c r="B6247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t="s">
        <v>514</v>
      </c>
      <c r="B6248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t="s">
        <v>456</v>
      </c>
      <c r="B6249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t="s">
        <v>897</v>
      </c>
      <c r="B6250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t="s">
        <v>458</v>
      </c>
      <c r="B6251" t="s">
        <v>6997</v>
      </c>
      <c r="C6251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t="s">
        <v>1477</v>
      </c>
      <c r="B6252" t="s">
        <v>6998</v>
      </c>
      <c r="C6252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t="s">
        <v>4069</v>
      </c>
      <c r="B6253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t="s">
        <v>506</v>
      </c>
      <c r="B6254" t="s">
        <v>7000</v>
      </c>
      <c r="C6254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t="s">
        <v>980</v>
      </c>
      <c r="B6255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t="s">
        <v>3539</v>
      </c>
      <c r="B6256" t="s">
        <v>7002</v>
      </c>
      <c r="C625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t="s">
        <v>500</v>
      </c>
      <c r="B6257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t="s">
        <v>2318</v>
      </c>
      <c r="B6258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t="s">
        <v>1093</v>
      </c>
      <c r="B6259" t="s">
        <v>2563</v>
      </c>
      <c r="C6259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t="s">
        <v>458</v>
      </c>
      <c r="B6260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t="s">
        <v>456</v>
      </c>
      <c r="B6261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t="s">
        <v>509</v>
      </c>
      <c r="B6262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t="s">
        <v>2612</v>
      </c>
      <c r="B6263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t="s">
        <v>847</v>
      </c>
      <c r="B6264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t="s">
        <v>3433</v>
      </c>
      <c r="B6265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t="s">
        <v>514</v>
      </c>
      <c r="B626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t="s">
        <v>1077</v>
      </c>
      <c r="B6267" t="s">
        <v>7010</v>
      </c>
      <c r="C6267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t="s">
        <v>1477</v>
      </c>
      <c r="B6268" t="s">
        <v>7011</v>
      </c>
      <c r="C6268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t="s">
        <v>1227</v>
      </c>
      <c r="B6269" t="s">
        <v>7012</v>
      </c>
      <c r="C6269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t="s">
        <v>2271</v>
      </c>
      <c r="B6270" t="s">
        <v>7013</v>
      </c>
      <c r="C6270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t="s">
        <v>475</v>
      </c>
      <c r="B6271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t="s">
        <v>458</v>
      </c>
      <c r="B6272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t="s">
        <v>1377</v>
      </c>
      <c r="B6273" t="s">
        <v>7016</v>
      </c>
      <c r="D6273" t="str">
        <f t="shared" si="97"/>
        <v>Mivida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t="s">
        <v>1720</v>
      </c>
      <c r="B6274" t="s">
        <v>7017</v>
      </c>
      <c r="C6274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t="s">
        <v>433</v>
      </c>
      <c r="B6275" t="s">
        <v>7018</v>
      </c>
      <c r="C6275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t="s">
        <v>1530</v>
      </c>
      <c r="B6276" t="s">
        <v>7019</v>
      </c>
      <c r="C627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t="s">
        <v>3360</v>
      </c>
      <c r="B6277" t="s">
        <v>7020</v>
      </c>
      <c r="C6277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t="s">
        <v>371</v>
      </c>
      <c r="B6278" t="s">
        <v>7021</v>
      </c>
      <c r="C6278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t="s">
        <v>2349</v>
      </c>
      <c r="B6279" t="s">
        <v>7022</v>
      </c>
      <c r="C6279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t="s">
        <v>3234</v>
      </c>
      <c r="B6280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t="s">
        <v>500</v>
      </c>
      <c r="B6281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t="s">
        <v>475</v>
      </c>
      <c r="B6282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t="s">
        <v>456</v>
      </c>
      <c r="B6283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t="s">
        <v>3252</v>
      </c>
      <c r="B6284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t="s">
        <v>2795</v>
      </c>
      <c r="B6285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t="s">
        <v>1456</v>
      </c>
      <c r="B6286" t="s">
        <v>7028</v>
      </c>
      <c r="D6286" t="str">
        <f t="shared" si="98"/>
        <v>ORA-ZED Towers01B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t="s">
        <v>341</v>
      </c>
      <c r="B6287" t="s">
        <v>7029</v>
      </c>
      <c r="C6287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t="s">
        <v>1405</v>
      </c>
      <c r="B6288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t="s">
        <v>569</v>
      </c>
      <c r="B6289" t="s">
        <v>7031</v>
      </c>
      <c r="C6289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t="s">
        <v>498</v>
      </c>
      <c r="B6290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t="s">
        <v>1259</v>
      </c>
      <c r="B6291" t="s">
        <v>7033</v>
      </c>
      <c r="C6291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t="s">
        <v>493</v>
      </c>
      <c r="B6292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t="s">
        <v>4876</v>
      </c>
      <c r="B6293" t="s">
        <v>7034</v>
      </c>
      <c r="C6293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t="s">
        <v>559</v>
      </c>
      <c r="B6294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t="s">
        <v>287</v>
      </c>
      <c r="B6295" t="s">
        <v>7036</v>
      </c>
      <c r="C6295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t="s">
        <v>5671</v>
      </c>
      <c r="B6296" t="s">
        <v>7037</v>
      </c>
      <c r="C629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t="s">
        <v>2601</v>
      </c>
      <c r="B6297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t="s">
        <v>1966</v>
      </c>
      <c r="B6298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t="s">
        <v>646</v>
      </c>
      <c r="B6299" t="s">
        <v>7040</v>
      </c>
      <c r="C6299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t="s">
        <v>4067</v>
      </c>
      <c r="B6300" t="s">
        <v>7041</v>
      </c>
      <c r="C6300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t="s">
        <v>741</v>
      </c>
      <c r="B6301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t="s">
        <v>1637</v>
      </c>
      <c r="B6302" t="s">
        <v>7043</v>
      </c>
      <c r="C6302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t="s">
        <v>746</v>
      </c>
      <c r="B6303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t="s">
        <v>1337</v>
      </c>
      <c r="B6304" t="s">
        <v>7045</v>
      </c>
      <c r="C6304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t="s">
        <v>490</v>
      </c>
      <c r="B6305" t="s">
        <v>7046</v>
      </c>
      <c r="C6305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t="s">
        <v>7047</v>
      </c>
      <c r="B6306" t="s">
        <v>7048</v>
      </c>
      <c r="C630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t="s">
        <v>486</v>
      </c>
      <c r="B6307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t="s">
        <v>378</v>
      </c>
      <c r="B6308" t="s">
        <v>7050</v>
      </c>
      <c r="C6308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t="s">
        <v>7051</v>
      </c>
      <c r="B6309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t="s">
        <v>475</v>
      </c>
      <c r="B6310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t="s">
        <v>475</v>
      </c>
      <c r="B6311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t="s">
        <v>1646</v>
      </c>
      <c r="B6312" t="s">
        <v>7054</v>
      </c>
      <c r="C6312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t="s">
        <v>448</v>
      </c>
      <c r="B6313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t="s">
        <v>456</v>
      </c>
      <c r="B6314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t="s">
        <v>486</v>
      </c>
      <c r="B6315" t="s">
        <v>7057</v>
      </c>
      <c r="C6315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t="s">
        <v>651</v>
      </c>
      <c r="B6316" t="s">
        <v>7058</v>
      </c>
      <c r="C631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t="s">
        <v>456</v>
      </c>
      <c r="B6317" t="s">
        <v>7059</v>
      </c>
      <c r="C6317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t="s">
        <v>1766</v>
      </c>
      <c r="B6318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t="s">
        <v>6891</v>
      </c>
      <c r="B6319" t="s">
        <v>7060</v>
      </c>
      <c r="C6319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t="s">
        <v>320</v>
      </c>
      <c r="B6320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t="s">
        <v>4742</v>
      </c>
      <c r="B6321" t="s">
        <v>7062</v>
      </c>
      <c r="C6321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t="s">
        <v>897</v>
      </c>
      <c r="B6322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t="s">
        <v>3433</v>
      </c>
      <c r="B6323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t="s">
        <v>1254</v>
      </c>
      <c r="B6324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t="s">
        <v>651</v>
      </c>
      <c r="B6325" t="s">
        <v>7066</v>
      </c>
      <c r="C6325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t="s">
        <v>2795</v>
      </c>
      <c r="B632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t="s">
        <v>456</v>
      </c>
      <c r="B6327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t="s">
        <v>386</v>
      </c>
      <c r="B6328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t="s">
        <v>1316</v>
      </c>
      <c r="B6329" t="s">
        <v>7070</v>
      </c>
      <c r="C6329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t="s">
        <v>370</v>
      </c>
      <c r="B6330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t="s">
        <v>73</v>
      </c>
      <c r="B6331" t="s">
        <v>7072</v>
      </c>
      <c r="C6331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t="s">
        <v>1122</v>
      </c>
      <c r="B6332" t="s">
        <v>7073</v>
      </c>
      <c r="C6332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t="s">
        <v>651</v>
      </c>
      <c r="B6333" t="s">
        <v>7074</v>
      </c>
      <c r="C6333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t="s">
        <v>1797</v>
      </c>
      <c r="B6334" t="s">
        <v>7075</v>
      </c>
      <c r="C6334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t="s">
        <v>2694</v>
      </c>
      <c r="B6335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t="s">
        <v>3629</v>
      </c>
      <c r="B633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t="s">
        <v>3539</v>
      </c>
      <c r="B6337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t="s">
        <v>2529</v>
      </c>
      <c r="B6338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t="s">
        <v>1841</v>
      </c>
      <c r="B6339" t="s">
        <v>7080</v>
      </c>
      <c r="C6339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t="s">
        <v>622</v>
      </c>
      <c r="B6340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t="s">
        <v>475</v>
      </c>
      <c r="B6341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t="s">
        <v>7083</v>
      </c>
      <c r="B6342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t="s">
        <v>2173</v>
      </c>
      <c r="B6343" t="s">
        <v>7085</v>
      </c>
      <c r="C6343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t="s">
        <v>2244</v>
      </c>
      <c r="B6344" t="s">
        <v>7086</v>
      </c>
      <c r="C6344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t="s">
        <v>486</v>
      </c>
      <c r="B6345" t="s">
        <v>7087</v>
      </c>
      <c r="C6345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t="s">
        <v>1766</v>
      </c>
      <c r="B634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t="s">
        <v>971</v>
      </c>
      <c r="B6347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t="s">
        <v>366</v>
      </c>
      <c r="B6348" t="s">
        <v>7089</v>
      </c>
      <c r="C6348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t="s">
        <v>7090</v>
      </c>
      <c r="B6349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t="s">
        <v>1254</v>
      </c>
      <c r="B6350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t="s">
        <v>456</v>
      </c>
      <c r="B6351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t="s">
        <v>4200</v>
      </c>
      <c r="B6352" t="s">
        <v>7094</v>
      </c>
      <c r="C6352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t="s">
        <v>4711</v>
      </c>
      <c r="B6353" t="s">
        <v>7095</v>
      </c>
      <c r="C6353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t="s">
        <v>475</v>
      </c>
      <c r="B6354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t="s">
        <v>488</v>
      </c>
      <c r="B6355" t="s">
        <v>7096</v>
      </c>
      <c r="C6355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t="s">
        <v>3199</v>
      </c>
      <c r="B635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t="s">
        <v>1060</v>
      </c>
      <c r="B6357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t="s">
        <v>475</v>
      </c>
      <c r="B6358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t="s">
        <v>581</v>
      </c>
      <c r="B6359" t="s">
        <v>7099</v>
      </c>
      <c r="C6359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t="s">
        <v>1626</v>
      </c>
      <c r="B6360" t="s">
        <v>7100</v>
      </c>
      <c r="C6360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t="s">
        <v>1331</v>
      </c>
      <c r="B6361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t="s">
        <v>458</v>
      </c>
      <c r="B6362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t="s">
        <v>475</v>
      </c>
      <c r="B6363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t="s">
        <v>4069</v>
      </c>
      <c r="B6364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t="s">
        <v>7104</v>
      </c>
      <c r="B6365" t="s">
        <v>7105</v>
      </c>
      <c r="C6365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t="s">
        <v>1809</v>
      </c>
      <c r="B6366" t="s">
        <v>7106</v>
      </c>
      <c r="C636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t="s">
        <v>500</v>
      </c>
      <c r="B6367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t="s">
        <v>1254</v>
      </c>
      <c r="B6368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t="s">
        <v>458</v>
      </c>
      <c r="B6369" t="s">
        <v>7109</v>
      </c>
      <c r="C6369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t="s">
        <v>1980</v>
      </c>
      <c r="B6370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t="s">
        <v>1752</v>
      </c>
      <c r="B6371" t="s">
        <v>7111</v>
      </c>
      <c r="C6371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t="s">
        <v>1074</v>
      </c>
      <c r="B6372" t="s">
        <v>7112</v>
      </c>
      <c r="C6372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t="s">
        <v>456</v>
      </c>
      <c r="B6373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t="s">
        <v>3252</v>
      </c>
      <c r="B6374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t="s">
        <v>456</v>
      </c>
      <c r="B6375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t="s">
        <v>6164</v>
      </c>
      <c r="B6376" t="s">
        <v>7116</v>
      </c>
      <c r="C637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t="s">
        <v>7117</v>
      </c>
      <c r="B6377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t="s">
        <v>1043</v>
      </c>
      <c r="B6378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t="s">
        <v>1788</v>
      </c>
      <c r="B6379" t="s">
        <v>7120</v>
      </c>
      <c r="C6379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t="s">
        <v>1259</v>
      </c>
      <c r="B6380" t="s">
        <v>7121</v>
      </c>
      <c r="C6380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t="s">
        <v>1495</v>
      </c>
      <c r="B6381" t="s">
        <v>7122</v>
      </c>
      <c r="C6381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t="s">
        <v>456</v>
      </c>
      <c r="B6382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t="s">
        <v>1308</v>
      </c>
      <c r="B6383" t="s">
        <v>7124</v>
      </c>
      <c r="D6383" t="str">
        <f t="shared" si="99"/>
        <v>Ministries A13-A14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t="s">
        <v>486</v>
      </c>
      <c r="B6384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t="s">
        <v>1587</v>
      </c>
      <c r="B6385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t="s">
        <v>828</v>
      </c>
      <c r="B6386" t="s">
        <v>7126</v>
      </c>
      <c r="C638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t="s">
        <v>431</v>
      </c>
      <c r="B6387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t="s">
        <v>1077</v>
      </c>
      <c r="B6388" t="s">
        <v>7128</v>
      </c>
      <c r="C6388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t="s">
        <v>456</v>
      </c>
      <c r="B6389" t="s">
        <v>7129</v>
      </c>
      <c r="C6389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t="s">
        <v>2199</v>
      </c>
      <c r="B6390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t="s">
        <v>6204</v>
      </c>
      <c r="B6391" t="s">
        <v>7131</v>
      </c>
      <c r="C6391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t="s">
        <v>5345</v>
      </c>
      <c r="B6392" t="s">
        <v>7132</v>
      </c>
      <c r="C6392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t="s">
        <v>2199</v>
      </c>
      <c r="B6393" t="s">
        <v>7133</v>
      </c>
      <c r="C6393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t="s">
        <v>2199</v>
      </c>
      <c r="B6394" t="s">
        <v>7134</v>
      </c>
      <c r="C6394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t="s">
        <v>2199</v>
      </c>
      <c r="B6395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t="s">
        <v>295</v>
      </c>
      <c r="B6396" t="s">
        <v>7136</v>
      </c>
      <c r="C639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t="s">
        <v>1122</v>
      </c>
      <c r="B6397" t="s">
        <v>7137</v>
      </c>
      <c r="C6397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t="s">
        <v>375</v>
      </c>
      <c r="B6398" t="s">
        <v>7138</v>
      </c>
      <c r="C6398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t="s">
        <v>1396</v>
      </c>
      <c r="B6399" t="s">
        <v>7139</v>
      </c>
      <c r="C6399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t="s">
        <v>2113</v>
      </c>
      <c r="B6400" t="s">
        <v>7140</v>
      </c>
      <c r="D6400" t="str">
        <f t="shared" si="99"/>
        <v>U3 &amp; U5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t="s">
        <v>401</v>
      </c>
      <c r="B6401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t="s">
        <v>287</v>
      </c>
      <c r="B6402" t="s">
        <v>7142</v>
      </c>
      <c r="C6402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t="s">
        <v>7143</v>
      </c>
      <c r="B6403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t="s">
        <v>1966</v>
      </c>
      <c r="B6404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t="s">
        <v>1809</v>
      </c>
      <c r="B6405" t="s">
        <v>7146</v>
      </c>
      <c r="C6405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t="s">
        <v>705</v>
      </c>
      <c r="B640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t="s">
        <v>1337</v>
      </c>
      <c r="B6407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t="s">
        <v>1405</v>
      </c>
      <c r="B6408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t="s">
        <v>1185</v>
      </c>
      <c r="B6409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t="s">
        <v>646</v>
      </c>
      <c r="B6410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t="s">
        <v>1752</v>
      </c>
      <c r="B6411" t="s">
        <v>7151</v>
      </c>
      <c r="C6411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t="s">
        <v>1752</v>
      </c>
      <c r="B6412" t="s">
        <v>7152</v>
      </c>
      <c r="C6412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t="s">
        <v>1254</v>
      </c>
      <c r="B6413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t="s">
        <v>847</v>
      </c>
      <c r="B6414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t="s">
        <v>1456</v>
      </c>
      <c r="B6415" t="s">
        <v>7155</v>
      </c>
      <c r="D6415" t="str">
        <f t="shared" si="100"/>
        <v>ORA-ZED Towers01B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t="s">
        <v>4742</v>
      </c>
      <c r="B6416" t="s">
        <v>7156</v>
      </c>
      <c r="C641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t="s">
        <v>2098</v>
      </c>
      <c r="B6417" t="s">
        <v>7157</v>
      </c>
      <c r="C6417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t="s">
        <v>1243</v>
      </c>
      <c r="B6418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t="s">
        <v>1331</v>
      </c>
      <c r="B6419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t="s">
        <v>674</v>
      </c>
      <c r="B6420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t="s">
        <v>967</v>
      </c>
      <c r="B6421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t="s">
        <v>448</v>
      </c>
      <c r="B6422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t="s">
        <v>1060</v>
      </c>
      <c r="B6423" t="s">
        <v>7163</v>
      </c>
      <c r="C6423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t="s">
        <v>847</v>
      </c>
      <c r="B6424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t="s">
        <v>475</v>
      </c>
      <c r="B6425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t="s">
        <v>475</v>
      </c>
      <c r="B642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t="s">
        <v>514</v>
      </c>
      <c r="B6427" t="s">
        <v>7167</v>
      </c>
      <c r="C6427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t="s">
        <v>311</v>
      </c>
      <c r="B6428" t="s">
        <v>7168</v>
      </c>
      <c r="C6428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t="s">
        <v>514</v>
      </c>
      <c r="B6429" t="s">
        <v>7169</v>
      </c>
      <c r="C6429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t="s">
        <v>5314</v>
      </c>
      <c r="B6430" t="s">
        <v>7170</v>
      </c>
      <c r="C6430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t="s">
        <v>7171</v>
      </c>
      <c r="B6431" t="s">
        <v>7172</v>
      </c>
      <c r="C6431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t="s">
        <v>2676</v>
      </c>
      <c r="B6432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t="s">
        <v>453</v>
      </c>
      <c r="B6433" t="s">
        <v>7174</v>
      </c>
      <c r="C6433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t="s">
        <v>622</v>
      </c>
      <c r="B6434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t="s">
        <v>475</v>
      </c>
      <c r="B6435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t="s">
        <v>475</v>
      </c>
      <c r="B643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t="s">
        <v>458</v>
      </c>
      <c r="B6437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t="s">
        <v>897</v>
      </c>
      <c r="B6438" t="s">
        <v>7179</v>
      </c>
      <c r="C6438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t="s">
        <v>589</v>
      </c>
      <c r="B6439" t="s">
        <v>7180</v>
      </c>
      <c r="C6439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t="s">
        <v>7181</v>
      </c>
      <c r="B6440" t="s">
        <v>7182</v>
      </c>
      <c r="C6440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t="s">
        <v>514</v>
      </c>
      <c r="B6441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t="s">
        <v>615</v>
      </c>
      <c r="B6442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t="s">
        <v>2832</v>
      </c>
      <c r="B6443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t="s">
        <v>3099</v>
      </c>
      <c r="B6444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t="s">
        <v>458</v>
      </c>
      <c r="B6445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t="s">
        <v>502</v>
      </c>
      <c r="B644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t="s">
        <v>7186</v>
      </c>
      <c r="B6447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t="s">
        <v>2694</v>
      </c>
      <c r="B6448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t="s">
        <v>458</v>
      </c>
      <c r="B6449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t="s">
        <v>496</v>
      </c>
      <c r="B6450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t="s">
        <v>569</v>
      </c>
      <c r="B6451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t="s">
        <v>2452</v>
      </c>
      <c r="B6452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t="s">
        <v>2452</v>
      </c>
      <c r="B6453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t="s">
        <v>2520</v>
      </c>
      <c r="B6454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t="s">
        <v>569</v>
      </c>
      <c r="B6455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t="s">
        <v>458</v>
      </c>
      <c r="B645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t="s">
        <v>581</v>
      </c>
      <c r="B6457" t="s">
        <v>7191</v>
      </c>
      <c r="C6457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t="s">
        <v>486</v>
      </c>
      <c r="B6458" t="s">
        <v>7192</v>
      </c>
      <c r="C6458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t="s">
        <v>651</v>
      </c>
      <c r="B6459" t="s">
        <v>7193</v>
      </c>
      <c r="C6459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t="s">
        <v>651</v>
      </c>
      <c r="B6460" t="s">
        <v>7194</v>
      </c>
      <c r="C6460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t="s">
        <v>651</v>
      </c>
      <c r="B6461" t="s">
        <v>7195</v>
      </c>
      <c r="C6461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t="s">
        <v>651</v>
      </c>
      <c r="B6462" t="s">
        <v>7196</v>
      </c>
      <c r="C6462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t="s">
        <v>651</v>
      </c>
      <c r="B6463" t="s">
        <v>7197</v>
      </c>
      <c r="C6463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t="s">
        <v>514</v>
      </c>
      <c r="B6464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t="s">
        <v>490</v>
      </c>
      <c r="B6465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t="s">
        <v>567</v>
      </c>
      <c r="B646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t="s">
        <v>4176</v>
      </c>
      <c r="B6467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t="s">
        <v>2474</v>
      </c>
      <c r="B6468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t="s">
        <v>475</v>
      </c>
      <c r="B6469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t="s">
        <v>448</v>
      </c>
      <c r="B6470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t="s">
        <v>458</v>
      </c>
      <c r="B6471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t="s">
        <v>456</v>
      </c>
      <c r="B6472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t="s">
        <v>456</v>
      </c>
      <c r="B6473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t="s">
        <v>458</v>
      </c>
      <c r="B6474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t="s">
        <v>458</v>
      </c>
      <c r="B6475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t="s">
        <v>458</v>
      </c>
      <c r="B647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t="s">
        <v>475</v>
      </c>
      <c r="B6477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t="s">
        <v>498</v>
      </c>
      <c r="B6478" t="s">
        <v>7211</v>
      </c>
      <c r="C6478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t="s">
        <v>493</v>
      </c>
      <c r="B6479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t="s">
        <v>500</v>
      </c>
      <c r="B6480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t="s">
        <v>524</v>
      </c>
      <c r="B6481" t="s">
        <v>7214</v>
      </c>
      <c r="C6481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t="s">
        <v>532</v>
      </c>
      <c r="B6482" t="s">
        <v>7215</v>
      </c>
      <c r="C6482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t="s">
        <v>519</v>
      </c>
      <c r="B6483" t="s">
        <v>7216</v>
      </c>
      <c r="C6483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t="s">
        <v>519</v>
      </c>
      <c r="B6484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t="s">
        <v>532</v>
      </c>
      <c r="B6485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t="s">
        <v>559</v>
      </c>
      <c r="B6486" t="s">
        <v>7219</v>
      </c>
      <c r="C648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t="s">
        <v>559</v>
      </c>
      <c r="B6487" t="s">
        <v>7220</v>
      </c>
      <c r="C6487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t="s">
        <v>370</v>
      </c>
      <c r="B6488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t="s">
        <v>569</v>
      </c>
      <c r="B6489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t="s">
        <v>431</v>
      </c>
      <c r="B6490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t="s">
        <v>2792</v>
      </c>
      <c r="B6491" t="s">
        <v>7224</v>
      </c>
      <c r="C6491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t="s">
        <v>7225</v>
      </c>
      <c r="B6492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t="s">
        <v>475</v>
      </c>
      <c r="B6493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t="s">
        <v>817</v>
      </c>
      <c r="B6494" t="s">
        <v>7228</v>
      </c>
      <c r="C6494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t="s">
        <v>615</v>
      </c>
      <c r="B6495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t="s">
        <v>567</v>
      </c>
      <c r="B6496" t="s">
        <v>7230</v>
      </c>
      <c r="C649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t="s">
        <v>431</v>
      </c>
      <c r="B6497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t="s">
        <v>532</v>
      </c>
      <c r="B6498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t="s">
        <v>458</v>
      </c>
      <c r="B6499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t="s">
        <v>453</v>
      </c>
      <c r="B6500" t="s">
        <v>7234</v>
      </c>
      <c r="C6500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t="s">
        <v>9</v>
      </c>
      <c r="B6501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t="s">
        <v>2683</v>
      </c>
      <c r="B6502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t="s">
        <v>622</v>
      </c>
      <c r="B6503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t="s">
        <v>488</v>
      </c>
      <c r="B6504" t="s">
        <v>7238</v>
      </c>
      <c r="C6504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t="s">
        <v>486</v>
      </c>
      <c r="B6505" t="s">
        <v>7239</v>
      </c>
      <c r="C6505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t="s">
        <v>679</v>
      </c>
      <c r="B6506" t="s">
        <v>7240</v>
      </c>
      <c r="C650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t="s">
        <v>679</v>
      </c>
      <c r="B6507" t="s">
        <v>7241</v>
      </c>
      <c r="C6507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t="s">
        <v>488</v>
      </c>
      <c r="B6508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t="s">
        <v>475</v>
      </c>
      <c r="B6509" t="s">
        <v>7243</v>
      </c>
      <c r="C6509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t="s">
        <v>567</v>
      </c>
      <c r="B6510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t="s">
        <v>532</v>
      </c>
      <c r="B6511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t="s">
        <v>581</v>
      </c>
      <c r="B6512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t="s">
        <v>651</v>
      </c>
      <c r="B6513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t="s">
        <v>705</v>
      </c>
      <c r="B6514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t="s">
        <v>705</v>
      </c>
      <c r="B6515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t="s">
        <v>705</v>
      </c>
      <c r="B651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t="s">
        <v>705</v>
      </c>
      <c r="B6517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t="s">
        <v>705</v>
      </c>
      <c r="B6518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t="s">
        <v>705</v>
      </c>
      <c r="B6519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t="s">
        <v>705</v>
      </c>
      <c r="B6520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t="s">
        <v>500</v>
      </c>
      <c r="B6521" t="s">
        <v>7254</v>
      </c>
      <c r="C6521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t="s">
        <v>722</v>
      </c>
      <c r="B6522" t="s">
        <v>7255</v>
      </c>
      <c r="C6522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t="s">
        <v>646</v>
      </c>
      <c r="B6523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t="s">
        <v>486</v>
      </c>
      <c r="B6524" t="s">
        <v>7257</v>
      </c>
      <c r="C6524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t="s">
        <v>907</v>
      </c>
      <c r="B6525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t="s">
        <v>628</v>
      </c>
      <c r="B6526" t="s">
        <v>7259</v>
      </c>
      <c r="C652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t="s">
        <v>615</v>
      </c>
      <c r="B6527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t="s">
        <v>2915</v>
      </c>
      <c r="B6528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t="s">
        <v>646</v>
      </c>
      <c r="B6529" t="s">
        <v>7262</v>
      </c>
      <c r="C6529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t="s">
        <v>628</v>
      </c>
      <c r="B6530" t="s">
        <v>7263</v>
      </c>
      <c r="C6530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t="s">
        <v>646</v>
      </c>
      <c r="B6531" t="s">
        <v>7264</v>
      </c>
      <c r="C6531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t="s">
        <v>795</v>
      </c>
      <c r="B6532" t="s">
        <v>7265</v>
      </c>
      <c r="C6532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t="s">
        <v>873</v>
      </c>
      <c r="B6533" t="s">
        <v>7266</v>
      </c>
      <c r="C6533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t="s">
        <v>651</v>
      </c>
      <c r="B6534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t="s">
        <v>1449</v>
      </c>
      <c r="B6535" t="s">
        <v>7268</v>
      </c>
      <c r="C6535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t="s">
        <v>722</v>
      </c>
      <c r="B6536" t="s">
        <v>7269</v>
      </c>
      <c r="C653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t="s">
        <v>646</v>
      </c>
      <c r="B6537" t="s">
        <v>7270</v>
      </c>
      <c r="C6537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t="s">
        <v>532</v>
      </c>
      <c r="B6538" t="s">
        <v>7271</v>
      </c>
      <c r="C6538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t="s">
        <v>651</v>
      </c>
      <c r="B6539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t="s">
        <v>628</v>
      </c>
      <c r="B6540" t="s">
        <v>7273</v>
      </c>
      <c r="C6540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t="s">
        <v>519</v>
      </c>
      <c r="B6541" t="s">
        <v>7274</v>
      </c>
      <c r="C6541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t="s">
        <v>646</v>
      </c>
      <c r="B6542" t="s">
        <v>7275</v>
      </c>
      <c r="C6542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t="s">
        <v>328</v>
      </c>
      <c r="B6543" t="s">
        <v>7276</v>
      </c>
      <c r="C6543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t="s">
        <v>628</v>
      </c>
      <c r="B6544" t="s">
        <v>7277</v>
      </c>
      <c r="C6544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t="s">
        <v>323</v>
      </c>
      <c r="B6545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t="s">
        <v>847</v>
      </c>
      <c r="B654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t="s">
        <v>847</v>
      </c>
      <c r="B6547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t="s">
        <v>847</v>
      </c>
      <c r="B6548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t="s">
        <v>847</v>
      </c>
      <c r="B6549" t="s">
        <v>7282</v>
      </c>
      <c r="C6549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t="s">
        <v>847</v>
      </c>
      <c r="B6550" t="s">
        <v>7283</v>
      </c>
      <c r="C6550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t="s">
        <v>847</v>
      </c>
      <c r="B6551" t="s">
        <v>7284</v>
      </c>
      <c r="C6551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t="s">
        <v>500</v>
      </c>
      <c r="B6552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t="s">
        <v>524</v>
      </c>
      <c r="B6553" t="s">
        <v>7286</v>
      </c>
      <c r="C6553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t="s">
        <v>3631</v>
      </c>
      <c r="B6554" t="s">
        <v>7287</v>
      </c>
      <c r="C6554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t="s">
        <v>881</v>
      </c>
      <c r="B6555" t="s">
        <v>7288</v>
      </c>
      <c r="C6555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t="s">
        <v>311</v>
      </c>
      <c r="B6556" t="s">
        <v>7289</v>
      </c>
      <c r="C655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t="s">
        <v>897</v>
      </c>
      <c r="B6557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t="s">
        <v>646</v>
      </c>
      <c r="B6558" t="s">
        <v>7291</v>
      </c>
      <c r="C6558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t="s">
        <v>3631</v>
      </c>
      <c r="B6559" t="s">
        <v>7292</v>
      </c>
      <c r="C6559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t="s">
        <v>453</v>
      </c>
      <c r="B6560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t="s">
        <v>646</v>
      </c>
      <c r="B6561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t="s">
        <v>2779</v>
      </c>
      <c r="B6562" t="s">
        <v>7295</v>
      </c>
      <c r="C6562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t="s">
        <v>2439</v>
      </c>
      <c r="B6563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t="s">
        <v>895</v>
      </c>
      <c r="B6564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t="s">
        <v>895</v>
      </c>
      <c r="B6565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t="s">
        <v>895</v>
      </c>
      <c r="B656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t="s">
        <v>431</v>
      </c>
      <c r="B6567" t="s">
        <v>7300</v>
      </c>
      <c r="C6567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t="s">
        <v>486</v>
      </c>
      <c r="B6568" t="s">
        <v>7301</v>
      </c>
      <c r="C6568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t="s">
        <v>567</v>
      </c>
      <c r="B6569" t="s">
        <v>7302</v>
      </c>
      <c r="C6569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t="s">
        <v>3631</v>
      </c>
      <c r="B6570" t="s">
        <v>7303</v>
      </c>
      <c r="C6570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t="s">
        <v>743</v>
      </c>
      <c r="B6571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t="s">
        <v>847</v>
      </c>
      <c r="B6572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t="s">
        <v>967</v>
      </c>
      <c r="B6573" t="s">
        <v>7306</v>
      </c>
      <c r="C6573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t="s">
        <v>967</v>
      </c>
      <c r="B6574" t="s">
        <v>7307</v>
      </c>
      <c r="C6574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t="s">
        <v>967</v>
      </c>
      <c r="B6575" t="s">
        <v>7308</v>
      </c>
      <c r="C6575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t="s">
        <v>967</v>
      </c>
      <c r="B6576" t="s">
        <v>7309</v>
      </c>
      <c r="C657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t="s">
        <v>971</v>
      </c>
      <c r="B6577" t="s">
        <v>7310</v>
      </c>
      <c r="C6577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t="s">
        <v>500</v>
      </c>
      <c r="B6578" t="s">
        <v>7311</v>
      </c>
      <c r="C6578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t="s">
        <v>722</v>
      </c>
      <c r="B6579" t="s">
        <v>7312</v>
      </c>
      <c r="C6579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t="s">
        <v>722</v>
      </c>
      <c r="B6580" t="s">
        <v>7313</v>
      </c>
      <c r="C6580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t="s">
        <v>982</v>
      </c>
      <c r="B6581" t="s">
        <v>7314</v>
      </c>
      <c r="C6581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t="s">
        <v>1045</v>
      </c>
      <c r="B6582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t="s">
        <v>1000</v>
      </c>
      <c r="B6583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t="s">
        <v>651</v>
      </c>
      <c r="B6584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t="s">
        <v>361</v>
      </c>
      <c r="B6585" t="s">
        <v>7317</v>
      </c>
      <c r="C6585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t="s">
        <v>646</v>
      </c>
      <c r="B658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t="s">
        <v>9</v>
      </c>
      <c r="B6587" t="s">
        <v>7319</v>
      </c>
      <c r="C6587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t="s">
        <v>1023</v>
      </c>
      <c r="B6588" t="s">
        <v>7320</v>
      </c>
      <c r="C6588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t="s">
        <v>519</v>
      </c>
      <c r="B6589" t="s">
        <v>7321</v>
      </c>
      <c r="C6589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t="s">
        <v>389</v>
      </c>
      <c r="B6590" t="s">
        <v>7322</v>
      </c>
      <c r="C6590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t="s">
        <v>3099</v>
      </c>
      <c r="B6591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t="s">
        <v>746</v>
      </c>
      <c r="B6592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t="s">
        <v>1247</v>
      </c>
      <c r="B6593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t="s">
        <v>743</v>
      </c>
      <c r="B6594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t="s">
        <v>1054</v>
      </c>
      <c r="B6595" t="s">
        <v>7327</v>
      </c>
      <c r="C6595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t="s">
        <v>1054</v>
      </c>
      <c r="B6596" t="s">
        <v>7328</v>
      </c>
      <c r="C659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t="s">
        <v>1147</v>
      </c>
      <c r="B6597" t="s">
        <v>7329</v>
      </c>
      <c r="C6597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t="s">
        <v>3136</v>
      </c>
      <c r="B6598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t="s">
        <v>1247</v>
      </c>
      <c r="B6599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t="s">
        <v>1077</v>
      </c>
      <c r="B6600" t="s">
        <v>7331</v>
      </c>
      <c r="C6600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t="s">
        <v>516</v>
      </c>
      <c r="B6601" t="s">
        <v>7332</v>
      </c>
      <c r="C6601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t="s">
        <v>1086</v>
      </c>
      <c r="B6602" t="s">
        <v>7333</v>
      </c>
      <c r="C6602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t="s">
        <v>997</v>
      </c>
      <c r="B6603" t="s">
        <v>7334</v>
      </c>
      <c r="C6603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t="s">
        <v>337</v>
      </c>
      <c r="B6604" t="s">
        <v>7335</v>
      </c>
      <c r="C6604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t="s">
        <v>7336</v>
      </c>
      <c r="B6605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t="s">
        <v>967</v>
      </c>
      <c r="B6606" t="s">
        <v>7338</v>
      </c>
      <c r="C660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t="s">
        <v>1247</v>
      </c>
      <c r="B6607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t="s">
        <v>741</v>
      </c>
      <c r="B6608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t="s">
        <v>1953</v>
      </c>
      <c r="B6609" t="s">
        <v>7341</v>
      </c>
      <c r="C6609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t="s">
        <v>1953</v>
      </c>
      <c r="B6610" t="s">
        <v>7342</v>
      </c>
      <c r="C6610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t="s">
        <v>967</v>
      </c>
      <c r="B6611" t="s">
        <v>7343</v>
      </c>
      <c r="C6611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t="s">
        <v>387</v>
      </c>
      <c r="B6612" t="s">
        <v>7344</v>
      </c>
      <c r="C6612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t="s">
        <v>741</v>
      </c>
      <c r="B6613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t="s">
        <v>741</v>
      </c>
      <c r="B6614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t="s">
        <v>743</v>
      </c>
      <c r="B6615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t="s">
        <v>381</v>
      </c>
      <c r="B6616" t="s">
        <v>7348</v>
      </c>
      <c r="C661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t="s">
        <v>1093</v>
      </c>
      <c r="B6617" t="s">
        <v>1303</v>
      </c>
      <c r="C6617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t="s">
        <v>1147</v>
      </c>
      <c r="B6618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t="s">
        <v>514</v>
      </c>
      <c r="B6619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t="s">
        <v>1045</v>
      </c>
      <c r="B6620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t="s">
        <v>741</v>
      </c>
      <c r="B6621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t="s">
        <v>741</v>
      </c>
      <c r="B6622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t="s">
        <v>1163</v>
      </c>
      <c r="B6623" t="s">
        <v>7354</v>
      </c>
      <c r="C6623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t="s">
        <v>300</v>
      </c>
      <c r="B6624" t="s">
        <v>7355</v>
      </c>
      <c r="C6624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t="s">
        <v>9</v>
      </c>
      <c r="B6625" t="s">
        <v>7356</v>
      </c>
      <c r="C6625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t="s">
        <v>361</v>
      </c>
      <c r="B662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t="s">
        <v>1177</v>
      </c>
      <c r="B6627" t="s">
        <v>7358</v>
      </c>
      <c r="C6627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t="s">
        <v>897</v>
      </c>
      <c r="B6628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t="s">
        <v>895</v>
      </c>
      <c r="B6629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t="s">
        <v>300</v>
      </c>
      <c r="B6630" t="s">
        <v>7360</v>
      </c>
      <c r="C6630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t="s">
        <v>420</v>
      </c>
      <c r="B6631" t="s">
        <v>7361</v>
      </c>
      <c r="C6631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t="s">
        <v>1202</v>
      </c>
      <c r="B6632" t="s">
        <v>7362</v>
      </c>
      <c r="C6632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t="s">
        <v>1254</v>
      </c>
      <c r="B6633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t="s">
        <v>651</v>
      </c>
      <c r="B6634" t="s">
        <v>7364</v>
      </c>
      <c r="C6634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t="s">
        <v>3234</v>
      </c>
      <c r="B6635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t="s">
        <v>2480</v>
      </c>
      <c r="B663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t="s">
        <v>7367</v>
      </c>
      <c r="B6637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t="s">
        <v>746</v>
      </c>
      <c r="B6638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t="s">
        <v>741</v>
      </c>
      <c r="B6639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t="s">
        <v>746</v>
      </c>
      <c r="B6640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t="s">
        <v>1247</v>
      </c>
      <c r="B6641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t="s">
        <v>743</v>
      </c>
      <c r="B6642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t="s">
        <v>743</v>
      </c>
      <c r="B6643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t="s">
        <v>743</v>
      </c>
      <c r="B6644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t="s">
        <v>1323</v>
      </c>
      <c r="B6645" t="s">
        <v>1083</v>
      </c>
      <c r="C6645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t="s">
        <v>1000</v>
      </c>
      <c r="B664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t="s">
        <v>5293</v>
      </c>
      <c r="B6647" t="s">
        <v>7377</v>
      </c>
      <c r="C6647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t="s">
        <v>847</v>
      </c>
      <c r="B6648" t="s">
        <v>7378</v>
      </c>
      <c r="C6648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t="s">
        <v>381</v>
      </c>
      <c r="B6649" t="s">
        <v>7379</v>
      </c>
      <c r="C6649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t="s">
        <v>1289</v>
      </c>
      <c r="B6650" t="s">
        <v>7380</v>
      </c>
      <c r="C6650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t="s">
        <v>1218</v>
      </c>
      <c r="B6651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t="s">
        <v>458</v>
      </c>
      <c r="B6652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t="s">
        <v>1163</v>
      </c>
      <c r="B6653" t="s">
        <v>7383</v>
      </c>
      <c r="C6653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t="s">
        <v>1218</v>
      </c>
      <c r="B6654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t="s">
        <v>2480</v>
      </c>
      <c r="B6655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t="s">
        <v>1323</v>
      </c>
      <c r="B6656" t="s">
        <v>7386</v>
      </c>
      <c r="C665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t="s">
        <v>3423</v>
      </c>
      <c r="B6657" t="s">
        <v>7387</v>
      </c>
      <c r="C6657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t="s">
        <v>1254</v>
      </c>
      <c r="B6658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t="s">
        <v>1060</v>
      </c>
      <c r="B6659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t="s">
        <v>1060</v>
      </c>
      <c r="B6660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t="s">
        <v>722</v>
      </c>
      <c r="B6661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t="s">
        <v>743</v>
      </c>
      <c r="B6662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t="s">
        <v>795</v>
      </c>
      <c r="B6663" t="s">
        <v>7391</v>
      </c>
      <c r="C6663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t="s">
        <v>722</v>
      </c>
      <c r="B6664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t="s">
        <v>1243</v>
      </c>
      <c r="B6665" t="s">
        <v>7393</v>
      </c>
      <c r="D6665" t="str">
        <f t="shared" si="104"/>
        <v>Sodic East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t="s">
        <v>1300</v>
      </c>
      <c r="B6666" t="s">
        <v>7394</v>
      </c>
      <c r="D6666" t="str">
        <f t="shared" si="104"/>
        <v>Minis Building(Polyurethane)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t="s">
        <v>1243</v>
      </c>
      <c r="B6667" t="s">
        <v>7395</v>
      </c>
      <c r="D6667" t="str">
        <f t="shared" si="104"/>
        <v>Sodic East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t="s">
        <v>388</v>
      </c>
      <c r="B6668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t="s">
        <v>1218</v>
      </c>
      <c r="B6669" t="s">
        <v>7397</v>
      </c>
      <c r="D6669" t="str">
        <f t="shared" si="104"/>
        <v>Multi Sport Hall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t="s">
        <v>746</v>
      </c>
      <c r="B6670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t="s">
        <v>705</v>
      </c>
      <c r="B6671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t="s">
        <v>371</v>
      </c>
      <c r="B6672" t="s">
        <v>7400</v>
      </c>
      <c r="C6672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t="s">
        <v>1334</v>
      </c>
      <c r="B6673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t="s">
        <v>1202</v>
      </c>
      <c r="B6674" t="s">
        <v>7402</v>
      </c>
      <c r="C6674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t="s">
        <v>1202</v>
      </c>
      <c r="B6675" t="s">
        <v>7403</v>
      </c>
      <c r="C6675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t="s">
        <v>847</v>
      </c>
      <c r="B6676" t="s">
        <v>7404</v>
      </c>
      <c r="C667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t="s">
        <v>1953</v>
      </c>
      <c r="B6677" t="s">
        <v>7405</v>
      </c>
      <c r="C6677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t="s">
        <v>754</v>
      </c>
      <c r="B6678" t="s">
        <v>7406</v>
      </c>
      <c r="C6678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t="s">
        <v>1953</v>
      </c>
      <c r="B6679" t="s">
        <v>7407</v>
      </c>
      <c r="C6679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t="s">
        <v>982</v>
      </c>
      <c r="B6680" t="s">
        <v>7408</v>
      </c>
      <c r="C6680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t="s">
        <v>1054</v>
      </c>
      <c r="B6681" t="s">
        <v>7409</v>
      </c>
      <c r="C6681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t="s">
        <v>335</v>
      </c>
      <c r="B6682" t="s">
        <v>7410</v>
      </c>
      <c r="C6682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t="s">
        <v>1453</v>
      </c>
      <c r="B6683" t="s">
        <v>7411</v>
      </c>
      <c r="C6683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t="s">
        <v>1254</v>
      </c>
      <c r="B6684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t="s">
        <v>328</v>
      </c>
      <c r="B6685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t="s">
        <v>342</v>
      </c>
      <c r="B6686" t="s">
        <v>7414</v>
      </c>
      <c r="C668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t="s">
        <v>342</v>
      </c>
      <c r="B6687" t="s">
        <v>7415</v>
      </c>
      <c r="C6687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t="s">
        <v>1743</v>
      </c>
      <c r="B6688" t="s">
        <v>7416</v>
      </c>
      <c r="C6688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t="s">
        <v>1300</v>
      </c>
      <c r="B6689" t="s">
        <v>7417</v>
      </c>
      <c r="D6689" t="str">
        <f t="shared" si="104"/>
        <v>Minis Building(Polyurethane)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t="s">
        <v>391</v>
      </c>
      <c r="B6690" t="s">
        <v>7418</v>
      </c>
      <c r="C6690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t="s">
        <v>1316</v>
      </c>
      <c r="B6691" t="s">
        <v>7419</v>
      </c>
      <c r="C6691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t="s">
        <v>754</v>
      </c>
      <c r="B6692" t="s">
        <v>7420</v>
      </c>
      <c r="C6692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t="s">
        <v>1453</v>
      </c>
      <c r="B6693" t="s">
        <v>7421</v>
      </c>
      <c r="C6693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t="s">
        <v>926</v>
      </c>
      <c r="B6694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t="s">
        <v>1254</v>
      </c>
      <c r="B6695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t="s">
        <v>1530</v>
      </c>
      <c r="B6696" t="s">
        <v>7424</v>
      </c>
      <c r="C669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t="s">
        <v>1530</v>
      </c>
      <c r="B6697" t="s">
        <v>7425</v>
      </c>
      <c r="C6697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t="s">
        <v>1532</v>
      </c>
      <c r="B6698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t="s">
        <v>1556</v>
      </c>
      <c r="B6699" t="s">
        <v>7427</v>
      </c>
      <c r="C6699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t="s">
        <v>1316</v>
      </c>
      <c r="B6700" t="s">
        <v>7428</v>
      </c>
      <c r="C6700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t="s">
        <v>1547</v>
      </c>
      <c r="B6701" t="s">
        <v>7429</v>
      </c>
      <c r="C6701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t="s">
        <v>1547</v>
      </c>
      <c r="B6702" t="s">
        <v>7430</v>
      </c>
      <c r="C6702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t="s">
        <v>3631</v>
      </c>
      <c r="B6703" t="s">
        <v>7431</v>
      </c>
      <c r="C6703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t="s">
        <v>847</v>
      </c>
      <c r="B6704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t="s">
        <v>393</v>
      </c>
      <c r="B6705" t="s">
        <v>7433</v>
      </c>
      <c r="C6705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t="s">
        <v>1077</v>
      </c>
      <c r="B670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t="s">
        <v>847</v>
      </c>
      <c r="B6707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t="s">
        <v>679</v>
      </c>
      <c r="B6708" t="s">
        <v>7436</v>
      </c>
      <c r="C6708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t="s">
        <v>950</v>
      </c>
      <c r="B6709" t="s">
        <v>7437</v>
      </c>
      <c r="C6709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t="s">
        <v>950</v>
      </c>
      <c r="B6710" t="s">
        <v>7438</v>
      </c>
      <c r="C6710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t="s">
        <v>1953</v>
      </c>
      <c r="B6711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t="s">
        <v>651</v>
      </c>
      <c r="B6712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t="s">
        <v>1623</v>
      </c>
      <c r="B6713" t="s">
        <v>7441</v>
      </c>
      <c r="C6713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t="s">
        <v>1626</v>
      </c>
      <c r="B6714" t="s">
        <v>7442</v>
      </c>
      <c r="C6714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t="s">
        <v>1626</v>
      </c>
      <c r="B6715" t="s">
        <v>7443</v>
      </c>
      <c r="C6715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t="s">
        <v>1247</v>
      </c>
      <c r="B671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t="s">
        <v>71</v>
      </c>
      <c r="B6717" t="s">
        <v>7445</v>
      </c>
      <c r="C6717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t="s">
        <v>1278</v>
      </c>
      <c r="B6718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t="s">
        <v>1685</v>
      </c>
      <c r="B6719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t="s">
        <v>1045</v>
      </c>
      <c r="B6720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t="s">
        <v>3608</v>
      </c>
      <c r="B6721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t="s">
        <v>3549</v>
      </c>
      <c r="B6722" t="s">
        <v>7449</v>
      </c>
      <c r="C6722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t="s">
        <v>1247</v>
      </c>
      <c r="B6723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t="s">
        <v>705</v>
      </c>
      <c r="B6724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t="s">
        <v>1254</v>
      </c>
      <c r="B6725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t="s">
        <v>412</v>
      </c>
      <c r="B6726" t="s">
        <v>7452</v>
      </c>
      <c r="C672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t="s">
        <v>982</v>
      </c>
      <c r="B6727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t="s">
        <v>1084</v>
      </c>
      <c r="B6728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t="s">
        <v>7455</v>
      </c>
      <c r="B6729" t="s">
        <v>7456</v>
      </c>
      <c r="C6729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t="s">
        <v>895</v>
      </c>
      <c r="B6730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t="s">
        <v>71</v>
      </c>
      <c r="B6731" t="s">
        <v>7458</v>
      </c>
      <c r="C6731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t="s">
        <v>1512</v>
      </c>
      <c r="B6732" t="s">
        <v>7459</v>
      </c>
      <c r="C6732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t="s">
        <v>741</v>
      </c>
      <c r="B6733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t="s">
        <v>295</v>
      </c>
      <c r="B6734" t="s">
        <v>7461</v>
      </c>
      <c r="C6734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t="s">
        <v>1685</v>
      </c>
      <c r="B6735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t="s">
        <v>1626</v>
      </c>
      <c r="B6736" t="s">
        <v>7462</v>
      </c>
      <c r="C673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t="s">
        <v>646</v>
      </c>
      <c r="B6737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t="s">
        <v>1612</v>
      </c>
      <c r="B6738" t="s">
        <v>7464</v>
      </c>
      <c r="C6738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t="s">
        <v>1405</v>
      </c>
      <c r="B6739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t="s">
        <v>1473</v>
      </c>
      <c r="B6740" t="s">
        <v>7466</v>
      </c>
      <c r="C6740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t="s">
        <v>335</v>
      </c>
      <c r="B6741" t="s">
        <v>7467</v>
      </c>
      <c r="C6741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t="s">
        <v>1792</v>
      </c>
      <c r="B6742" t="s">
        <v>7468</v>
      </c>
      <c r="C6742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t="s">
        <v>1685</v>
      </c>
      <c r="B6743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t="s">
        <v>1646</v>
      </c>
      <c r="B6744" t="s">
        <v>7470</v>
      </c>
      <c r="C6744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t="s">
        <v>1710</v>
      </c>
      <c r="B6745" t="s">
        <v>7471</v>
      </c>
      <c r="C6745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t="s">
        <v>971</v>
      </c>
      <c r="B674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t="s">
        <v>3629</v>
      </c>
      <c r="B6747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t="s">
        <v>367</v>
      </c>
      <c r="B6748" t="s">
        <v>7474</v>
      </c>
      <c r="C6748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t="s">
        <v>412</v>
      </c>
      <c r="B6749" t="s">
        <v>7475</v>
      </c>
      <c r="C6749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t="s">
        <v>401</v>
      </c>
      <c r="B6750" t="s">
        <v>7476</v>
      </c>
      <c r="D6750" t="str">
        <f t="shared" si="105"/>
        <v>Port Said Port Silos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t="s">
        <v>1405</v>
      </c>
      <c r="B6751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t="s">
        <v>1350</v>
      </c>
      <c r="B6752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t="s">
        <v>7479</v>
      </c>
      <c r="B6753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t="s">
        <v>1350</v>
      </c>
      <c r="B6754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t="s">
        <v>7481</v>
      </c>
      <c r="B6755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t="s">
        <v>1023</v>
      </c>
      <c r="B6756" t="s">
        <v>7483</v>
      </c>
      <c r="C675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t="s">
        <v>73</v>
      </c>
      <c r="B6757" t="s">
        <v>7484</v>
      </c>
      <c r="C6757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t="s">
        <v>847</v>
      </c>
      <c r="B6758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t="s">
        <v>559</v>
      </c>
      <c r="B6759" t="s">
        <v>7486</v>
      </c>
      <c r="C6759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t="s">
        <v>1786</v>
      </c>
      <c r="B6760" t="s">
        <v>7487</v>
      </c>
      <c r="C6760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t="s">
        <v>1243</v>
      </c>
      <c r="B6761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t="s">
        <v>71</v>
      </c>
      <c r="B6762" t="s">
        <v>7489</v>
      </c>
      <c r="C6762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t="s">
        <v>1953</v>
      </c>
      <c r="B6763" t="s">
        <v>7490</v>
      </c>
      <c r="C6763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t="s">
        <v>1405</v>
      </c>
      <c r="B6764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t="s">
        <v>7492</v>
      </c>
      <c r="B6765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t="s">
        <v>1316</v>
      </c>
      <c r="B6766" t="s">
        <v>7493</v>
      </c>
      <c r="C676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t="s">
        <v>1692</v>
      </c>
      <c r="B6767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t="s">
        <v>1254</v>
      </c>
      <c r="B6768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t="s">
        <v>1853</v>
      </c>
      <c r="B6769" t="s">
        <v>7495</v>
      </c>
      <c r="C6769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t="s">
        <v>1685</v>
      </c>
      <c r="B6770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t="s">
        <v>363</v>
      </c>
      <c r="B6771" t="s">
        <v>7496</v>
      </c>
      <c r="C6771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t="s">
        <v>1943</v>
      </c>
      <c r="B6772" t="s">
        <v>7497</v>
      </c>
      <c r="C6772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t="s">
        <v>1685</v>
      </c>
      <c r="B6773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t="s">
        <v>421</v>
      </c>
      <c r="B6774" t="s">
        <v>7498</v>
      </c>
      <c r="C6774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t="s">
        <v>1743</v>
      </c>
      <c r="B6775" t="s">
        <v>7499</v>
      </c>
      <c r="C6775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t="s">
        <v>1953</v>
      </c>
      <c r="B6776" t="s">
        <v>7500</v>
      </c>
      <c r="C677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t="s">
        <v>1147</v>
      </c>
      <c r="B6777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t="s">
        <v>567</v>
      </c>
      <c r="B6778" t="s">
        <v>7502</v>
      </c>
      <c r="C6778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t="s">
        <v>705</v>
      </c>
      <c r="B6779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t="s">
        <v>1163</v>
      </c>
      <c r="B6780" t="s">
        <v>7504</v>
      </c>
      <c r="C6780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t="s">
        <v>971</v>
      </c>
      <c r="B6781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t="s">
        <v>1750</v>
      </c>
      <c r="B6782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t="s">
        <v>73</v>
      </c>
      <c r="B6783" t="s">
        <v>7507</v>
      </c>
      <c r="C6783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t="s">
        <v>1853</v>
      </c>
      <c r="B6784" t="s">
        <v>7508</v>
      </c>
      <c r="C6784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t="s">
        <v>2480</v>
      </c>
      <c r="B6785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t="s">
        <v>456</v>
      </c>
      <c r="B678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t="s">
        <v>73</v>
      </c>
      <c r="B6787" t="s">
        <v>7511</v>
      </c>
      <c r="C6787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t="s">
        <v>1350</v>
      </c>
      <c r="B6788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t="s">
        <v>1991</v>
      </c>
      <c r="B6789" t="s">
        <v>7513</v>
      </c>
      <c r="C6789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t="s">
        <v>7514</v>
      </c>
      <c r="B6790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t="s">
        <v>412</v>
      </c>
      <c r="B6791" t="s">
        <v>7515</v>
      </c>
      <c r="C6791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t="s">
        <v>1396</v>
      </c>
      <c r="B6792" t="s">
        <v>7516</v>
      </c>
      <c r="C6792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t="s">
        <v>1720</v>
      </c>
      <c r="B6793" t="s">
        <v>7517</v>
      </c>
      <c r="C6793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t="s">
        <v>421</v>
      </c>
      <c r="B6794" t="s">
        <v>7518</v>
      </c>
      <c r="C6794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t="s">
        <v>754</v>
      </c>
      <c r="B6795" t="s">
        <v>7519</v>
      </c>
      <c r="C6795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t="s">
        <v>1916</v>
      </c>
      <c r="B6796" t="s">
        <v>7520</v>
      </c>
      <c r="C679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t="s">
        <v>287</v>
      </c>
      <c r="B6797" t="s">
        <v>7521</v>
      </c>
      <c r="C6797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t="s">
        <v>346</v>
      </c>
      <c r="B6798" t="s">
        <v>7522</v>
      </c>
      <c r="C6798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t="s">
        <v>1654</v>
      </c>
      <c r="B6799" t="s">
        <v>7523</v>
      </c>
      <c r="C6799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t="s">
        <v>305</v>
      </c>
      <c r="B6800" t="s">
        <v>7524</v>
      </c>
      <c r="C6800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t="s">
        <v>305</v>
      </c>
      <c r="B6801" t="s">
        <v>7525</v>
      </c>
      <c r="C6801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t="s">
        <v>2157</v>
      </c>
      <c r="B6802" t="s">
        <v>7526</v>
      </c>
      <c r="C6802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t="s">
        <v>89</v>
      </c>
      <c r="B6803" t="s">
        <v>7527</v>
      </c>
      <c r="C6803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t="s">
        <v>1991</v>
      </c>
      <c r="B6804" t="s">
        <v>7528</v>
      </c>
      <c r="C6804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t="s">
        <v>1991</v>
      </c>
      <c r="B6805" t="s">
        <v>7529</v>
      </c>
      <c r="C6805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t="s">
        <v>2068</v>
      </c>
      <c r="B6806" t="s">
        <v>7530</v>
      </c>
      <c r="C680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t="s">
        <v>3693</v>
      </c>
      <c r="B6807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t="s">
        <v>2119</v>
      </c>
      <c r="B6808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t="s">
        <v>320</v>
      </c>
      <c r="B6809" t="s">
        <v>7532</v>
      </c>
      <c r="C6809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t="s">
        <v>2096</v>
      </c>
      <c r="B6810" t="s">
        <v>7533</v>
      </c>
      <c r="C6810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t="s">
        <v>73</v>
      </c>
      <c r="B6811" t="s">
        <v>7534</v>
      </c>
      <c r="C6811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t="s">
        <v>2113</v>
      </c>
      <c r="B6812" t="s">
        <v>7535</v>
      </c>
      <c r="C6812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t="s">
        <v>3891</v>
      </c>
      <c r="B6813" t="s">
        <v>7536</v>
      </c>
      <c r="C6813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t="s">
        <v>2085</v>
      </c>
      <c r="B6814" t="s">
        <v>7537</v>
      </c>
      <c r="C6814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t="s">
        <v>73</v>
      </c>
      <c r="B6815" t="s">
        <v>7538</v>
      </c>
      <c r="C6815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t="s">
        <v>2103</v>
      </c>
      <c r="B6816" t="s">
        <v>7539</v>
      </c>
      <c r="C681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t="s">
        <v>7540</v>
      </c>
      <c r="B6817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t="s">
        <v>1853</v>
      </c>
      <c r="B6818" t="s">
        <v>7542</v>
      </c>
      <c r="C6818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t="s">
        <v>320</v>
      </c>
      <c r="B6819" t="s">
        <v>7543</v>
      </c>
      <c r="C6819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t="s">
        <v>73</v>
      </c>
      <c r="B6820" t="s">
        <v>7544</v>
      </c>
      <c r="C6820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t="s">
        <v>2151</v>
      </c>
      <c r="B6821" t="s">
        <v>7545</v>
      </c>
      <c r="C6821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t="s">
        <v>1259</v>
      </c>
      <c r="B6822" t="s">
        <v>7546</v>
      </c>
      <c r="C6822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t="s">
        <v>1697</v>
      </c>
      <c r="B6823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t="s">
        <v>73</v>
      </c>
      <c r="B6824" t="s">
        <v>7548</v>
      </c>
      <c r="C6824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t="s">
        <v>2253</v>
      </c>
      <c r="B6825" t="s">
        <v>7549</v>
      </c>
      <c r="C6825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t="s">
        <v>4069</v>
      </c>
      <c r="B682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t="s">
        <v>2176</v>
      </c>
      <c r="B6827" t="s">
        <v>7551</v>
      </c>
      <c r="C6827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t="s">
        <v>358</v>
      </c>
      <c r="B6828" t="s">
        <v>7552</v>
      </c>
      <c r="C6828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t="s">
        <v>71</v>
      </c>
      <c r="B6829" t="s">
        <v>7553</v>
      </c>
      <c r="C6829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t="s">
        <v>71</v>
      </c>
      <c r="B6830" t="s">
        <v>7554</v>
      </c>
      <c r="C6830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t="s">
        <v>73</v>
      </c>
      <c r="B6831" t="s">
        <v>7555</v>
      </c>
      <c r="D6831" t="str">
        <f t="shared" si="106"/>
        <v>MDF Factory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t="s">
        <v>2392</v>
      </c>
      <c r="B6832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t="s">
        <v>393</v>
      </c>
      <c r="B6833" t="s">
        <v>7557</v>
      </c>
      <c r="C6833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t="s">
        <v>2107</v>
      </c>
      <c r="B6834" t="s">
        <v>7558</v>
      </c>
      <c r="C6834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t="s">
        <v>1194</v>
      </c>
      <c r="B6835" t="s">
        <v>1303</v>
      </c>
      <c r="C6835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t="s">
        <v>1704</v>
      </c>
      <c r="B6836" t="s">
        <v>1127</v>
      </c>
      <c r="C683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t="s">
        <v>2392</v>
      </c>
      <c r="B6837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t="s">
        <v>2113</v>
      </c>
      <c r="B6838" t="s">
        <v>7560</v>
      </c>
      <c r="C6838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t="s">
        <v>2226</v>
      </c>
      <c r="B6839" t="s">
        <v>7561</v>
      </c>
      <c r="C6839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t="s">
        <v>2277</v>
      </c>
      <c r="B6840" t="s">
        <v>7562</v>
      </c>
      <c r="C6840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t="s">
        <v>73</v>
      </c>
      <c r="B6841" t="s">
        <v>7563</v>
      </c>
      <c r="C6841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t="s">
        <v>363</v>
      </c>
      <c r="B6842" t="s">
        <v>7564</v>
      </c>
      <c r="C6842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t="s">
        <v>2017</v>
      </c>
      <c r="B6843" t="s">
        <v>7565</v>
      </c>
      <c r="C6843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t="s">
        <v>2268</v>
      </c>
      <c r="B6844" t="s">
        <v>7566</v>
      </c>
      <c r="C6844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t="s">
        <v>2133</v>
      </c>
      <c r="B6845" t="s">
        <v>7567</v>
      </c>
      <c r="C6845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t="s">
        <v>2199</v>
      </c>
      <c r="B6846" t="s">
        <v>7568</v>
      </c>
      <c r="C684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t="s">
        <v>2256</v>
      </c>
      <c r="B6847" t="s">
        <v>7569</v>
      </c>
      <c r="C6847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t="s">
        <v>2157</v>
      </c>
      <c r="B6848" t="s">
        <v>7570</v>
      </c>
      <c r="C6848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t="s">
        <v>2151</v>
      </c>
      <c r="B6849" t="s">
        <v>7571</v>
      </c>
      <c r="C6849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t="s">
        <v>2253</v>
      </c>
      <c r="B6850" t="s">
        <v>7572</v>
      </c>
      <c r="C6850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t="s">
        <v>363</v>
      </c>
      <c r="B6851" t="s">
        <v>7573</v>
      </c>
      <c r="C6851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t="s">
        <v>3896</v>
      </c>
      <c r="B6852" t="s">
        <v>7574</v>
      </c>
      <c r="C6852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t="s">
        <v>2455</v>
      </c>
      <c r="B6853" t="s">
        <v>7575</v>
      </c>
      <c r="C6853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t="s">
        <v>3896</v>
      </c>
      <c r="B6854" t="s">
        <v>7576</v>
      </c>
      <c r="C6854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t="s">
        <v>7577</v>
      </c>
      <c r="B6855" t="s">
        <v>7578</v>
      </c>
      <c r="C6855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t="s">
        <v>2285</v>
      </c>
      <c r="B6856" t="s">
        <v>7579</v>
      </c>
      <c r="C685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t="s">
        <v>2113</v>
      </c>
      <c r="B6857" t="s">
        <v>7580</v>
      </c>
      <c r="C6857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t="s">
        <v>3896</v>
      </c>
      <c r="B6858" t="s">
        <v>7581</v>
      </c>
      <c r="C6858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t="s">
        <v>3903</v>
      </c>
      <c r="B6859" t="s">
        <v>7582</v>
      </c>
      <c r="C6859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t="s">
        <v>2157</v>
      </c>
      <c r="B6860" t="s">
        <v>7583</v>
      </c>
      <c r="C6860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t="s">
        <v>1980</v>
      </c>
      <c r="B6861" t="s">
        <v>7584</v>
      </c>
      <c r="C6861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t="s">
        <v>2268</v>
      </c>
      <c r="B6862" t="s">
        <v>7585</v>
      </c>
      <c r="C6862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t="s">
        <v>1809</v>
      </c>
      <c r="B6863" t="s">
        <v>7586</v>
      </c>
      <c r="C6863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t="s">
        <v>2277</v>
      </c>
      <c r="B6864" t="s">
        <v>7587</v>
      </c>
      <c r="C6864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t="s">
        <v>2256</v>
      </c>
      <c r="B6865" t="s">
        <v>7588</v>
      </c>
      <c r="C6865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t="s">
        <v>1562</v>
      </c>
      <c r="B6866" t="s">
        <v>7589</v>
      </c>
      <c r="C686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t="s">
        <v>2199</v>
      </c>
      <c r="B6867" t="s">
        <v>7590</v>
      </c>
      <c r="C6867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t="s">
        <v>1980</v>
      </c>
      <c r="B6868" t="s">
        <v>7591</v>
      </c>
      <c r="C6868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t="s">
        <v>2256</v>
      </c>
      <c r="B6869" t="s">
        <v>7592</v>
      </c>
      <c r="C6869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t="s">
        <v>2256</v>
      </c>
      <c r="B6870" t="s">
        <v>7593</v>
      </c>
      <c r="C6870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t="s">
        <v>2226</v>
      </c>
      <c r="B6871" t="s">
        <v>7594</v>
      </c>
      <c r="C6871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t="s">
        <v>7595</v>
      </c>
      <c r="B6872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t="s">
        <v>2157</v>
      </c>
      <c r="B6873" t="s">
        <v>7597</v>
      </c>
      <c r="C6873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t="s">
        <v>73</v>
      </c>
      <c r="B6874" t="s">
        <v>7598</v>
      </c>
      <c r="C6874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t="s">
        <v>295</v>
      </c>
      <c r="B6875" t="s">
        <v>7599</v>
      </c>
      <c r="C6875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t="s">
        <v>313</v>
      </c>
      <c r="B6876" t="s">
        <v>7600</v>
      </c>
      <c r="C687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t="s">
        <v>73</v>
      </c>
      <c r="B6877" t="s">
        <v>7601</v>
      </c>
      <c r="C6877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t="s">
        <v>341</v>
      </c>
      <c r="B6878" t="s">
        <v>7602</v>
      </c>
      <c r="C6878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t="s">
        <v>89</v>
      </c>
      <c r="B6879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t="s">
        <v>335</v>
      </c>
      <c r="B6880" t="s">
        <v>7604</v>
      </c>
      <c r="C6880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t="s">
        <v>335</v>
      </c>
      <c r="B6881" t="s">
        <v>7605</v>
      </c>
      <c r="C6881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t="s">
        <v>371</v>
      </c>
      <c r="B6882" t="s">
        <v>7606</v>
      </c>
      <c r="C6882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t="s">
        <v>288</v>
      </c>
      <c r="B6883" t="s">
        <v>7607</v>
      </c>
      <c r="C6883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t="s">
        <v>1396</v>
      </c>
      <c r="B6884" t="s">
        <v>7608</v>
      </c>
      <c r="C6884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t="s">
        <v>305</v>
      </c>
      <c r="B6885" t="s">
        <v>7609</v>
      </c>
      <c r="C6885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t="s">
        <v>2292</v>
      </c>
      <c r="B6886" t="s">
        <v>7610</v>
      </c>
      <c r="C688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t="s">
        <v>2292</v>
      </c>
      <c r="B6887" t="s">
        <v>7611</v>
      </c>
      <c r="C6887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t="s">
        <v>2133</v>
      </c>
      <c r="B6888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t="s">
        <v>371</v>
      </c>
      <c r="B6889" t="s">
        <v>7613</v>
      </c>
      <c r="C6889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t="s">
        <v>2387</v>
      </c>
      <c r="B6890" t="s">
        <v>7614</v>
      </c>
      <c r="C6890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t="s">
        <v>2096</v>
      </c>
      <c r="B6891" t="s">
        <v>7615</v>
      </c>
      <c r="C6891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t="s">
        <v>2096</v>
      </c>
      <c r="B6892" t="s">
        <v>7616</v>
      </c>
      <c r="C6892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t="s">
        <v>2285</v>
      </c>
      <c r="B6893" t="s">
        <v>7617</v>
      </c>
      <c r="C6893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t="s">
        <v>6170</v>
      </c>
      <c r="B6894" t="s">
        <v>7618</v>
      </c>
      <c r="C6894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t="s">
        <v>2242</v>
      </c>
      <c r="B6895" t="s">
        <v>7619</v>
      </c>
      <c r="C6895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t="s">
        <v>2324</v>
      </c>
      <c r="B6896" t="s">
        <v>7620</v>
      </c>
      <c r="C689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t="s">
        <v>2157</v>
      </c>
      <c r="B6897" t="s">
        <v>7621</v>
      </c>
      <c r="C6897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t="s">
        <v>73</v>
      </c>
      <c r="B6898" t="s">
        <v>7622</v>
      </c>
      <c r="C6898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t="s">
        <v>6989</v>
      </c>
      <c r="B6899" t="s">
        <v>7623</v>
      </c>
      <c r="C6899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t="s">
        <v>1396</v>
      </c>
      <c r="B6900" t="s">
        <v>7624</v>
      </c>
      <c r="C6900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t="s">
        <v>1259</v>
      </c>
      <c r="B6901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t="s">
        <v>475</v>
      </c>
      <c r="B6902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t="s">
        <v>1247</v>
      </c>
      <c r="B6903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t="s">
        <v>2463</v>
      </c>
      <c r="B6904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t="s">
        <v>1473</v>
      </c>
      <c r="B6905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t="s">
        <v>2795</v>
      </c>
      <c r="B6906" t="s">
        <v>7630</v>
      </c>
      <c r="C690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t="s">
        <v>646</v>
      </c>
      <c r="B6907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t="s">
        <v>2199</v>
      </c>
      <c r="B6908" t="s">
        <v>7632</v>
      </c>
      <c r="C6908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t="s">
        <v>1456</v>
      </c>
      <c r="B6909" t="s">
        <v>7633</v>
      </c>
      <c r="D6909" t="str">
        <f t="shared" si="107"/>
        <v>ORA-ZED Towers01B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t="s">
        <v>313</v>
      </c>
      <c r="B6910" t="s">
        <v>7634</v>
      </c>
      <c r="C6910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t="s">
        <v>1086</v>
      </c>
      <c r="B6911" t="s">
        <v>7635</v>
      </c>
      <c r="C6911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t="s">
        <v>674</v>
      </c>
      <c r="B6912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t="s">
        <v>754</v>
      </c>
      <c r="B6913" t="s">
        <v>7637</v>
      </c>
      <c r="C6913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t="s">
        <v>2342</v>
      </c>
      <c r="B6914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t="s">
        <v>749</v>
      </c>
      <c r="B6915" t="s">
        <v>7639</v>
      </c>
      <c r="C6915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t="s">
        <v>1405</v>
      </c>
      <c r="B691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t="s">
        <v>7641</v>
      </c>
      <c r="B6917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t="s">
        <v>2590</v>
      </c>
      <c r="B6918" t="s">
        <v>7643</v>
      </c>
      <c r="C6918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t="s">
        <v>500</v>
      </c>
      <c r="B6919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t="s">
        <v>7143</v>
      </c>
      <c r="B6920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t="s">
        <v>4176</v>
      </c>
      <c r="B6921" t="s">
        <v>7646</v>
      </c>
      <c r="C6921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t="s">
        <v>4019</v>
      </c>
      <c r="B6922" t="s">
        <v>7647</v>
      </c>
      <c r="C6922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t="s">
        <v>475</v>
      </c>
      <c r="B6923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t="s">
        <v>1254</v>
      </c>
      <c r="B6924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t="s">
        <v>456</v>
      </c>
      <c r="B6925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t="s">
        <v>475</v>
      </c>
      <c r="B692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t="s">
        <v>705</v>
      </c>
      <c r="B6927" t="s">
        <v>7650</v>
      </c>
      <c r="C6927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t="s">
        <v>573</v>
      </c>
      <c r="B6928" t="s">
        <v>7651</v>
      </c>
      <c r="C6928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t="s">
        <v>1266</v>
      </c>
      <c r="B6929" t="s">
        <v>7652</v>
      </c>
      <c r="C6929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t="s">
        <v>401</v>
      </c>
      <c r="B6930" t="s">
        <v>7653</v>
      </c>
      <c r="C6930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t="s">
        <v>4186</v>
      </c>
      <c r="B6931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t="s">
        <v>456</v>
      </c>
      <c r="B6932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t="s">
        <v>1086</v>
      </c>
      <c r="B6933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t="s">
        <v>956</v>
      </c>
      <c r="B6934" t="s">
        <v>7656</v>
      </c>
      <c r="C6934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t="s">
        <v>2218</v>
      </c>
      <c r="B6935" t="s">
        <v>7657</v>
      </c>
      <c r="C6935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t="s">
        <v>458</v>
      </c>
      <c r="B6936" t="s">
        <v>7658</v>
      </c>
      <c r="C693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t="s">
        <v>1991</v>
      </c>
      <c r="B6937" t="s">
        <v>7659</v>
      </c>
      <c r="C6937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t="s">
        <v>500</v>
      </c>
      <c r="B6938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t="s">
        <v>7117</v>
      </c>
      <c r="B6939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t="s">
        <v>500</v>
      </c>
      <c r="B6940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t="s">
        <v>1060</v>
      </c>
      <c r="B6941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t="s">
        <v>1259</v>
      </c>
      <c r="B6942" t="s">
        <v>7663</v>
      </c>
      <c r="C6942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t="s">
        <v>628</v>
      </c>
      <c r="B6943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t="s">
        <v>6747</v>
      </c>
      <c r="B6944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t="s">
        <v>722</v>
      </c>
      <c r="B6945" t="s">
        <v>7666</v>
      </c>
      <c r="C6945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t="s">
        <v>1405</v>
      </c>
      <c r="B694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t="s">
        <v>475</v>
      </c>
      <c r="B6947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t="s">
        <v>500</v>
      </c>
      <c r="B6948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t="s">
        <v>2113</v>
      </c>
      <c r="B6949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t="s">
        <v>7083</v>
      </c>
      <c r="B6950" t="s">
        <v>7671</v>
      </c>
      <c r="C6950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t="s">
        <v>1487</v>
      </c>
      <c r="B6951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t="s">
        <v>3539</v>
      </c>
      <c r="B6952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t="s">
        <v>6306</v>
      </c>
      <c r="B6953" t="s">
        <v>7673</v>
      </c>
      <c r="C6953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t="s">
        <v>722</v>
      </c>
      <c r="B6954" t="s">
        <v>7674</v>
      </c>
      <c r="C6954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t="s">
        <v>897</v>
      </c>
      <c r="B6955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t="s">
        <v>2113</v>
      </c>
      <c r="B695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t="s">
        <v>1828</v>
      </c>
      <c r="B6957" t="s">
        <v>7677</v>
      </c>
      <c r="C6957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t="s">
        <v>1953</v>
      </c>
      <c r="B6958" t="s">
        <v>7678</v>
      </c>
      <c r="C6958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t="s">
        <v>500</v>
      </c>
      <c r="B6959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t="s">
        <v>847</v>
      </c>
      <c r="B6960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t="s">
        <v>4332</v>
      </c>
      <c r="B6961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t="s">
        <v>1122</v>
      </c>
      <c r="B6962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t="s">
        <v>500</v>
      </c>
      <c r="B6963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t="s">
        <v>502</v>
      </c>
      <c r="B6964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t="s">
        <v>475</v>
      </c>
      <c r="B6965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t="s">
        <v>456</v>
      </c>
      <c r="B6966" t="s">
        <v>7685</v>
      </c>
      <c r="C696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t="s">
        <v>488</v>
      </c>
      <c r="B6967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t="s">
        <v>559</v>
      </c>
      <c r="B6968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t="s">
        <v>432</v>
      </c>
      <c r="B6969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t="s">
        <v>4019</v>
      </c>
      <c r="B6970" t="s">
        <v>7689</v>
      </c>
      <c r="D6970" t="str">
        <f t="shared" si="108"/>
        <v>Aswan axis - Daraw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t="s">
        <v>1473</v>
      </c>
      <c r="B6971" t="s">
        <v>7690</v>
      </c>
      <c r="D6971" t="str">
        <f t="shared" si="108"/>
        <v>Taval Sarai 52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t="s">
        <v>490</v>
      </c>
      <c r="B6972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t="s">
        <v>2280</v>
      </c>
      <c r="B6973" t="s">
        <v>7692</v>
      </c>
      <c r="C6973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t="s">
        <v>628</v>
      </c>
      <c r="B6974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t="s">
        <v>2285</v>
      </c>
      <c r="B6975" t="s">
        <v>7694</v>
      </c>
      <c r="C6975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t="s">
        <v>456</v>
      </c>
      <c r="B6976" t="s">
        <v>7695</v>
      </c>
      <c r="C697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t="s">
        <v>2199</v>
      </c>
      <c r="B6977" t="s">
        <v>7696</v>
      </c>
      <c r="C6977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t="s">
        <v>458</v>
      </c>
      <c r="B6978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t="s">
        <v>458</v>
      </c>
      <c r="B6979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t="s">
        <v>475</v>
      </c>
      <c r="B6980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t="s">
        <v>1473</v>
      </c>
      <c r="B6981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t="s">
        <v>2342</v>
      </c>
      <c r="B6982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t="s">
        <v>2592</v>
      </c>
      <c r="B6983" t="s">
        <v>7701</v>
      </c>
      <c r="C6983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t="s">
        <v>475</v>
      </c>
      <c r="B6984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t="s">
        <v>412</v>
      </c>
      <c r="B6985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t="s">
        <v>514</v>
      </c>
      <c r="B698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t="s">
        <v>1766</v>
      </c>
      <c r="B6987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t="s">
        <v>4176</v>
      </c>
      <c r="B6988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t="s">
        <v>612</v>
      </c>
      <c r="B6989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t="s">
        <v>2017</v>
      </c>
      <c r="B6990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t="s">
        <v>4062</v>
      </c>
      <c r="B6991" t="s">
        <v>7707</v>
      </c>
      <c r="C6991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t="s">
        <v>632</v>
      </c>
      <c r="B6992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t="s">
        <v>514</v>
      </c>
      <c r="B6993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t="s">
        <v>488</v>
      </c>
      <c r="B6994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t="s">
        <v>1594</v>
      </c>
      <c r="B6995" t="s">
        <v>7710</v>
      </c>
      <c r="C6995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t="s">
        <v>1218</v>
      </c>
      <c r="B699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t="s">
        <v>458</v>
      </c>
      <c r="B6997" t="s">
        <v>7712</v>
      </c>
      <c r="C6997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t="s">
        <v>475</v>
      </c>
      <c r="B6998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t="s">
        <v>2045</v>
      </c>
      <c r="B6999" t="s">
        <v>7714</v>
      </c>
      <c r="C6999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t="s">
        <v>2045</v>
      </c>
      <c r="B7000" t="s">
        <v>7715</v>
      </c>
      <c r="C7000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t="s">
        <v>2085</v>
      </c>
      <c r="B7001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t="s">
        <v>559</v>
      </c>
      <c r="B7002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t="s">
        <v>2009</v>
      </c>
      <c r="B7003" t="s">
        <v>7718</v>
      </c>
      <c r="C7003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t="s">
        <v>498</v>
      </c>
      <c r="B7004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t="s">
        <v>1853</v>
      </c>
      <c r="B7005" t="s">
        <v>7720</v>
      </c>
      <c r="C7005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t="s">
        <v>456</v>
      </c>
      <c r="B700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t="s">
        <v>1743</v>
      </c>
      <c r="B7007" t="s">
        <v>7722</v>
      </c>
      <c r="C7007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t="s">
        <v>456</v>
      </c>
      <c r="B7008" t="s">
        <v>7723</v>
      </c>
      <c r="C7008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t="s">
        <v>1043</v>
      </c>
      <c r="B7009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t="s">
        <v>674</v>
      </c>
      <c r="B7010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t="s">
        <v>7726</v>
      </c>
      <c r="B7011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t="s">
        <v>500</v>
      </c>
      <c r="B7012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t="s">
        <v>363</v>
      </c>
      <c r="B7013" t="s">
        <v>7729</v>
      </c>
      <c r="C7013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t="s">
        <v>1473</v>
      </c>
      <c r="B7014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t="s">
        <v>1316</v>
      </c>
      <c r="B7015" t="s">
        <v>7731</v>
      </c>
      <c r="C7015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t="s">
        <v>646</v>
      </c>
      <c r="B7016" t="s">
        <v>7732</v>
      </c>
      <c r="C701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t="s">
        <v>1497</v>
      </c>
      <c r="B7017" t="s">
        <v>7733</v>
      </c>
      <c r="C7017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t="s">
        <v>320</v>
      </c>
      <c r="B7018" t="s">
        <v>7734</v>
      </c>
      <c r="C7018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t="s">
        <v>4664</v>
      </c>
      <c r="B7019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t="s">
        <v>2226</v>
      </c>
      <c r="B7020" t="s">
        <v>7736</v>
      </c>
      <c r="C7020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t="s">
        <v>1663</v>
      </c>
      <c r="B7021" t="s">
        <v>7737</v>
      </c>
      <c r="C7021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t="s">
        <v>1473</v>
      </c>
      <c r="B7022" t="s">
        <v>7738</v>
      </c>
      <c r="C7022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t="s">
        <v>1743</v>
      </c>
      <c r="B7023" t="s">
        <v>7739</v>
      </c>
      <c r="C7023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t="s">
        <v>2349</v>
      </c>
      <c r="B7024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t="s">
        <v>366</v>
      </c>
      <c r="B7025" t="s">
        <v>7741</v>
      </c>
      <c r="C7025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t="s">
        <v>363</v>
      </c>
      <c r="B7026" t="s">
        <v>7742</v>
      </c>
      <c r="C702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t="s">
        <v>1991</v>
      </c>
      <c r="B7027" t="s">
        <v>7743</v>
      </c>
      <c r="C7027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t="s">
        <v>1657</v>
      </c>
      <c r="B7028" t="s">
        <v>7744</v>
      </c>
      <c r="C7028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t="s">
        <v>335</v>
      </c>
      <c r="B7029" t="s">
        <v>7745</v>
      </c>
      <c r="C7029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t="s">
        <v>341</v>
      </c>
      <c r="B7030" t="s">
        <v>7746</v>
      </c>
      <c r="C7030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t="s">
        <v>341</v>
      </c>
      <c r="B7031" t="s">
        <v>7747</v>
      </c>
      <c r="C7031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t="s">
        <v>1953</v>
      </c>
      <c r="B7032" t="s">
        <v>7748</v>
      </c>
      <c r="C7032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t="s">
        <v>2529</v>
      </c>
      <c r="B7033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t="s">
        <v>1278</v>
      </c>
      <c r="B7034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t="s">
        <v>1766</v>
      </c>
      <c r="B7035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t="s">
        <v>1594</v>
      </c>
      <c r="B7036" t="s">
        <v>7752</v>
      </c>
      <c r="C703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t="s">
        <v>705</v>
      </c>
      <c r="B7037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t="s">
        <v>323</v>
      </c>
      <c r="B7038" t="s">
        <v>7754</v>
      </c>
      <c r="C7038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t="s">
        <v>1323</v>
      </c>
      <c r="B7039" t="s">
        <v>7755</v>
      </c>
      <c r="C7039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t="s">
        <v>1953</v>
      </c>
      <c r="B7040" t="s">
        <v>7756</v>
      </c>
      <c r="C7040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t="s">
        <v>1337</v>
      </c>
      <c r="B7041" t="s">
        <v>7757</v>
      </c>
      <c r="C7041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t="s">
        <v>1558</v>
      </c>
      <c r="B7042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t="s">
        <v>1323</v>
      </c>
      <c r="B7043" t="s">
        <v>7759</v>
      </c>
      <c r="C7043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t="s">
        <v>1456</v>
      </c>
      <c r="B7044" t="s">
        <v>7760</v>
      </c>
      <c r="D7044" t="str">
        <f t="shared" si="110"/>
        <v>ORA-ZED Towers01B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t="s">
        <v>1100</v>
      </c>
      <c r="B7045" t="s">
        <v>7761</v>
      </c>
      <c r="C7045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t="s">
        <v>1218</v>
      </c>
      <c r="B704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t="s">
        <v>1223</v>
      </c>
      <c r="B7047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t="s">
        <v>1377</v>
      </c>
      <c r="B7048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t="s">
        <v>3199</v>
      </c>
      <c r="B7049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t="s">
        <v>1243</v>
      </c>
      <c r="B7050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t="s">
        <v>2482</v>
      </c>
      <c r="B7051" t="s">
        <v>7767</v>
      </c>
      <c r="C7051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t="s">
        <v>1195</v>
      </c>
      <c r="B7052" t="s">
        <v>7768</v>
      </c>
      <c r="C7052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t="s">
        <v>847</v>
      </c>
      <c r="B7053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t="s">
        <v>1512</v>
      </c>
      <c r="B7054" t="s">
        <v>7770</v>
      </c>
      <c r="D7054" t="str">
        <f t="shared" si="110"/>
        <v>LRT Project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t="s">
        <v>705</v>
      </c>
      <c r="B7055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t="s">
        <v>705</v>
      </c>
      <c r="B705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t="s">
        <v>3252</v>
      </c>
      <c r="B7057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t="s">
        <v>895</v>
      </c>
      <c r="B7058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t="s">
        <v>2814</v>
      </c>
      <c r="B7059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t="s">
        <v>475</v>
      </c>
      <c r="B7060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t="s">
        <v>1217</v>
      </c>
      <c r="B7061" t="s">
        <v>7777</v>
      </c>
      <c r="C7061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t="s">
        <v>622</v>
      </c>
      <c r="B7062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t="s">
        <v>5671</v>
      </c>
      <c r="B7063" t="s">
        <v>7779</v>
      </c>
      <c r="C7063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t="s">
        <v>514</v>
      </c>
      <c r="B7064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t="s">
        <v>514</v>
      </c>
      <c r="B7065" t="s">
        <v>7781</v>
      </c>
      <c r="C7065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t="s">
        <v>2510</v>
      </c>
      <c r="B7066" t="s">
        <v>7782</v>
      </c>
      <c r="C706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t="s">
        <v>456</v>
      </c>
      <c r="B7067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t="s">
        <v>722</v>
      </c>
      <c r="B7068" t="s">
        <v>7784</v>
      </c>
      <c r="C7068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t="s">
        <v>514</v>
      </c>
      <c r="B7069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t="s">
        <v>651</v>
      </c>
      <c r="B7070" t="s">
        <v>7786</v>
      </c>
      <c r="C7070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t="s">
        <v>581</v>
      </c>
      <c r="B7071" t="s">
        <v>7787</v>
      </c>
      <c r="C7071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t="s">
        <v>488</v>
      </c>
      <c r="B7072" t="s">
        <v>7788</v>
      </c>
      <c r="C7072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t="s">
        <v>506</v>
      </c>
      <c r="B7073" t="s">
        <v>7789</v>
      </c>
      <c r="C7073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t="s">
        <v>4505</v>
      </c>
      <c r="B7074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t="s">
        <v>5409</v>
      </c>
      <c r="B7075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t="s">
        <v>2683</v>
      </c>
      <c r="B707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t="s">
        <v>502</v>
      </c>
      <c r="B7077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t="s">
        <v>2915</v>
      </c>
      <c r="B7078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t="s">
        <v>1331</v>
      </c>
      <c r="B7079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t="s">
        <v>1295</v>
      </c>
      <c r="B7080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t="s">
        <v>2452</v>
      </c>
      <c r="B7081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t="s">
        <v>458</v>
      </c>
      <c r="B7082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t="s">
        <v>2915</v>
      </c>
      <c r="B7083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t="s">
        <v>2683</v>
      </c>
      <c r="B7084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t="s">
        <v>3284</v>
      </c>
      <c r="B7085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t="s">
        <v>448</v>
      </c>
      <c r="B708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t="s">
        <v>2915</v>
      </c>
      <c r="B7087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t="s">
        <v>458</v>
      </c>
      <c r="B7088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t="s">
        <v>458</v>
      </c>
      <c r="B7089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t="s">
        <v>516</v>
      </c>
      <c r="B7090" t="s">
        <v>7799</v>
      </c>
      <c r="C7090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t="s">
        <v>524</v>
      </c>
      <c r="B7091" t="s">
        <v>7800</v>
      </c>
      <c r="C7091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t="s">
        <v>458</v>
      </c>
      <c r="B7092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t="s">
        <v>4176</v>
      </c>
      <c r="B7093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t="s">
        <v>2452</v>
      </c>
      <c r="B7094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t="s">
        <v>559</v>
      </c>
      <c r="B7095" t="s">
        <v>7804</v>
      </c>
      <c r="C7095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t="s">
        <v>567</v>
      </c>
      <c r="B709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t="s">
        <v>4069</v>
      </c>
      <c r="B7097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t="s">
        <v>2452</v>
      </c>
      <c r="B7098" t="s">
        <v>7807</v>
      </c>
      <c r="C7098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t="s">
        <v>500</v>
      </c>
      <c r="B7099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t="s">
        <v>589</v>
      </c>
      <c r="B7100" t="s">
        <v>7809</v>
      </c>
      <c r="C7100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t="s">
        <v>386</v>
      </c>
      <c r="B7101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t="s">
        <v>9</v>
      </c>
      <c r="B7102" t="s">
        <v>7811</v>
      </c>
      <c r="C7102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t="s">
        <v>498</v>
      </c>
      <c r="B7103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t="s">
        <v>500</v>
      </c>
      <c r="B7104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t="s">
        <v>475</v>
      </c>
      <c r="B7105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t="s">
        <v>475</v>
      </c>
      <c r="B710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t="s">
        <v>615</v>
      </c>
      <c r="B7107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t="s">
        <v>615</v>
      </c>
      <c r="B7108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t="s">
        <v>2694</v>
      </c>
      <c r="B7109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t="s">
        <v>500</v>
      </c>
      <c r="B7110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t="s">
        <v>500</v>
      </c>
      <c r="B7111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t="s">
        <v>386</v>
      </c>
      <c r="B7112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t="s">
        <v>2832</v>
      </c>
      <c r="B7113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t="s">
        <v>2697</v>
      </c>
      <c r="B7114" t="s">
        <v>7823</v>
      </c>
      <c r="C7114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t="s">
        <v>400</v>
      </c>
      <c r="B7115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t="s">
        <v>2683</v>
      </c>
      <c r="B7116" t="s">
        <v>7825</v>
      </c>
      <c r="C711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t="s">
        <v>488</v>
      </c>
      <c r="B7117" t="s">
        <v>7826</v>
      </c>
      <c r="C7117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t="s">
        <v>674</v>
      </c>
      <c r="B7118" t="s">
        <v>7827</v>
      </c>
      <c r="C7118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t="s">
        <v>679</v>
      </c>
      <c r="B7119" t="s">
        <v>7828</v>
      </c>
      <c r="C7119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t="s">
        <v>488</v>
      </c>
      <c r="B7120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t="s">
        <v>486</v>
      </c>
      <c r="B7121" t="s">
        <v>7830</v>
      </c>
      <c r="C7121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t="s">
        <v>500</v>
      </c>
      <c r="B7122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t="s">
        <v>386</v>
      </c>
      <c r="B7123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t="s">
        <v>646</v>
      </c>
      <c r="B7124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t="s">
        <v>705</v>
      </c>
      <c r="B7125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t="s">
        <v>705</v>
      </c>
      <c r="B712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t="s">
        <v>705</v>
      </c>
      <c r="B7127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t="s">
        <v>705</v>
      </c>
      <c r="B7128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t="s">
        <v>456</v>
      </c>
      <c r="B7129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t="s">
        <v>486</v>
      </c>
      <c r="B7130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t="s">
        <v>516</v>
      </c>
      <c r="B7131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t="s">
        <v>754</v>
      </c>
      <c r="B7132" t="s">
        <v>7840</v>
      </c>
      <c r="C7132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t="s">
        <v>615</v>
      </c>
      <c r="B7133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t="s">
        <v>615</v>
      </c>
      <c r="B7134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t="s">
        <v>2915</v>
      </c>
      <c r="B7135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t="s">
        <v>431</v>
      </c>
      <c r="B7136" t="s">
        <v>7844</v>
      </c>
      <c r="C713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t="s">
        <v>453</v>
      </c>
      <c r="B7137" t="s">
        <v>7845</v>
      </c>
      <c r="C7137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t="s">
        <v>646</v>
      </c>
      <c r="B7138" t="s">
        <v>7846</v>
      </c>
      <c r="C7138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t="s">
        <v>754</v>
      </c>
      <c r="B7139" t="s">
        <v>7847</v>
      </c>
      <c r="C7139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t="s">
        <v>754</v>
      </c>
      <c r="B7140" t="s">
        <v>7848</v>
      </c>
      <c r="C7140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t="s">
        <v>722</v>
      </c>
      <c r="B7141" t="s">
        <v>7849</v>
      </c>
      <c r="C7141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t="s">
        <v>486</v>
      </c>
      <c r="B7142" t="s">
        <v>7850</v>
      </c>
      <c r="C7142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t="s">
        <v>646</v>
      </c>
      <c r="B7143" t="s">
        <v>7851</v>
      </c>
      <c r="C7143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t="s">
        <v>651</v>
      </c>
      <c r="B7144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t="s">
        <v>3631</v>
      </c>
      <c r="B7145" t="s">
        <v>7853</v>
      </c>
      <c r="C7145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t="s">
        <v>500</v>
      </c>
      <c r="B7146" t="s">
        <v>7854</v>
      </c>
      <c r="C714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t="s">
        <v>651</v>
      </c>
      <c r="B7147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t="s">
        <v>847</v>
      </c>
      <c r="B7148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t="s">
        <v>847</v>
      </c>
      <c r="B7149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t="s">
        <v>847</v>
      </c>
      <c r="B7150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t="s">
        <v>847</v>
      </c>
      <c r="B7151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t="s">
        <v>876</v>
      </c>
      <c r="B7152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t="s">
        <v>311</v>
      </c>
      <c r="B7153" t="s">
        <v>7861</v>
      </c>
      <c r="C7153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t="s">
        <v>311</v>
      </c>
      <c r="B7154" t="s">
        <v>7862</v>
      </c>
      <c r="C7154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t="s">
        <v>651</v>
      </c>
      <c r="B7155" t="s">
        <v>7863</v>
      </c>
      <c r="C7155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t="s">
        <v>2697</v>
      </c>
      <c r="B715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t="s">
        <v>361</v>
      </c>
      <c r="B7157" t="s">
        <v>7865</v>
      </c>
      <c r="C7157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t="s">
        <v>524</v>
      </c>
      <c r="B7158" t="s">
        <v>7866</v>
      </c>
      <c r="C7158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t="s">
        <v>646</v>
      </c>
      <c r="B7159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t="s">
        <v>651</v>
      </c>
      <c r="B7160" t="s">
        <v>7868</v>
      </c>
      <c r="C7160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t="s">
        <v>5584</v>
      </c>
      <c r="B7161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t="s">
        <v>2694</v>
      </c>
      <c r="B7162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t="s">
        <v>741</v>
      </c>
      <c r="B7163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t="s">
        <v>847</v>
      </c>
      <c r="B7164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t="s">
        <v>967</v>
      </c>
      <c r="B7165" t="s">
        <v>7872</v>
      </c>
      <c r="C7165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t="s">
        <v>1045</v>
      </c>
      <c r="B716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t="s">
        <v>967</v>
      </c>
      <c r="B7167" t="s">
        <v>7874</v>
      </c>
      <c r="C7167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t="s">
        <v>741</v>
      </c>
      <c r="B7168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t="s">
        <v>9</v>
      </c>
      <c r="B7169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t="s">
        <v>982</v>
      </c>
      <c r="B7170" t="s">
        <v>7877</v>
      </c>
      <c r="C7170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t="s">
        <v>651</v>
      </c>
      <c r="B7171" t="s">
        <v>7878</v>
      </c>
      <c r="C7171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t="s">
        <v>651</v>
      </c>
      <c r="B7172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t="s">
        <v>651</v>
      </c>
      <c r="B7173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t="s">
        <v>3099</v>
      </c>
      <c r="B7174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t="s">
        <v>1060</v>
      </c>
      <c r="B7175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t="s">
        <v>1000</v>
      </c>
      <c r="B717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t="s">
        <v>741</v>
      </c>
      <c r="B7177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t="s">
        <v>743</v>
      </c>
      <c r="B7178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t="s">
        <v>651</v>
      </c>
      <c r="B7179" t="s">
        <v>7884</v>
      </c>
      <c r="C7179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t="s">
        <v>646</v>
      </c>
      <c r="B7180" t="s">
        <v>7885</v>
      </c>
      <c r="C7180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t="s">
        <v>1086</v>
      </c>
      <c r="B7181" t="s">
        <v>7886</v>
      </c>
      <c r="C7181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t="s">
        <v>895</v>
      </c>
      <c r="B7182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t="s">
        <v>651</v>
      </c>
      <c r="B7183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t="s">
        <v>488</v>
      </c>
      <c r="B7184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t="s">
        <v>1054</v>
      </c>
      <c r="B7185" t="s">
        <v>7890</v>
      </c>
      <c r="C7185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t="s">
        <v>743</v>
      </c>
      <c r="B718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t="s">
        <v>519</v>
      </c>
      <c r="B7187" t="s">
        <v>7892</v>
      </c>
      <c r="C7187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t="s">
        <v>847</v>
      </c>
      <c r="B7188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t="s">
        <v>1139</v>
      </c>
      <c r="B7189" t="s">
        <v>7894</v>
      </c>
      <c r="C7189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t="s">
        <v>3136</v>
      </c>
      <c r="B7190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t="s">
        <v>7895</v>
      </c>
      <c r="B7191" t="s">
        <v>7896</v>
      </c>
      <c r="C7191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t="s">
        <v>514</v>
      </c>
      <c r="B7192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t="s">
        <v>895</v>
      </c>
      <c r="B7193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t="s">
        <v>1045</v>
      </c>
      <c r="B7194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t="s">
        <v>1045</v>
      </c>
      <c r="B7195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t="s">
        <v>1045</v>
      </c>
      <c r="B719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t="s">
        <v>967</v>
      </c>
      <c r="B7197" t="s">
        <v>7902</v>
      </c>
      <c r="C7197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t="s">
        <v>1163</v>
      </c>
      <c r="B7198" t="s">
        <v>7903</v>
      </c>
      <c r="C7198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t="s">
        <v>1163</v>
      </c>
      <c r="B7199" t="s">
        <v>7904</v>
      </c>
      <c r="C7199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t="s">
        <v>9</v>
      </c>
      <c r="B7200" t="s">
        <v>7905</v>
      </c>
      <c r="C7200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t="s">
        <v>370</v>
      </c>
      <c r="B7201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t="s">
        <v>746</v>
      </c>
      <c r="B7202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t="s">
        <v>743</v>
      </c>
      <c r="B7203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t="s">
        <v>897</v>
      </c>
      <c r="B7204" t="s">
        <v>7909</v>
      </c>
      <c r="C7204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t="s">
        <v>895</v>
      </c>
      <c r="B7205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t="s">
        <v>519</v>
      </c>
      <c r="B7206" t="s">
        <v>7910</v>
      </c>
      <c r="C720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t="s">
        <v>1200</v>
      </c>
      <c r="B7207" t="s">
        <v>1127</v>
      </c>
      <c r="C7207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t="s">
        <v>646</v>
      </c>
      <c r="B7208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t="s">
        <v>559</v>
      </c>
      <c r="B7209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t="s">
        <v>646</v>
      </c>
      <c r="B7210" t="s">
        <v>7913</v>
      </c>
      <c r="C7210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t="s">
        <v>381</v>
      </c>
      <c r="B7211" t="s">
        <v>7914</v>
      </c>
      <c r="C7211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t="s">
        <v>516</v>
      </c>
      <c r="B7212" t="s">
        <v>7915</v>
      </c>
      <c r="C7212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t="s">
        <v>3136</v>
      </c>
      <c r="B7213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t="s">
        <v>895</v>
      </c>
      <c r="B7214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t="s">
        <v>1163</v>
      </c>
      <c r="B7215" t="s">
        <v>7917</v>
      </c>
      <c r="C7215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t="s">
        <v>746</v>
      </c>
      <c r="B721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t="s">
        <v>741</v>
      </c>
      <c r="B7217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t="s">
        <v>746</v>
      </c>
      <c r="B7218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t="s">
        <v>2676</v>
      </c>
      <c r="B7219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t="s">
        <v>722</v>
      </c>
      <c r="B7220" t="s">
        <v>7922</v>
      </c>
      <c r="C7220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t="s">
        <v>7923</v>
      </c>
      <c r="B7221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t="s">
        <v>722</v>
      </c>
      <c r="B7222" t="s">
        <v>7925</v>
      </c>
      <c r="C7222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t="s">
        <v>1278</v>
      </c>
      <c r="B7223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t="s">
        <v>1254</v>
      </c>
      <c r="B7224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t="s">
        <v>2480</v>
      </c>
      <c r="B7225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t="s">
        <v>1254</v>
      </c>
      <c r="B722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t="s">
        <v>1218</v>
      </c>
      <c r="B7227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t="s">
        <v>1289</v>
      </c>
      <c r="B7228" t="s">
        <v>7931</v>
      </c>
      <c r="C7228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t="s">
        <v>4717</v>
      </c>
      <c r="B7229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t="s">
        <v>381</v>
      </c>
      <c r="B7230" t="s">
        <v>7933</v>
      </c>
      <c r="C7230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t="s">
        <v>3332</v>
      </c>
      <c r="B7231" t="s">
        <v>1127</v>
      </c>
      <c r="C7231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t="s">
        <v>3332</v>
      </c>
      <c r="B7232" t="s">
        <v>1083</v>
      </c>
      <c r="C7232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t="s">
        <v>1000</v>
      </c>
      <c r="B7233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t="s">
        <v>1289</v>
      </c>
      <c r="B7234" t="s">
        <v>7935</v>
      </c>
      <c r="C7234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t="s">
        <v>339</v>
      </c>
      <c r="B7235" t="s">
        <v>7936</v>
      </c>
      <c r="C7235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t="s">
        <v>741</v>
      </c>
      <c r="B723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t="s">
        <v>3332</v>
      </c>
      <c r="B7237" t="s">
        <v>1303</v>
      </c>
      <c r="C7237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t="s">
        <v>1163</v>
      </c>
      <c r="B7238" t="s">
        <v>7938</v>
      </c>
      <c r="C7238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t="s">
        <v>1766</v>
      </c>
      <c r="B7239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t="s">
        <v>2441</v>
      </c>
      <c r="B7240" t="s">
        <v>1083</v>
      </c>
      <c r="C7240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t="s">
        <v>847</v>
      </c>
      <c r="B7241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t="s">
        <v>743</v>
      </c>
      <c r="B7242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t="s">
        <v>1254</v>
      </c>
      <c r="B7243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t="s">
        <v>847</v>
      </c>
      <c r="B7244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t="s">
        <v>1512</v>
      </c>
      <c r="B7245" t="s">
        <v>7943</v>
      </c>
      <c r="C7245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t="s">
        <v>331</v>
      </c>
      <c r="B7246" t="s">
        <v>7944</v>
      </c>
      <c r="C724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t="s">
        <v>1453</v>
      </c>
      <c r="B7247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t="s">
        <v>705</v>
      </c>
      <c r="B7248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t="s">
        <v>741</v>
      </c>
      <c r="B7249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t="s">
        <v>1530</v>
      </c>
      <c r="B7250" t="s">
        <v>7948</v>
      </c>
      <c r="C7250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t="s">
        <v>1243</v>
      </c>
      <c r="B7251" t="s">
        <v>7949</v>
      </c>
      <c r="D7251" t="str">
        <f t="shared" si="113"/>
        <v>Sodic East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t="s">
        <v>1456</v>
      </c>
      <c r="B7252" t="s">
        <v>7950</v>
      </c>
      <c r="D7252" t="str">
        <f t="shared" si="113"/>
        <v>ORA-ZED Towers01B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t="s">
        <v>1316</v>
      </c>
      <c r="B7253" t="s">
        <v>7951</v>
      </c>
      <c r="C7253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t="s">
        <v>412</v>
      </c>
      <c r="B7254" t="s">
        <v>7952</v>
      </c>
      <c r="C7254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t="s">
        <v>7953</v>
      </c>
      <c r="B7255" t="s">
        <v>7954</v>
      </c>
      <c r="C7255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t="s">
        <v>1547</v>
      </c>
      <c r="B7256" t="s">
        <v>7955</v>
      </c>
      <c r="C725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t="s">
        <v>7956</v>
      </c>
      <c r="B7257" t="s">
        <v>7957</v>
      </c>
      <c r="C7257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t="s">
        <v>331</v>
      </c>
      <c r="B7258" t="s">
        <v>7958</v>
      </c>
      <c r="C7258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t="s">
        <v>847</v>
      </c>
      <c r="B7259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t="s">
        <v>741</v>
      </c>
      <c r="B7260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t="s">
        <v>1626</v>
      </c>
      <c r="B7261" t="s">
        <v>7961</v>
      </c>
      <c r="C7261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t="s">
        <v>1103</v>
      </c>
      <c r="B7262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t="s">
        <v>1646</v>
      </c>
      <c r="B7263" t="s">
        <v>7963</v>
      </c>
      <c r="C7263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t="s">
        <v>746</v>
      </c>
      <c r="B7264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t="s">
        <v>743</v>
      </c>
      <c r="B7265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t="s">
        <v>1086</v>
      </c>
      <c r="B726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t="s">
        <v>1692</v>
      </c>
      <c r="B7267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t="s">
        <v>3360</v>
      </c>
      <c r="B7268" t="s">
        <v>7968</v>
      </c>
      <c r="C7268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t="s">
        <v>1663</v>
      </c>
      <c r="B7269" t="s">
        <v>7969</v>
      </c>
      <c r="C7269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t="s">
        <v>1766</v>
      </c>
      <c r="B7270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t="s">
        <v>1000</v>
      </c>
      <c r="B7271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t="s">
        <v>847</v>
      </c>
      <c r="B7272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t="s">
        <v>1626</v>
      </c>
      <c r="B7273" t="s">
        <v>7972</v>
      </c>
      <c r="C7273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t="s">
        <v>3409</v>
      </c>
      <c r="B7274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t="s">
        <v>300</v>
      </c>
      <c r="B7275" t="s">
        <v>7974</v>
      </c>
      <c r="C7275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t="s">
        <v>412</v>
      </c>
      <c r="B7276" t="s">
        <v>7975</v>
      </c>
      <c r="C727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t="s">
        <v>967</v>
      </c>
      <c r="B7277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t="s">
        <v>1612</v>
      </c>
      <c r="B7278" t="s">
        <v>7977</v>
      </c>
      <c r="C7278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t="s">
        <v>7978</v>
      </c>
      <c r="B7279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t="s">
        <v>1086</v>
      </c>
      <c r="B7280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t="s">
        <v>967</v>
      </c>
      <c r="B7281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t="s">
        <v>651</v>
      </c>
      <c r="B7282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t="s">
        <v>795</v>
      </c>
      <c r="B7283" t="s">
        <v>7983</v>
      </c>
      <c r="C7283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t="s">
        <v>89</v>
      </c>
      <c r="B7284" t="s">
        <v>7984</v>
      </c>
      <c r="C7284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t="s">
        <v>1750</v>
      </c>
      <c r="B7285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t="s">
        <v>1626</v>
      </c>
      <c r="B7286" t="s">
        <v>7986</v>
      </c>
      <c r="C728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t="s">
        <v>1797</v>
      </c>
      <c r="B7287" t="s">
        <v>7987</v>
      </c>
      <c r="C7287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t="s">
        <v>1692</v>
      </c>
      <c r="B7288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t="s">
        <v>1692</v>
      </c>
      <c r="B7289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t="s">
        <v>971</v>
      </c>
      <c r="B7290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t="s">
        <v>1853</v>
      </c>
      <c r="B7291" t="s">
        <v>7990</v>
      </c>
      <c r="C7291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t="s">
        <v>1473</v>
      </c>
      <c r="B7292" t="s">
        <v>7991</v>
      </c>
      <c r="C7292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t="s">
        <v>1841</v>
      </c>
      <c r="B7293" t="s">
        <v>7992</v>
      </c>
      <c r="C7293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t="s">
        <v>1654</v>
      </c>
      <c r="B7294" t="s">
        <v>7993</v>
      </c>
      <c r="C7294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t="s">
        <v>1720</v>
      </c>
      <c r="B7295" t="s">
        <v>7994</v>
      </c>
      <c r="C7295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t="s">
        <v>1685</v>
      </c>
      <c r="B729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t="s">
        <v>1795</v>
      </c>
      <c r="B7297" t="s">
        <v>7996</v>
      </c>
      <c r="C7297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t="s">
        <v>1396</v>
      </c>
      <c r="B7298" t="s">
        <v>7997</v>
      </c>
      <c r="C7298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t="s">
        <v>1405</v>
      </c>
      <c r="B7299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t="s">
        <v>1953</v>
      </c>
      <c r="B7300" t="s">
        <v>7999</v>
      </c>
      <c r="C7300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t="s">
        <v>1316</v>
      </c>
      <c r="B7301" t="s">
        <v>8000</v>
      </c>
      <c r="C7301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t="s">
        <v>1316</v>
      </c>
      <c r="B7302" t="s">
        <v>8001</v>
      </c>
      <c r="C7302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t="s">
        <v>363</v>
      </c>
      <c r="B7303" t="s">
        <v>8002</v>
      </c>
      <c r="C7303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t="s">
        <v>1534</v>
      </c>
      <c r="B7304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t="s">
        <v>674</v>
      </c>
      <c r="B7305" t="s">
        <v>8004</v>
      </c>
      <c r="C7305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t="s">
        <v>346</v>
      </c>
      <c r="B7306" t="s">
        <v>8005</v>
      </c>
      <c r="C730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t="s">
        <v>289</v>
      </c>
      <c r="B7307" t="s">
        <v>8006</v>
      </c>
      <c r="C7307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t="s">
        <v>1077</v>
      </c>
      <c r="B7308" t="s">
        <v>8007</v>
      </c>
      <c r="C7308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t="s">
        <v>1077</v>
      </c>
      <c r="B7309" t="s">
        <v>8008</v>
      </c>
      <c r="C7309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t="s">
        <v>8009</v>
      </c>
      <c r="B7310" t="s">
        <v>8010</v>
      </c>
      <c r="C7310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t="s">
        <v>2017</v>
      </c>
      <c r="B7311" t="s">
        <v>8011</v>
      </c>
      <c r="C7311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t="s">
        <v>1720</v>
      </c>
      <c r="B7312" t="s">
        <v>8012</v>
      </c>
      <c r="C7312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t="s">
        <v>705</v>
      </c>
      <c r="B7313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t="s">
        <v>1991</v>
      </c>
      <c r="B7314" t="s">
        <v>8014</v>
      </c>
      <c r="C7314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t="s">
        <v>1991</v>
      </c>
      <c r="B7315" t="s">
        <v>8015</v>
      </c>
      <c r="C7315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t="s">
        <v>8016</v>
      </c>
      <c r="B7316" t="s">
        <v>8017</v>
      </c>
      <c r="C731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t="s">
        <v>2009</v>
      </c>
      <c r="B7317" t="s">
        <v>8018</v>
      </c>
      <c r="C7317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t="s">
        <v>2009</v>
      </c>
      <c r="B7318" t="s">
        <v>8019</v>
      </c>
      <c r="C7318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t="s">
        <v>342</v>
      </c>
      <c r="B7319" t="s">
        <v>8020</v>
      </c>
      <c r="C7319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t="s">
        <v>71</v>
      </c>
      <c r="B7320" t="s">
        <v>8021</v>
      </c>
      <c r="C7320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t="s">
        <v>412</v>
      </c>
      <c r="B7321" t="s">
        <v>8022</v>
      </c>
      <c r="C7321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t="s">
        <v>754</v>
      </c>
      <c r="B7322" t="s">
        <v>8023</v>
      </c>
      <c r="C7322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t="s">
        <v>71</v>
      </c>
      <c r="B7323" t="s">
        <v>8024</v>
      </c>
      <c r="C7323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t="s">
        <v>84</v>
      </c>
      <c r="B7324" t="s">
        <v>8025</v>
      </c>
      <c r="C7324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t="s">
        <v>363</v>
      </c>
      <c r="B7325" t="s">
        <v>8026</v>
      </c>
      <c r="C7325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t="s">
        <v>1916</v>
      </c>
      <c r="B7326" t="s">
        <v>8027</v>
      </c>
      <c r="C732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t="s">
        <v>1792</v>
      </c>
      <c r="B7327" t="s">
        <v>8028</v>
      </c>
      <c r="C7327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t="s">
        <v>305</v>
      </c>
      <c r="B7328" t="s">
        <v>8029</v>
      </c>
      <c r="C7328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t="s">
        <v>412</v>
      </c>
      <c r="B7329" t="s">
        <v>8030</v>
      </c>
      <c r="C7329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t="s">
        <v>73</v>
      </c>
      <c r="B7330" t="s">
        <v>8031</v>
      </c>
      <c r="C7330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t="s">
        <v>2244</v>
      </c>
      <c r="B7331" t="s">
        <v>8032</v>
      </c>
      <c r="C7331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t="s">
        <v>1259</v>
      </c>
      <c r="B7332" t="s">
        <v>8033</v>
      </c>
      <c r="C7332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t="s">
        <v>1841</v>
      </c>
      <c r="B7333" t="s">
        <v>8034</v>
      </c>
      <c r="C7333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t="s">
        <v>2122</v>
      </c>
      <c r="B7334" t="s">
        <v>8035</v>
      </c>
      <c r="C7334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t="s">
        <v>2122</v>
      </c>
      <c r="B7335" t="s">
        <v>8036</v>
      </c>
      <c r="C7335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t="s">
        <v>1853</v>
      </c>
      <c r="B7336" t="s">
        <v>8037</v>
      </c>
      <c r="C733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t="s">
        <v>1853</v>
      </c>
      <c r="B7337" t="s">
        <v>8038</v>
      </c>
      <c r="C7337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t="s">
        <v>6891</v>
      </c>
      <c r="B7338" t="s">
        <v>8039</v>
      </c>
      <c r="C7338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t="s">
        <v>313</v>
      </c>
      <c r="B7339" t="s">
        <v>8040</v>
      </c>
      <c r="C7339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t="s">
        <v>73</v>
      </c>
      <c r="B7340" t="s">
        <v>8041</v>
      </c>
      <c r="C7340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t="s">
        <v>754</v>
      </c>
      <c r="B7341" t="s">
        <v>8042</v>
      </c>
      <c r="C7341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t="s">
        <v>73</v>
      </c>
      <c r="B7342" t="s">
        <v>8043</v>
      </c>
      <c r="D7342" t="str">
        <f t="shared" si="114"/>
        <v>MDF Factory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t="s">
        <v>956</v>
      </c>
      <c r="B7343" t="s">
        <v>8044</v>
      </c>
      <c r="C7343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t="s">
        <v>1853</v>
      </c>
      <c r="B7344" t="s">
        <v>8045</v>
      </c>
      <c r="C7344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t="s">
        <v>393</v>
      </c>
      <c r="B7345" t="s">
        <v>8046</v>
      </c>
      <c r="C7345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t="s">
        <v>2176</v>
      </c>
      <c r="B7346" t="s">
        <v>8047</v>
      </c>
      <c r="C734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t="s">
        <v>2113</v>
      </c>
      <c r="B7347" t="s">
        <v>8048</v>
      </c>
      <c r="C7347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t="s">
        <v>3838</v>
      </c>
      <c r="B7348" t="s">
        <v>8049</v>
      </c>
      <c r="C7348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t="s">
        <v>2157</v>
      </c>
      <c r="B7349" t="s">
        <v>8050</v>
      </c>
      <c r="C7349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t="s">
        <v>5027</v>
      </c>
      <c r="B7350" t="s">
        <v>8051</v>
      </c>
      <c r="C7350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t="s">
        <v>3690</v>
      </c>
      <c r="B7351" t="s">
        <v>8052</v>
      </c>
      <c r="C7351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t="s">
        <v>8053</v>
      </c>
      <c r="B7352" t="s">
        <v>8054</v>
      </c>
      <c r="C7352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t="s">
        <v>71</v>
      </c>
      <c r="B7353" t="s">
        <v>8055</v>
      </c>
      <c r="C7353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t="s">
        <v>313</v>
      </c>
      <c r="B7354" t="s">
        <v>8056</v>
      </c>
      <c r="C7354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t="s">
        <v>73</v>
      </c>
      <c r="B7355" t="s">
        <v>8057</v>
      </c>
      <c r="C7355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t="s">
        <v>2173</v>
      </c>
      <c r="B7356" t="s">
        <v>8058</v>
      </c>
      <c r="C735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t="s">
        <v>313</v>
      </c>
      <c r="B7357" t="s">
        <v>8059</v>
      </c>
      <c r="C7357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t="s">
        <v>2173</v>
      </c>
      <c r="B7358" t="s">
        <v>8060</v>
      </c>
      <c r="D7358" t="str">
        <f t="shared" si="114"/>
        <v>British International School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t="s">
        <v>2199</v>
      </c>
      <c r="B7359" t="s">
        <v>8061</v>
      </c>
      <c r="C7359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t="s">
        <v>6074</v>
      </c>
      <c r="B7360" t="s">
        <v>8062</v>
      </c>
      <c r="C7360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t="s">
        <v>4876</v>
      </c>
      <c r="B7361" t="s">
        <v>8063</v>
      </c>
      <c r="C7361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t="s">
        <v>2098</v>
      </c>
      <c r="B7362" t="s">
        <v>8064</v>
      </c>
      <c r="C7362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t="s">
        <v>1337</v>
      </c>
      <c r="B7363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t="s">
        <v>2157</v>
      </c>
      <c r="B7364" t="s">
        <v>8066</v>
      </c>
      <c r="C7364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t="s">
        <v>2157</v>
      </c>
      <c r="B7365" t="s">
        <v>8067</v>
      </c>
      <c r="C7365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t="s">
        <v>2088</v>
      </c>
      <c r="B7366" t="s">
        <v>8068</v>
      </c>
      <c r="C736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t="s">
        <v>695</v>
      </c>
      <c r="B7367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t="s">
        <v>2218</v>
      </c>
      <c r="B7368" t="s">
        <v>8070</v>
      </c>
      <c r="C7368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t="s">
        <v>2392</v>
      </c>
      <c r="B7369" t="s">
        <v>8071</v>
      </c>
      <c r="C7369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t="s">
        <v>956</v>
      </c>
      <c r="B7370" t="s">
        <v>8072</v>
      </c>
      <c r="C7370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t="s">
        <v>2187</v>
      </c>
      <c r="B7371" t="s">
        <v>8073</v>
      </c>
      <c r="C7371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t="s">
        <v>2268</v>
      </c>
      <c r="B7372" t="s">
        <v>8074</v>
      </c>
      <c r="C7372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t="s">
        <v>3858</v>
      </c>
      <c r="B7373" t="s">
        <v>8075</v>
      </c>
      <c r="C7373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t="s">
        <v>1991</v>
      </c>
      <c r="B7374" t="s">
        <v>8076</v>
      </c>
      <c r="C7374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t="s">
        <v>2157</v>
      </c>
      <c r="B7375" t="s">
        <v>8077</v>
      </c>
      <c r="C7375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t="s">
        <v>2354</v>
      </c>
      <c r="B7376" t="s">
        <v>8078</v>
      </c>
      <c r="C737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t="s">
        <v>7577</v>
      </c>
      <c r="B7377" t="s">
        <v>8079</v>
      </c>
      <c r="C7377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t="s">
        <v>2157</v>
      </c>
      <c r="B7378" t="s">
        <v>8080</v>
      </c>
      <c r="C7378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t="s">
        <v>2096</v>
      </c>
      <c r="B7379" t="s">
        <v>8081</v>
      </c>
      <c r="C7379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t="s">
        <v>2096</v>
      </c>
      <c r="B7380" t="s">
        <v>8082</v>
      </c>
      <c r="C7380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t="s">
        <v>2253</v>
      </c>
      <c r="B7381" t="s">
        <v>8083</v>
      </c>
      <c r="C7381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t="s">
        <v>399</v>
      </c>
      <c r="B7382" t="s">
        <v>8084</v>
      </c>
      <c r="C7382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t="s">
        <v>1991</v>
      </c>
      <c r="B7383" t="s">
        <v>8085</v>
      </c>
      <c r="C7383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t="s">
        <v>2116</v>
      </c>
      <c r="B7384" t="s">
        <v>8086</v>
      </c>
      <c r="C7384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t="s">
        <v>2256</v>
      </c>
      <c r="B7385" t="s">
        <v>8087</v>
      </c>
      <c r="C7385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t="s">
        <v>2455</v>
      </c>
      <c r="B7386" t="s">
        <v>8088</v>
      </c>
      <c r="C738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t="s">
        <v>73</v>
      </c>
      <c r="B7387" t="s">
        <v>8089</v>
      </c>
      <c r="C7387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t="s">
        <v>2088</v>
      </c>
      <c r="B7388" t="s">
        <v>8090</v>
      </c>
      <c r="C7388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t="s">
        <v>1916</v>
      </c>
      <c r="B7389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t="s">
        <v>2157</v>
      </c>
      <c r="B7390" t="s">
        <v>8092</v>
      </c>
      <c r="C7390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t="s">
        <v>2133</v>
      </c>
      <c r="B7391" t="s">
        <v>8093</v>
      </c>
      <c r="C7391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t="s">
        <v>89</v>
      </c>
      <c r="B7392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t="s">
        <v>73</v>
      </c>
      <c r="B7393" t="s">
        <v>8095</v>
      </c>
      <c r="C7393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t="s">
        <v>412</v>
      </c>
      <c r="B7394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t="s">
        <v>2157</v>
      </c>
      <c r="B7395" t="s">
        <v>8097</v>
      </c>
      <c r="C7395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t="s">
        <v>2256</v>
      </c>
      <c r="B7396" t="s">
        <v>8098</v>
      </c>
      <c r="C739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t="s">
        <v>2318</v>
      </c>
      <c r="B7397" t="s">
        <v>8099</v>
      </c>
      <c r="C7397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t="s">
        <v>2354</v>
      </c>
      <c r="B7398" t="s">
        <v>8100</v>
      </c>
      <c r="C7398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t="s">
        <v>375</v>
      </c>
      <c r="B7399" t="s">
        <v>8101</v>
      </c>
      <c r="C7399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t="s">
        <v>1991</v>
      </c>
      <c r="B7400" t="s">
        <v>8102</v>
      </c>
      <c r="C7400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t="s">
        <v>2330</v>
      </c>
      <c r="B7401" t="s">
        <v>8103</v>
      </c>
      <c r="C7401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t="s">
        <v>405</v>
      </c>
      <c r="B7402" t="s">
        <v>8104</v>
      </c>
      <c r="C7402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t="s">
        <v>3903</v>
      </c>
      <c r="B7403" t="s">
        <v>8105</v>
      </c>
      <c r="C7403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t="s">
        <v>2185</v>
      </c>
      <c r="B7404" t="s">
        <v>8106</v>
      </c>
      <c r="C7404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t="s">
        <v>2068</v>
      </c>
      <c r="B7405" t="s">
        <v>8107</v>
      </c>
      <c r="C7405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t="s">
        <v>2318</v>
      </c>
      <c r="B7406" t="s">
        <v>8108</v>
      </c>
      <c r="C740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t="s">
        <v>3903</v>
      </c>
      <c r="B7407" t="s">
        <v>8109</v>
      </c>
      <c r="C7407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t="s">
        <v>2088</v>
      </c>
      <c r="B7408" t="s">
        <v>8110</v>
      </c>
      <c r="C7408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t="s">
        <v>2096</v>
      </c>
      <c r="B7409" t="s">
        <v>8111</v>
      </c>
      <c r="C7409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t="s">
        <v>2318</v>
      </c>
      <c r="B7410" t="s">
        <v>8112</v>
      </c>
      <c r="C7410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t="s">
        <v>2088</v>
      </c>
      <c r="B7411" t="s">
        <v>8113</v>
      </c>
      <c r="C7411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t="s">
        <v>3903</v>
      </c>
      <c r="B7412" t="s">
        <v>8114</v>
      </c>
      <c r="C7412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t="s">
        <v>2157</v>
      </c>
      <c r="B7413" t="s">
        <v>8115</v>
      </c>
      <c r="C7413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t="s">
        <v>2075</v>
      </c>
      <c r="B7414" t="s">
        <v>8116</v>
      </c>
      <c r="C7414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t="s">
        <v>7083</v>
      </c>
      <c r="B7415" t="s">
        <v>8117</v>
      </c>
      <c r="C7415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t="s">
        <v>412</v>
      </c>
      <c r="B7416" t="s">
        <v>8118</v>
      </c>
      <c r="C741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t="s">
        <v>1217</v>
      </c>
      <c r="B7417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t="s">
        <v>498</v>
      </c>
      <c r="B7418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t="s">
        <v>1093</v>
      </c>
      <c r="B7419" t="s">
        <v>8121</v>
      </c>
      <c r="C7419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t="s">
        <v>475</v>
      </c>
      <c r="B7420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t="s">
        <v>73</v>
      </c>
      <c r="B7421" t="s">
        <v>8122</v>
      </c>
      <c r="C7421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t="s">
        <v>1477</v>
      </c>
      <c r="B7422" t="s">
        <v>8123</v>
      </c>
      <c r="C7422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t="s">
        <v>378</v>
      </c>
      <c r="B7423" t="s">
        <v>8124</v>
      </c>
      <c r="C7423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t="s">
        <v>6738</v>
      </c>
      <c r="B7424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t="s">
        <v>847</v>
      </c>
      <c r="B7425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t="s">
        <v>2474</v>
      </c>
      <c r="B742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t="s">
        <v>2482</v>
      </c>
      <c r="B7427" t="s">
        <v>8127</v>
      </c>
      <c r="C7427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t="s">
        <v>895</v>
      </c>
      <c r="B7428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t="s">
        <v>9</v>
      </c>
      <c r="B7429" t="s">
        <v>8129</v>
      </c>
      <c r="C7429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t="s">
        <v>1405</v>
      </c>
      <c r="B7430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t="s">
        <v>8131</v>
      </c>
      <c r="B7431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t="s">
        <v>705</v>
      </c>
      <c r="B7432" t="s">
        <v>8132</v>
      </c>
      <c r="C7432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t="s">
        <v>458</v>
      </c>
      <c r="B7433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t="s">
        <v>3624</v>
      </c>
      <c r="B7434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t="s">
        <v>486</v>
      </c>
      <c r="B7435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t="s">
        <v>500</v>
      </c>
      <c r="B7436" t="s">
        <v>8135</v>
      </c>
      <c r="C743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t="s">
        <v>967</v>
      </c>
      <c r="B7437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t="s">
        <v>889</v>
      </c>
      <c r="B7438" t="s">
        <v>8137</v>
      </c>
      <c r="C7438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t="s">
        <v>71</v>
      </c>
      <c r="B7439" t="s">
        <v>8138</v>
      </c>
      <c r="C7439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t="s">
        <v>3891</v>
      </c>
      <c r="B7440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t="s">
        <v>458</v>
      </c>
      <c r="B7441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t="s">
        <v>7641</v>
      </c>
      <c r="B7442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t="s">
        <v>514</v>
      </c>
      <c r="B7443" t="s">
        <v>8141</v>
      </c>
      <c r="C7443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t="s">
        <v>456</v>
      </c>
      <c r="B7444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t="s">
        <v>4137</v>
      </c>
      <c r="B7445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t="s">
        <v>646</v>
      </c>
      <c r="B744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t="s">
        <v>612</v>
      </c>
      <c r="B7447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t="s">
        <v>371</v>
      </c>
      <c r="B7448" t="s">
        <v>8146</v>
      </c>
      <c r="C7448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t="s">
        <v>500</v>
      </c>
      <c r="B7449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t="s">
        <v>2298</v>
      </c>
      <c r="B7450" t="s">
        <v>8148</v>
      </c>
      <c r="C7450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t="s">
        <v>5671</v>
      </c>
      <c r="B7451" t="s">
        <v>8149</v>
      </c>
      <c r="C7451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t="s">
        <v>448</v>
      </c>
      <c r="B7452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t="s">
        <v>5345</v>
      </c>
      <c r="B7453" t="s">
        <v>8151</v>
      </c>
      <c r="C7453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t="s">
        <v>3332</v>
      </c>
      <c r="B7454" t="s">
        <v>8152</v>
      </c>
      <c r="C7454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t="s">
        <v>646</v>
      </c>
      <c r="B7455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t="s">
        <v>6204</v>
      </c>
      <c r="B7456" t="s">
        <v>8154</v>
      </c>
      <c r="C745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t="s">
        <v>341</v>
      </c>
      <c r="B7457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t="s">
        <v>1093</v>
      </c>
      <c r="B7458" t="s">
        <v>2532</v>
      </c>
      <c r="C7458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t="s">
        <v>5671</v>
      </c>
      <c r="B7459" t="s">
        <v>8156</v>
      </c>
      <c r="C7459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t="s">
        <v>950</v>
      </c>
      <c r="B7460" t="s">
        <v>8157</v>
      </c>
      <c r="C7460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t="s">
        <v>1991</v>
      </c>
      <c r="B7461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t="s">
        <v>2113</v>
      </c>
      <c r="B7462" t="s">
        <v>8159</v>
      </c>
      <c r="C7462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t="s">
        <v>2452</v>
      </c>
      <c r="B7463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t="s">
        <v>458</v>
      </c>
      <c r="B7464" t="s">
        <v>8161</v>
      </c>
      <c r="C7464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t="s">
        <v>2157</v>
      </c>
      <c r="B7465" t="s">
        <v>8162</v>
      </c>
      <c r="C7465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t="s">
        <v>847</v>
      </c>
      <c r="B746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t="s">
        <v>705</v>
      </c>
      <c r="B7467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t="s">
        <v>6306</v>
      </c>
      <c r="B7468" t="s">
        <v>8165</v>
      </c>
      <c r="C7468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t="s">
        <v>511</v>
      </c>
      <c r="B7469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t="s">
        <v>456</v>
      </c>
      <c r="B7470" t="s">
        <v>8167</v>
      </c>
      <c r="C7470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t="s">
        <v>4389</v>
      </c>
      <c r="B7471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t="s">
        <v>412</v>
      </c>
      <c r="B7472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t="s">
        <v>456</v>
      </c>
      <c r="B7473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t="s">
        <v>1792</v>
      </c>
      <c r="B7474" t="s">
        <v>8171</v>
      </c>
      <c r="C7474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t="s">
        <v>2277</v>
      </c>
      <c r="B7475" t="s">
        <v>8172</v>
      </c>
      <c r="C7475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t="s">
        <v>758</v>
      </c>
      <c r="B747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t="s">
        <v>2033</v>
      </c>
      <c r="B7477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t="s">
        <v>926</v>
      </c>
      <c r="B7478" t="s">
        <v>8174</v>
      </c>
      <c r="C7478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t="s">
        <v>401</v>
      </c>
      <c r="B7479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t="s">
        <v>475</v>
      </c>
      <c r="B7480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t="s">
        <v>2318</v>
      </c>
      <c r="B7481" t="s">
        <v>8177</v>
      </c>
      <c r="C7481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t="s">
        <v>3587</v>
      </c>
      <c r="B7482" t="s">
        <v>8178</v>
      </c>
      <c r="D7482" t="str">
        <f t="shared" si="116"/>
        <v>R05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t="s">
        <v>1266</v>
      </c>
      <c r="B7483" t="s">
        <v>8179</v>
      </c>
      <c r="C7483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t="s">
        <v>500</v>
      </c>
      <c r="B7484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t="s">
        <v>7083</v>
      </c>
      <c r="B7485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t="s">
        <v>3284</v>
      </c>
      <c r="B748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t="s">
        <v>341</v>
      </c>
      <c r="B7487" t="s">
        <v>8182</v>
      </c>
      <c r="C7487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t="s">
        <v>486</v>
      </c>
      <c r="B7488" t="s">
        <v>8183</v>
      </c>
      <c r="C7488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t="s">
        <v>1194</v>
      </c>
      <c r="B7489" t="s">
        <v>8184</v>
      </c>
      <c r="C7489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t="s">
        <v>484</v>
      </c>
      <c r="B7490" t="s">
        <v>8185</v>
      </c>
      <c r="C7490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t="s">
        <v>1254</v>
      </c>
      <c r="B7491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t="s">
        <v>705</v>
      </c>
      <c r="B7492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t="s">
        <v>1195</v>
      </c>
      <c r="B7493" t="s">
        <v>8188</v>
      </c>
      <c r="C7493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t="s">
        <v>8189</v>
      </c>
      <c r="B7494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t="s">
        <v>7181</v>
      </c>
      <c r="B7495" t="s">
        <v>8190</v>
      </c>
      <c r="C7495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t="s">
        <v>7978</v>
      </c>
      <c r="B7496" t="s">
        <v>8191</v>
      </c>
      <c r="C749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t="s">
        <v>456</v>
      </c>
      <c r="B7497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t="s">
        <v>705</v>
      </c>
      <c r="B7498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t="s">
        <v>1473</v>
      </c>
      <c r="B7499" t="s">
        <v>8194</v>
      </c>
      <c r="D7499" t="str">
        <f t="shared" si="117"/>
        <v>Taval Sarai 52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t="s">
        <v>1077</v>
      </c>
      <c r="B7500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t="s">
        <v>456</v>
      </c>
      <c r="B7501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t="s">
        <v>456</v>
      </c>
      <c r="B7502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t="s">
        <v>567</v>
      </c>
      <c r="B7503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t="s">
        <v>967</v>
      </c>
      <c r="B7504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t="s">
        <v>456</v>
      </c>
      <c r="B7505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t="s">
        <v>7171</v>
      </c>
      <c r="B7506" t="s">
        <v>8199</v>
      </c>
      <c r="C750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t="s">
        <v>895</v>
      </c>
      <c r="B7507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t="s">
        <v>3868</v>
      </c>
      <c r="B7508" t="s">
        <v>8201</v>
      </c>
      <c r="C7508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t="s">
        <v>1473</v>
      </c>
      <c r="B7509" t="s">
        <v>8202</v>
      </c>
      <c r="D7509" t="str">
        <f t="shared" si="117"/>
        <v>Taval Sarai 52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t="s">
        <v>456</v>
      </c>
      <c r="B7510" t="s">
        <v>8203</v>
      </c>
      <c r="C7510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t="s">
        <v>646</v>
      </c>
      <c r="B7511" t="s">
        <v>8204</v>
      </c>
      <c r="C7511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t="s">
        <v>6891</v>
      </c>
      <c r="B7512" t="s">
        <v>8205</v>
      </c>
      <c r="C7512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t="s">
        <v>1266</v>
      </c>
      <c r="B7513" t="s">
        <v>8206</v>
      </c>
      <c r="C7513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t="s">
        <v>1953</v>
      </c>
      <c r="B7514" t="s">
        <v>8207</v>
      </c>
      <c r="C7514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t="s">
        <v>475</v>
      </c>
      <c r="B7515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t="s">
        <v>502</v>
      </c>
      <c r="B751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t="s">
        <v>2387</v>
      </c>
      <c r="B7517" t="s">
        <v>8210</v>
      </c>
      <c r="C7517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t="s">
        <v>2538</v>
      </c>
      <c r="B7518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t="s">
        <v>1278</v>
      </c>
      <c r="B7519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t="s">
        <v>1195</v>
      </c>
      <c r="B7520" t="s">
        <v>8212</v>
      </c>
      <c r="C7520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t="s">
        <v>458</v>
      </c>
      <c r="B7521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t="s">
        <v>828</v>
      </c>
      <c r="B7522" t="s">
        <v>8214</v>
      </c>
      <c r="C7522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t="s">
        <v>89</v>
      </c>
      <c r="B7523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t="s">
        <v>948</v>
      </c>
      <c r="B7524" t="s">
        <v>8216</v>
      </c>
      <c r="C7524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t="s">
        <v>897</v>
      </c>
      <c r="B7525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t="s">
        <v>458</v>
      </c>
      <c r="B752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t="s">
        <v>2590</v>
      </c>
      <c r="B7527" t="s">
        <v>8218</v>
      </c>
      <c r="C7527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t="s">
        <v>456</v>
      </c>
      <c r="B7528" t="s">
        <v>8219</v>
      </c>
      <c r="C7528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t="s">
        <v>4226</v>
      </c>
      <c r="B7529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t="s">
        <v>2392</v>
      </c>
      <c r="B7530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t="s">
        <v>646</v>
      </c>
      <c r="B7531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t="s">
        <v>500</v>
      </c>
      <c r="B7532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t="s">
        <v>1254</v>
      </c>
      <c r="B7533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t="s">
        <v>2792</v>
      </c>
      <c r="B7534" t="s">
        <v>8225</v>
      </c>
      <c r="C7534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t="s">
        <v>8226</v>
      </c>
      <c r="B7535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t="s">
        <v>722</v>
      </c>
      <c r="B7536" t="s">
        <v>8228</v>
      </c>
      <c r="C753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t="s">
        <v>2256</v>
      </c>
      <c r="B7537" t="s">
        <v>8229</v>
      </c>
      <c r="C7537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t="s">
        <v>1853</v>
      </c>
      <c r="B7538" t="s">
        <v>8230</v>
      </c>
      <c r="C7538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t="s">
        <v>320</v>
      </c>
      <c r="B7539" t="s">
        <v>8231</v>
      </c>
      <c r="C7539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t="s">
        <v>2694</v>
      </c>
      <c r="B7540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t="s">
        <v>3539</v>
      </c>
      <c r="B7541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t="s">
        <v>705</v>
      </c>
      <c r="B7542" t="s">
        <v>8233</v>
      </c>
      <c r="C7542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t="s">
        <v>1720</v>
      </c>
      <c r="B7543" t="s">
        <v>8234</v>
      </c>
      <c r="D7543" t="str">
        <f t="shared" si="117"/>
        <v>Ain Sokhna Port Development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t="s">
        <v>1955</v>
      </c>
      <c r="B7544" t="s">
        <v>8235</v>
      </c>
      <c r="C7544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t="s">
        <v>458</v>
      </c>
      <c r="B7545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t="s">
        <v>514</v>
      </c>
      <c r="B754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t="s">
        <v>847</v>
      </c>
      <c r="B7547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t="s">
        <v>7641</v>
      </c>
      <c r="B7548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t="s">
        <v>2246</v>
      </c>
      <c r="B7549" t="s">
        <v>8239</v>
      </c>
      <c r="C7549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t="s">
        <v>1093</v>
      </c>
      <c r="B7550" t="s">
        <v>8240</v>
      </c>
      <c r="C7550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t="s">
        <v>581</v>
      </c>
      <c r="B7551" t="s">
        <v>8241</v>
      </c>
      <c r="C7551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t="s">
        <v>498</v>
      </c>
      <c r="B7552" t="s">
        <v>8242</v>
      </c>
      <c r="C7552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t="s">
        <v>500</v>
      </c>
      <c r="B7553" t="s">
        <v>8243</v>
      </c>
      <c r="C7553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t="s">
        <v>646</v>
      </c>
      <c r="B7554" t="s">
        <v>8244</v>
      </c>
      <c r="C7554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t="s">
        <v>1254</v>
      </c>
      <c r="B7555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t="s">
        <v>569</v>
      </c>
      <c r="B7556" t="s">
        <v>8246</v>
      </c>
      <c r="C755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t="s">
        <v>1195</v>
      </c>
      <c r="B7557" t="s">
        <v>2563</v>
      </c>
      <c r="C7557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t="s">
        <v>1122</v>
      </c>
      <c r="B7558" t="s">
        <v>8247</v>
      </c>
      <c r="C7558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t="s">
        <v>498</v>
      </c>
      <c r="B7559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t="s">
        <v>1323</v>
      </c>
      <c r="B7560" t="s">
        <v>8249</v>
      </c>
      <c r="C7560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t="s">
        <v>1752</v>
      </c>
      <c r="B7561" t="s">
        <v>8250</v>
      </c>
      <c r="C7561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t="s">
        <v>500</v>
      </c>
      <c r="B7562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t="s">
        <v>458</v>
      </c>
      <c r="B7563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t="s">
        <v>500</v>
      </c>
      <c r="B7564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t="s">
        <v>366</v>
      </c>
      <c r="B7565" t="s">
        <v>8254</v>
      </c>
      <c r="C7565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t="s">
        <v>2298</v>
      </c>
      <c r="B7566" t="s">
        <v>8255</v>
      </c>
      <c r="C756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t="s">
        <v>6306</v>
      </c>
      <c r="B7567" t="s">
        <v>8256</v>
      </c>
      <c r="C7567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t="s">
        <v>378</v>
      </c>
      <c r="B7568" t="s">
        <v>8257</v>
      </c>
      <c r="C7568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t="s">
        <v>399</v>
      </c>
      <c r="B7569" t="s">
        <v>8258</v>
      </c>
      <c r="C7569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t="s">
        <v>1792</v>
      </c>
      <c r="B7570" t="s">
        <v>8259</v>
      </c>
      <c r="C7570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t="s">
        <v>1122</v>
      </c>
      <c r="B7571" t="s">
        <v>8260</v>
      </c>
      <c r="C7571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t="s">
        <v>2183</v>
      </c>
      <c r="B7572" t="s">
        <v>8261</v>
      </c>
      <c r="C7572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t="s">
        <v>1697</v>
      </c>
      <c r="B7573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t="s">
        <v>287</v>
      </c>
      <c r="B7574" t="s">
        <v>8263</v>
      </c>
      <c r="C7574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t="s">
        <v>73</v>
      </c>
      <c r="B7575" t="s">
        <v>8264</v>
      </c>
      <c r="C7575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t="s">
        <v>1278</v>
      </c>
      <c r="B757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t="s">
        <v>1185</v>
      </c>
      <c r="B7577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t="s">
        <v>1955</v>
      </c>
      <c r="B7578" t="s">
        <v>8266</v>
      </c>
      <c r="C7578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t="s">
        <v>3629</v>
      </c>
      <c r="B7579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t="s">
        <v>3433</v>
      </c>
      <c r="B7580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t="s">
        <v>3433</v>
      </c>
      <c r="B7581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t="s">
        <v>341</v>
      </c>
      <c r="B7582" t="s">
        <v>8269</v>
      </c>
      <c r="C7582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t="s">
        <v>1295</v>
      </c>
      <c r="B7583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t="s">
        <v>1386</v>
      </c>
      <c r="B7584" t="s">
        <v>8271</v>
      </c>
      <c r="C7584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t="s">
        <v>1217</v>
      </c>
      <c r="B7585" t="s">
        <v>8272</v>
      </c>
      <c r="C7585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t="s">
        <v>1021</v>
      </c>
      <c r="B7586" t="s">
        <v>8273</v>
      </c>
      <c r="C758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t="s">
        <v>1433</v>
      </c>
      <c r="B7587" t="s">
        <v>8274</v>
      </c>
      <c r="C7587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t="s">
        <v>2439</v>
      </c>
      <c r="B7588" t="s">
        <v>8275</v>
      </c>
      <c r="C7588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t="s">
        <v>1520</v>
      </c>
      <c r="B7589" t="s">
        <v>8276</v>
      </c>
      <c r="C7589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t="s">
        <v>1477</v>
      </c>
      <c r="B7590" t="s">
        <v>8277</v>
      </c>
      <c r="C7590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t="s">
        <v>1473</v>
      </c>
      <c r="B7591" t="s">
        <v>8278</v>
      </c>
      <c r="D7591" t="str">
        <f t="shared" si="118"/>
        <v>Taval Sarai 52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t="s">
        <v>1243</v>
      </c>
      <c r="B7592" t="s">
        <v>8279</v>
      </c>
      <c r="C7592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t="s">
        <v>895</v>
      </c>
      <c r="B7593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t="s">
        <v>448</v>
      </c>
      <c r="B7594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t="s">
        <v>448</v>
      </c>
      <c r="B7595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t="s">
        <v>475</v>
      </c>
      <c r="B759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t="s">
        <v>475</v>
      </c>
      <c r="B7597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t="s">
        <v>475</v>
      </c>
      <c r="B7598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t="s">
        <v>847</v>
      </c>
      <c r="B7599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t="s">
        <v>514</v>
      </c>
      <c r="B7600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t="s">
        <v>817</v>
      </c>
      <c r="B7601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t="s">
        <v>514</v>
      </c>
      <c r="B7602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t="s">
        <v>514</v>
      </c>
      <c r="B7603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t="s">
        <v>2568</v>
      </c>
      <c r="B7604" t="s">
        <v>8289</v>
      </c>
      <c r="C7604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t="s">
        <v>573</v>
      </c>
      <c r="B7605" t="s">
        <v>8290</v>
      </c>
      <c r="C7605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t="s">
        <v>458</v>
      </c>
      <c r="B760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t="s">
        <v>458</v>
      </c>
      <c r="B7607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t="s">
        <v>5671</v>
      </c>
      <c r="B7608" t="s">
        <v>8293</v>
      </c>
      <c r="C7608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t="s">
        <v>838</v>
      </c>
      <c r="B7609" t="s">
        <v>8294</v>
      </c>
      <c r="C7609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t="s">
        <v>514</v>
      </c>
      <c r="B7610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t="s">
        <v>514</v>
      </c>
      <c r="B7611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t="s">
        <v>615</v>
      </c>
      <c r="B7612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t="s">
        <v>502</v>
      </c>
      <c r="B7613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t="s">
        <v>502</v>
      </c>
      <c r="B7614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t="s">
        <v>502</v>
      </c>
      <c r="B7615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t="s">
        <v>496</v>
      </c>
      <c r="B761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t="s">
        <v>2915</v>
      </c>
      <c r="B7617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t="s">
        <v>4228</v>
      </c>
      <c r="B7618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t="s">
        <v>4176</v>
      </c>
      <c r="B7619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t="s">
        <v>4176</v>
      </c>
      <c r="B7620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t="s">
        <v>1331</v>
      </c>
      <c r="B7621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t="s">
        <v>2683</v>
      </c>
      <c r="B7622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t="s">
        <v>651</v>
      </c>
      <c r="B7623" t="s">
        <v>8301</v>
      </c>
      <c r="C7623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t="s">
        <v>488</v>
      </c>
      <c r="B7624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t="s">
        <v>500</v>
      </c>
      <c r="B7625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t="s">
        <v>2795</v>
      </c>
      <c r="B7626" t="s">
        <v>8304</v>
      </c>
      <c r="C762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t="s">
        <v>506</v>
      </c>
      <c r="B7627" t="s">
        <v>8305</v>
      </c>
      <c r="C7627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t="s">
        <v>506</v>
      </c>
      <c r="B7628" t="s">
        <v>8306</v>
      </c>
      <c r="C7628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t="s">
        <v>3284</v>
      </c>
      <c r="B7629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t="s">
        <v>453</v>
      </c>
      <c r="B7630" t="s">
        <v>8308</v>
      </c>
      <c r="C7630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t="s">
        <v>496</v>
      </c>
      <c r="B7631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t="s">
        <v>496</v>
      </c>
      <c r="B7632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t="s">
        <v>506</v>
      </c>
      <c r="B7633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t="s">
        <v>488</v>
      </c>
      <c r="B7634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t="s">
        <v>516</v>
      </c>
      <c r="B7635" t="s">
        <v>8313</v>
      </c>
      <c r="C7635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t="s">
        <v>519</v>
      </c>
      <c r="B7636" t="s">
        <v>8314</v>
      </c>
      <c r="C763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t="s">
        <v>532</v>
      </c>
      <c r="B7637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t="s">
        <v>612</v>
      </c>
      <c r="B7638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t="s">
        <v>817</v>
      </c>
      <c r="B7639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t="s">
        <v>612</v>
      </c>
      <c r="B7640" t="s">
        <v>8318</v>
      </c>
      <c r="C7640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t="s">
        <v>559</v>
      </c>
      <c r="B7641" t="s">
        <v>8319</v>
      </c>
      <c r="C7641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t="s">
        <v>2676</v>
      </c>
      <c r="B7642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t="s">
        <v>3284</v>
      </c>
      <c r="B7643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t="s">
        <v>615</v>
      </c>
      <c r="B7644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t="s">
        <v>615</v>
      </c>
      <c r="B7645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t="s">
        <v>907</v>
      </c>
      <c r="B7646" t="s">
        <v>8323</v>
      </c>
      <c r="C764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t="s">
        <v>500</v>
      </c>
      <c r="B7647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t="s">
        <v>622</v>
      </c>
      <c r="B7648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t="s">
        <v>488</v>
      </c>
      <c r="B7649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t="s">
        <v>8327</v>
      </c>
      <c r="B7650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t="s">
        <v>628</v>
      </c>
      <c r="B7651" t="s">
        <v>8329</v>
      </c>
      <c r="C7651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t="s">
        <v>2457</v>
      </c>
      <c r="B7652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t="s">
        <v>2683</v>
      </c>
      <c r="B7653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t="s">
        <v>488</v>
      </c>
      <c r="B7654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t="s">
        <v>674</v>
      </c>
      <c r="B7655" t="s">
        <v>8333</v>
      </c>
      <c r="C7655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t="s">
        <v>628</v>
      </c>
      <c r="B7656" t="s">
        <v>8334</v>
      </c>
      <c r="C765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t="s">
        <v>628</v>
      </c>
      <c r="B7657" t="s">
        <v>8335</v>
      </c>
      <c r="C7657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t="s">
        <v>500</v>
      </c>
      <c r="B7658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t="s">
        <v>4389</v>
      </c>
      <c r="B7659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t="s">
        <v>646</v>
      </c>
      <c r="B7660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t="s">
        <v>488</v>
      </c>
      <c r="B7661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t="s">
        <v>746</v>
      </c>
      <c r="B7662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t="s">
        <v>432</v>
      </c>
      <c r="B7663" t="s">
        <v>8341</v>
      </c>
      <c r="C7663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t="s">
        <v>486</v>
      </c>
      <c r="B7664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t="s">
        <v>722</v>
      </c>
      <c r="B7665" t="s">
        <v>8343</v>
      </c>
      <c r="C7665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t="s">
        <v>651</v>
      </c>
      <c r="B7666" t="s">
        <v>8344</v>
      </c>
      <c r="C766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t="s">
        <v>567</v>
      </c>
      <c r="B7667" t="s">
        <v>8345</v>
      </c>
      <c r="C7667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t="s">
        <v>311</v>
      </c>
      <c r="B7668" t="s">
        <v>8346</v>
      </c>
      <c r="C7668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t="s">
        <v>311</v>
      </c>
      <c r="B7669" t="s">
        <v>8347</v>
      </c>
      <c r="C7669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t="s">
        <v>4069</v>
      </c>
      <c r="B7670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t="s">
        <v>895</v>
      </c>
      <c r="B7671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t="s">
        <v>895</v>
      </c>
      <c r="B7672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t="s">
        <v>895</v>
      </c>
      <c r="B7673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t="s">
        <v>391</v>
      </c>
      <c r="B7674" t="s">
        <v>8349</v>
      </c>
      <c r="C7674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t="s">
        <v>1000</v>
      </c>
      <c r="B7675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t="s">
        <v>828</v>
      </c>
      <c r="B7676" t="s">
        <v>8351</v>
      </c>
      <c r="C767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t="s">
        <v>1000</v>
      </c>
      <c r="B7677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t="s">
        <v>967</v>
      </c>
      <c r="B7678" t="s">
        <v>8353</v>
      </c>
      <c r="C7678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t="s">
        <v>967</v>
      </c>
      <c r="B7679" t="s">
        <v>8354</v>
      </c>
      <c r="C7679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t="s">
        <v>1045</v>
      </c>
      <c r="B7680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t="s">
        <v>1045</v>
      </c>
      <c r="B7681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t="s">
        <v>646</v>
      </c>
      <c r="B7682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t="s">
        <v>646</v>
      </c>
      <c r="B7683" t="s">
        <v>8358</v>
      </c>
      <c r="C7683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t="s">
        <v>3099</v>
      </c>
      <c r="B7684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t="s">
        <v>746</v>
      </c>
      <c r="B7685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t="s">
        <v>847</v>
      </c>
      <c r="B768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t="s">
        <v>743</v>
      </c>
      <c r="B7687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t="s">
        <v>1086</v>
      </c>
      <c r="B7688" t="s">
        <v>8361</v>
      </c>
      <c r="C7688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t="s">
        <v>3120</v>
      </c>
      <c r="B7689" t="s">
        <v>8362</v>
      </c>
      <c r="C7689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t="s">
        <v>3136</v>
      </c>
      <c r="B7690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t="s">
        <v>524</v>
      </c>
      <c r="B7691" t="s">
        <v>8364</v>
      </c>
      <c r="C7691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t="s">
        <v>1045</v>
      </c>
      <c r="B7692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t="s">
        <v>1139</v>
      </c>
      <c r="B7693" t="s">
        <v>8365</v>
      </c>
      <c r="C7693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t="s">
        <v>386</v>
      </c>
      <c r="B7694" t="s">
        <v>8366</v>
      </c>
      <c r="C7694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t="s">
        <v>1045</v>
      </c>
      <c r="B7695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t="s">
        <v>1045</v>
      </c>
      <c r="B769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t="s">
        <v>1247</v>
      </c>
      <c r="B7697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t="s">
        <v>743</v>
      </c>
      <c r="B7698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t="s">
        <v>1100</v>
      </c>
      <c r="B7699" t="s">
        <v>1127</v>
      </c>
      <c r="C7699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t="s">
        <v>559</v>
      </c>
      <c r="B7700" t="s">
        <v>8371</v>
      </c>
      <c r="C7700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t="s">
        <v>746</v>
      </c>
      <c r="B7701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t="s">
        <v>743</v>
      </c>
      <c r="B7702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t="s">
        <v>1060</v>
      </c>
      <c r="B7703" t="s">
        <v>8374</v>
      </c>
      <c r="C7703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t="s">
        <v>897</v>
      </c>
      <c r="B7704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t="s">
        <v>897</v>
      </c>
      <c r="B7705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t="s">
        <v>651</v>
      </c>
      <c r="B770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t="s">
        <v>300</v>
      </c>
      <c r="B7707" t="s">
        <v>8378</v>
      </c>
      <c r="C7707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t="s">
        <v>1202</v>
      </c>
      <c r="B7708" t="s">
        <v>8379</v>
      </c>
      <c r="C7708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t="s">
        <v>3631</v>
      </c>
      <c r="B7709" t="s">
        <v>8380</v>
      </c>
      <c r="C7709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t="s">
        <v>300</v>
      </c>
      <c r="B7710" t="s">
        <v>8381</v>
      </c>
      <c r="C7710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t="s">
        <v>1218</v>
      </c>
      <c r="B7711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t="s">
        <v>847</v>
      </c>
      <c r="B7712" t="s">
        <v>8383</v>
      </c>
      <c r="C7712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t="s">
        <v>895</v>
      </c>
      <c r="B7713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t="s">
        <v>7367</v>
      </c>
      <c r="B7714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t="s">
        <v>1000</v>
      </c>
      <c r="B7715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t="s">
        <v>746</v>
      </c>
      <c r="B771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t="s">
        <v>741</v>
      </c>
      <c r="B7717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t="s">
        <v>746</v>
      </c>
      <c r="B7718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t="s">
        <v>1254</v>
      </c>
      <c r="B7719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t="s">
        <v>1000</v>
      </c>
      <c r="B7720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t="s">
        <v>1254</v>
      </c>
      <c r="B7721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t="s">
        <v>1000</v>
      </c>
      <c r="B7722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t="s">
        <v>4742</v>
      </c>
      <c r="B7723" t="s">
        <v>1083</v>
      </c>
      <c r="C7723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t="s">
        <v>2694</v>
      </c>
      <c r="B7724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t="s">
        <v>1254</v>
      </c>
      <c r="B7725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t="s">
        <v>847</v>
      </c>
      <c r="B7726" t="s">
        <v>8396</v>
      </c>
      <c r="C772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t="s">
        <v>847</v>
      </c>
      <c r="B7727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t="s">
        <v>3136</v>
      </c>
      <c r="B7728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t="s">
        <v>795</v>
      </c>
      <c r="B7729" t="s">
        <v>8399</v>
      </c>
      <c r="C7729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t="s">
        <v>1147</v>
      </c>
      <c r="B7730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t="s">
        <v>1043</v>
      </c>
      <c r="B7731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t="s">
        <v>500</v>
      </c>
      <c r="B7732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t="s">
        <v>847</v>
      </c>
      <c r="B7733" t="s">
        <v>8403</v>
      </c>
      <c r="C7733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t="s">
        <v>1405</v>
      </c>
      <c r="B7734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t="s">
        <v>371</v>
      </c>
      <c r="B7735" t="s">
        <v>8405</v>
      </c>
      <c r="C7735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t="s">
        <v>432</v>
      </c>
      <c r="B7736" t="s">
        <v>8406</v>
      </c>
      <c r="C773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t="s">
        <v>743</v>
      </c>
      <c r="B7737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t="s">
        <v>1000</v>
      </c>
      <c r="B7738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t="s">
        <v>1054</v>
      </c>
      <c r="B7739" t="s">
        <v>8409</v>
      </c>
      <c r="C7739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t="s">
        <v>8410</v>
      </c>
      <c r="B7740" t="s">
        <v>8411</v>
      </c>
      <c r="C7740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t="s">
        <v>1084</v>
      </c>
      <c r="B7741" t="s">
        <v>8412</v>
      </c>
      <c r="C7741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t="s">
        <v>1477</v>
      </c>
      <c r="B7742" t="s">
        <v>8413</v>
      </c>
      <c r="C7742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t="s">
        <v>1074</v>
      </c>
      <c r="B7743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t="s">
        <v>1147</v>
      </c>
      <c r="B7744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t="s">
        <v>1689</v>
      </c>
      <c r="B7745" t="s">
        <v>8416</v>
      </c>
      <c r="C7745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t="s">
        <v>1453</v>
      </c>
      <c r="B7746" t="s">
        <v>8417</v>
      </c>
      <c r="C774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t="s">
        <v>1000</v>
      </c>
      <c r="B7747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t="s">
        <v>1530</v>
      </c>
      <c r="B7748" t="s">
        <v>8419</v>
      </c>
      <c r="C7748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t="s">
        <v>3377</v>
      </c>
      <c r="B7749" t="s">
        <v>8420</v>
      </c>
      <c r="C7749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t="s">
        <v>1384</v>
      </c>
      <c r="B7750" t="s">
        <v>8421</v>
      </c>
      <c r="C7750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t="s">
        <v>1289</v>
      </c>
      <c r="B7751" t="s">
        <v>8422</v>
      </c>
      <c r="C7751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t="s">
        <v>1953</v>
      </c>
      <c r="B7752" t="s">
        <v>8423</v>
      </c>
      <c r="C7752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t="s">
        <v>651</v>
      </c>
      <c r="B7753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t="s">
        <v>950</v>
      </c>
      <c r="B7754" t="s">
        <v>8425</v>
      </c>
      <c r="C7754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t="s">
        <v>1000</v>
      </c>
      <c r="B7755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t="s">
        <v>646</v>
      </c>
      <c r="B775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t="s">
        <v>746</v>
      </c>
      <c r="B7757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t="s">
        <v>1714</v>
      </c>
      <c r="B7758" t="s">
        <v>8429</v>
      </c>
      <c r="C7758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t="s">
        <v>295</v>
      </c>
      <c r="B7759" t="s">
        <v>8430</v>
      </c>
      <c r="C7759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t="s">
        <v>3539</v>
      </c>
      <c r="B7760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t="s">
        <v>1405</v>
      </c>
      <c r="B7761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t="s">
        <v>1350</v>
      </c>
      <c r="B7762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t="s">
        <v>967</v>
      </c>
      <c r="B7763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t="s">
        <v>397</v>
      </c>
      <c r="B7764" t="s">
        <v>8435</v>
      </c>
      <c r="C7764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t="s">
        <v>651</v>
      </c>
      <c r="B7765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t="s">
        <v>651</v>
      </c>
      <c r="B776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t="s">
        <v>412</v>
      </c>
      <c r="B7767" t="s">
        <v>8438</v>
      </c>
      <c r="C7767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t="s">
        <v>1692</v>
      </c>
      <c r="B7768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t="s">
        <v>1797</v>
      </c>
      <c r="B7769" t="s">
        <v>8440</v>
      </c>
      <c r="C7769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t="s">
        <v>2075</v>
      </c>
      <c r="B7770" t="s">
        <v>8441</v>
      </c>
      <c r="C7770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t="s">
        <v>847</v>
      </c>
      <c r="B7771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t="s">
        <v>1473</v>
      </c>
      <c r="B7772" t="s">
        <v>8443</v>
      </c>
      <c r="C7772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t="s">
        <v>1692</v>
      </c>
      <c r="B7773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t="s">
        <v>1350</v>
      </c>
      <c r="B7774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t="s">
        <v>741</v>
      </c>
      <c r="B7775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t="s">
        <v>743</v>
      </c>
      <c r="B777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t="s">
        <v>8448</v>
      </c>
      <c r="B7777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t="s">
        <v>847</v>
      </c>
      <c r="B7778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t="s">
        <v>1278</v>
      </c>
      <c r="B7779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t="s">
        <v>84</v>
      </c>
      <c r="B7780" t="s">
        <v>8452</v>
      </c>
      <c r="C7780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t="s">
        <v>1278</v>
      </c>
      <c r="B7781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t="s">
        <v>1316</v>
      </c>
      <c r="B7782" t="s">
        <v>8454</v>
      </c>
      <c r="C7782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t="s">
        <v>1405</v>
      </c>
      <c r="B7783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t="s">
        <v>4039</v>
      </c>
      <c r="B7784" t="s">
        <v>8456</v>
      </c>
      <c r="C7784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t="s">
        <v>8457</v>
      </c>
      <c r="B7785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t="s">
        <v>1534</v>
      </c>
      <c r="B778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t="s">
        <v>1692</v>
      </c>
      <c r="B7787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t="s">
        <v>341</v>
      </c>
      <c r="B7788" t="s">
        <v>8460</v>
      </c>
      <c r="C7788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t="s">
        <v>2529</v>
      </c>
      <c r="B7789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t="s">
        <v>1077</v>
      </c>
      <c r="B7790" t="s">
        <v>8462</v>
      </c>
      <c r="C7790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t="s">
        <v>1077</v>
      </c>
      <c r="B7791" t="s">
        <v>8463</v>
      </c>
      <c r="C7791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t="s">
        <v>1077</v>
      </c>
      <c r="B7792" t="s">
        <v>8464</v>
      </c>
      <c r="C7792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t="s">
        <v>6747</v>
      </c>
      <c r="B7793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t="s">
        <v>5039</v>
      </c>
      <c r="B7794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t="s">
        <v>393</v>
      </c>
      <c r="B7795" t="s">
        <v>8467</v>
      </c>
      <c r="C7795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t="s">
        <v>705</v>
      </c>
      <c r="B779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t="s">
        <v>967</v>
      </c>
      <c r="B7797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t="s">
        <v>84</v>
      </c>
      <c r="B7798" t="s">
        <v>8470</v>
      </c>
      <c r="C7798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t="s">
        <v>1685</v>
      </c>
      <c r="B7799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t="s">
        <v>84</v>
      </c>
      <c r="B7800" t="s">
        <v>8471</v>
      </c>
      <c r="C7800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t="s">
        <v>458</v>
      </c>
      <c r="B7801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t="s">
        <v>3693</v>
      </c>
      <c r="B7802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t="s">
        <v>1697</v>
      </c>
      <c r="B7803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t="s">
        <v>71</v>
      </c>
      <c r="B7804" t="s">
        <v>8474</v>
      </c>
      <c r="C7804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t="s">
        <v>1697</v>
      </c>
      <c r="B7805" t="s">
        <v>8475</v>
      </c>
      <c r="C7805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t="s">
        <v>1792</v>
      </c>
      <c r="B7806" t="s">
        <v>8476</v>
      </c>
      <c r="C780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t="s">
        <v>1259</v>
      </c>
      <c r="B7807" t="s">
        <v>8477</v>
      </c>
      <c r="C7807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t="s">
        <v>305</v>
      </c>
      <c r="B7808" t="s">
        <v>8478</v>
      </c>
      <c r="C7808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t="s">
        <v>1259</v>
      </c>
      <c r="B7809" t="s">
        <v>8479</v>
      </c>
      <c r="C7809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t="s">
        <v>425</v>
      </c>
      <c r="B7810" t="s">
        <v>8480</v>
      </c>
      <c r="C7810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t="s">
        <v>425</v>
      </c>
      <c r="B7811" t="s">
        <v>8481</v>
      </c>
      <c r="C7811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t="s">
        <v>358</v>
      </c>
      <c r="B7812" t="s">
        <v>8482</v>
      </c>
      <c r="C7812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t="s">
        <v>1991</v>
      </c>
      <c r="B7813" t="s">
        <v>8483</v>
      </c>
      <c r="C7813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t="s">
        <v>2113</v>
      </c>
      <c r="B7814" t="s">
        <v>8484</v>
      </c>
      <c r="C7814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t="s">
        <v>425</v>
      </c>
      <c r="B7815" t="s">
        <v>8485</v>
      </c>
      <c r="C7815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t="s">
        <v>2113</v>
      </c>
      <c r="B7816" t="s">
        <v>8486</v>
      </c>
      <c r="C781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t="s">
        <v>73</v>
      </c>
      <c r="B7817" t="s">
        <v>8487</v>
      </c>
      <c r="C7817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t="s">
        <v>2176</v>
      </c>
      <c r="B7818" t="s">
        <v>8488</v>
      </c>
      <c r="C7818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t="s">
        <v>956</v>
      </c>
      <c r="B7819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t="s">
        <v>1853</v>
      </c>
      <c r="B7820" t="s">
        <v>8490</v>
      </c>
      <c r="C7820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t="s">
        <v>2113</v>
      </c>
      <c r="B7821" t="s">
        <v>8491</v>
      </c>
      <c r="C7821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t="s">
        <v>320</v>
      </c>
      <c r="B7822" t="s">
        <v>8492</v>
      </c>
      <c r="C7822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t="s">
        <v>2157</v>
      </c>
      <c r="B7823" t="s">
        <v>8493</v>
      </c>
      <c r="C7823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t="s">
        <v>2157</v>
      </c>
      <c r="B7824" t="s">
        <v>8494</v>
      </c>
      <c r="C7824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t="s">
        <v>2157</v>
      </c>
      <c r="B7825" t="s">
        <v>8495</v>
      </c>
      <c r="C7825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t="s">
        <v>956</v>
      </c>
      <c r="B7826" t="s">
        <v>8496</v>
      </c>
      <c r="C782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t="s">
        <v>3838</v>
      </c>
      <c r="B7827" t="s">
        <v>8497</v>
      </c>
      <c r="C7827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t="s">
        <v>2226</v>
      </c>
      <c r="B7828" t="s">
        <v>8498</v>
      </c>
      <c r="C7828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t="s">
        <v>2256</v>
      </c>
      <c r="B7829" t="s">
        <v>8499</v>
      </c>
      <c r="C7829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t="s">
        <v>73</v>
      </c>
      <c r="B7830" t="s">
        <v>8500</v>
      </c>
      <c r="C7830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t="s">
        <v>956</v>
      </c>
      <c r="B7831" t="s">
        <v>8501</v>
      </c>
      <c r="C7831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t="s">
        <v>2246</v>
      </c>
      <c r="B7832" t="s">
        <v>8502</v>
      </c>
      <c r="C7832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t="s">
        <v>2277</v>
      </c>
      <c r="B7833" t="s">
        <v>8503</v>
      </c>
      <c r="C7833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t="s">
        <v>2244</v>
      </c>
      <c r="B7834" t="s">
        <v>8504</v>
      </c>
      <c r="C7834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t="s">
        <v>1654</v>
      </c>
      <c r="B7835" t="s">
        <v>8505</v>
      </c>
      <c r="C7835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t="s">
        <v>305</v>
      </c>
      <c r="B7836" t="s">
        <v>8506</v>
      </c>
      <c r="C783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t="s">
        <v>3460</v>
      </c>
      <c r="B7837" t="s">
        <v>8507</v>
      </c>
      <c r="C7837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t="s">
        <v>4004</v>
      </c>
      <c r="B7838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t="s">
        <v>2157</v>
      </c>
      <c r="B7839" t="s">
        <v>8509</v>
      </c>
      <c r="C7839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t="s">
        <v>1259</v>
      </c>
      <c r="B7840" t="s">
        <v>8510</v>
      </c>
      <c r="C7840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t="s">
        <v>2244</v>
      </c>
      <c r="B7841" t="s">
        <v>8511</v>
      </c>
      <c r="C7841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t="s">
        <v>305</v>
      </c>
      <c r="B7842" t="s">
        <v>8512</v>
      </c>
      <c r="C7842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t="s">
        <v>2096</v>
      </c>
      <c r="B7843" t="s">
        <v>8513</v>
      </c>
      <c r="C7843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t="s">
        <v>3896</v>
      </c>
      <c r="B7844" t="s">
        <v>8514</v>
      </c>
      <c r="C7844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t="s">
        <v>73</v>
      </c>
      <c r="B7845" t="s">
        <v>8515</v>
      </c>
      <c r="C7845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t="s">
        <v>1654</v>
      </c>
      <c r="B7846" t="s">
        <v>8516</v>
      </c>
      <c r="C784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t="s">
        <v>2017</v>
      </c>
      <c r="B7847" t="s">
        <v>8517</v>
      </c>
      <c r="C7847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t="s">
        <v>754</v>
      </c>
      <c r="B7848" t="s">
        <v>8518</v>
      </c>
      <c r="C7848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t="s">
        <v>2017</v>
      </c>
      <c r="B7849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t="s">
        <v>305</v>
      </c>
      <c r="B7850" t="s">
        <v>8520</v>
      </c>
      <c r="C7850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t="s">
        <v>405</v>
      </c>
      <c r="B7851" t="s">
        <v>8521</v>
      </c>
      <c r="C7851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t="s">
        <v>2256</v>
      </c>
      <c r="B7852" t="s">
        <v>8522</v>
      </c>
      <c r="C7852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t="s">
        <v>405</v>
      </c>
      <c r="B7853" t="s">
        <v>8523</v>
      </c>
      <c r="C7853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t="s">
        <v>1809</v>
      </c>
      <c r="B7854" t="s">
        <v>8524</v>
      </c>
      <c r="C7854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t="s">
        <v>346</v>
      </c>
      <c r="B7855" t="s">
        <v>8525</v>
      </c>
      <c r="C7855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t="s">
        <v>371</v>
      </c>
      <c r="B7856" t="s">
        <v>8526</v>
      </c>
      <c r="C785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t="s">
        <v>2392</v>
      </c>
      <c r="B7857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t="s">
        <v>2256</v>
      </c>
      <c r="B7858" t="s">
        <v>8528</v>
      </c>
      <c r="C7858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t="s">
        <v>2157</v>
      </c>
      <c r="B7859" t="s">
        <v>8529</v>
      </c>
      <c r="C7859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t="s">
        <v>389</v>
      </c>
      <c r="B7860" t="s">
        <v>8530</v>
      </c>
      <c r="C7860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t="s">
        <v>2412</v>
      </c>
      <c r="B7861" t="s">
        <v>8531</v>
      </c>
      <c r="C7861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t="s">
        <v>406</v>
      </c>
      <c r="B7862" t="s">
        <v>8532</v>
      </c>
      <c r="C7862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t="s">
        <v>2113</v>
      </c>
      <c r="B7863" t="s">
        <v>8533</v>
      </c>
      <c r="C7863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t="s">
        <v>1916</v>
      </c>
      <c r="B7864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t="s">
        <v>8535</v>
      </c>
      <c r="B7865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t="s">
        <v>2292</v>
      </c>
      <c r="B7866" t="s">
        <v>8537</v>
      </c>
      <c r="C786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t="s">
        <v>2292</v>
      </c>
      <c r="B7867" t="s">
        <v>8538</v>
      </c>
      <c r="C7867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t="s">
        <v>2116</v>
      </c>
      <c r="B7868" t="s">
        <v>8539</v>
      </c>
      <c r="C7868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t="s">
        <v>1841</v>
      </c>
      <c r="B7869" t="s">
        <v>8540</v>
      </c>
      <c r="C7869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t="s">
        <v>2096</v>
      </c>
      <c r="B7870" t="s">
        <v>8541</v>
      </c>
      <c r="C7870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t="s">
        <v>2256</v>
      </c>
      <c r="B7871" t="s">
        <v>8542</v>
      </c>
      <c r="C7871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t="s">
        <v>1980</v>
      </c>
      <c r="B7872" t="s">
        <v>8543</v>
      </c>
      <c r="C7872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t="s">
        <v>2256</v>
      </c>
      <c r="B7873" t="s">
        <v>8544</v>
      </c>
      <c r="C7873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t="s">
        <v>2133</v>
      </c>
      <c r="B7874" t="s">
        <v>8545</v>
      </c>
      <c r="C7874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t="s">
        <v>405</v>
      </c>
      <c r="B7875" t="s">
        <v>8546</v>
      </c>
      <c r="C7875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t="s">
        <v>1077</v>
      </c>
      <c r="B7876" t="s">
        <v>8547</v>
      </c>
      <c r="C787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t="s">
        <v>458</v>
      </c>
      <c r="B7877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t="s">
        <v>1980</v>
      </c>
      <c r="B7878" t="s">
        <v>8549</v>
      </c>
      <c r="C7878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t="s">
        <v>1558</v>
      </c>
      <c r="B7879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t="s">
        <v>1989</v>
      </c>
      <c r="B7880" t="s">
        <v>8550</v>
      </c>
      <c r="C7880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t="s">
        <v>1295</v>
      </c>
      <c r="B7881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t="s">
        <v>2185</v>
      </c>
      <c r="B7882" t="s">
        <v>8552</v>
      </c>
      <c r="C7882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t="s">
        <v>399</v>
      </c>
      <c r="B7883" t="s">
        <v>8553</v>
      </c>
      <c r="C7883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t="s">
        <v>335</v>
      </c>
      <c r="B7884" t="s">
        <v>8554</v>
      </c>
      <c r="C7884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t="s">
        <v>2163</v>
      </c>
      <c r="B7885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t="s">
        <v>448</v>
      </c>
      <c r="B788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t="s">
        <v>1752</v>
      </c>
      <c r="B7887" t="s">
        <v>8557</v>
      </c>
      <c r="C7887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t="s">
        <v>456</v>
      </c>
      <c r="B7888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t="s">
        <v>2075</v>
      </c>
      <c r="B7889" t="s">
        <v>8558</v>
      </c>
      <c r="C7889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t="s">
        <v>456</v>
      </c>
      <c r="B7890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t="s">
        <v>705</v>
      </c>
      <c r="B7891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t="s">
        <v>500</v>
      </c>
      <c r="B7892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t="s">
        <v>1254</v>
      </c>
      <c r="B7893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t="s">
        <v>456</v>
      </c>
      <c r="B7894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t="s">
        <v>6989</v>
      </c>
      <c r="B7895" t="s">
        <v>8564</v>
      </c>
      <c r="C7895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t="s">
        <v>490</v>
      </c>
      <c r="B789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t="s">
        <v>746</v>
      </c>
      <c r="B7897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t="s">
        <v>458</v>
      </c>
      <c r="B7898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t="s">
        <v>651</v>
      </c>
      <c r="B7899" t="s">
        <v>8566</v>
      </c>
      <c r="C7899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t="s">
        <v>641</v>
      </c>
      <c r="B7900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t="s">
        <v>366</v>
      </c>
      <c r="B7901" t="s">
        <v>8568</v>
      </c>
      <c r="C7901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t="s">
        <v>1217</v>
      </c>
      <c r="B7902" t="s">
        <v>8569</v>
      </c>
      <c r="C7902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t="s">
        <v>1379</v>
      </c>
      <c r="B7903" t="s">
        <v>8570</v>
      </c>
      <c r="C7903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t="s">
        <v>456</v>
      </c>
      <c r="B7904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t="s">
        <v>847</v>
      </c>
      <c r="B7905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t="s">
        <v>378</v>
      </c>
      <c r="B7906" t="s">
        <v>8573</v>
      </c>
      <c r="C790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t="s">
        <v>651</v>
      </c>
      <c r="B7907" t="s">
        <v>8574</v>
      </c>
      <c r="C7907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t="s">
        <v>458</v>
      </c>
      <c r="B7908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t="s">
        <v>456</v>
      </c>
      <c r="B7909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t="s">
        <v>754</v>
      </c>
      <c r="B7910" t="s">
        <v>8577</v>
      </c>
      <c r="C7910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t="s">
        <v>1714</v>
      </c>
      <c r="B7911" t="s">
        <v>8578</v>
      </c>
      <c r="C7911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t="s">
        <v>366</v>
      </c>
      <c r="B7912" t="s">
        <v>8579</v>
      </c>
      <c r="C7912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t="s">
        <v>1254</v>
      </c>
      <c r="B7913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t="s">
        <v>950</v>
      </c>
      <c r="B7914" t="s">
        <v>8581</v>
      </c>
      <c r="C7914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t="s">
        <v>646</v>
      </c>
      <c r="B7915" t="s">
        <v>8582</v>
      </c>
      <c r="C7915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t="s">
        <v>456</v>
      </c>
      <c r="B791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t="s">
        <v>3536</v>
      </c>
      <c r="B7917" t="s">
        <v>8583</v>
      </c>
      <c r="C7917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t="s">
        <v>2183</v>
      </c>
      <c r="B7918" t="s">
        <v>8584</v>
      </c>
      <c r="C7918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t="s">
        <v>646</v>
      </c>
      <c r="B7919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t="s">
        <v>288</v>
      </c>
      <c r="B7920" t="s">
        <v>8586</v>
      </c>
      <c r="C7920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t="s">
        <v>1217</v>
      </c>
      <c r="B7921" t="s">
        <v>8587</v>
      </c>
      <c r="C7921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t="s">
        <v>7641</v>
      </c>
      <c r="B7922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t="s">
        <v>3624</v>
      </c>
      <c r="B7923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t="s">
        <v>847</v>
      </c>
      <c r="B7924" t="s">
        <v>8589</v>
      </c>
      <c r="C7924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t="s">
        <v>2612</v>
      </c>
      <c r="B7925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t="s">
        <v>475</v>
      </c>
      <c r="B792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t="s">
        <v>1512</v>
      </c>
      <c r="B7927" t="s">
        <v>8591</v>
      </c>
      <c r="D7927" t="str">
        <f t="shared" si="123"/>
        <v>LRT Project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t="s">
        <v>1254</v>
      </c>
      <c r="B7928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t="s">
        <v>1692</v>
      </c>
      <c r="B7929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t="s">
        <v>456</v>
      </c>
      <c r="B7930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t="s">
        <v>646</v>
      </c>
      <c r="B7931" t="s">
        <v>8594</v>
      </c>
      <c r="C7931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t="s">
        <v>456</v>
      </c>
      <c r="B7932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t="s">
        <v>847</v>
      </c>
      <c r="B7933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t="s">
        <v>559</v>
      </c>
      <c r="B7934" t="s">
        <v>8597</v>
      </c>
      <c r="C7934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t="s">
        <v>1266</v>
      </c>
      <c r="B7935" t="s">
        <v>8598</v>
      </c>
      <c r="C7935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t="s">
        <v>1163</v>
      </c>
      <c r="B7936" t="s">
        <v>8599</v>
      </c>
      <c r="C793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t="s">
        <v>919</v>
      </c>
      <c r="B7937" t="s">
        <v>8600</v>
      </c>
      <c r="C7937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t="s">
        <v>456</v>
      </c>
      <c r="B7938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t="s">
        <v>1052</v>
      </c>
      <c r="B7939" t="s">
        <v>8601</v>
      </c>
      <c r="C7939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t="s">
        <v>722</v>
      </c>
      <c r="B7940" t="s">
        <v>8602</v>
      </c>
      <c r="C7940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t="s">
        <v>1456</v>
      </c>
      <c r="B7941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t="s">
        <v>458</v>
      </c>
      <c r="B7942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t="s">
        <v>1980</v>
      </c>
      <c r="B7943" t="s">
        <v>8604</v>
      </c>
      <c r="C7943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t="s">
        <v>1223</v>
      </c>
      <c r="B7944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t="s">
        <v>2185</v>
      </c>
      <c r="B7945" t="s">
        <v>8606</v>
      </c>
      <c r="C7945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t="s">
        <v>1082</v>
      </c>
      <c r="B7946" t="s">
        <v>8607</v>
      </c>
      <c r="C794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t="s">
        <v>456</v>
      </c>
      <c r="B7947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t="s">
        <v>8608</v>
      </c>
      <c r="B7948" t="s">
        <v>8609</v>
      </c>
      <c r="C7948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t="s">
        <v>493</v>
      </c>
      <c r="B7949" t="s">
        <v>8610</v>
      </c>
      <c r="C7949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t="s">
        <v>581</v>
      </c>
      <c r="B7950" t="s">
        <v>8611</v>
      </c>
      <c r="C7950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t="s">
        <v>448</v>
      </c>
      <c r="B7951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t="s">
        <v>2318</v>
      </c>
      <c r="B7952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t="s">
        <v>8614</v>
      </c>
      <c r="B7953" t="s">
        <v>8615</v>
      </c>
      <c r="C7953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t="s">
        <v>1405</v>
      </c>
      <c r="B7954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t="s">
        <v>2529</v>
      </c>
      <c r="B7955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t="s">
        <v>475</v>
      </c>
      <c r="B795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t="s">
        <v>3136</v>
      </c>
      <c r="B7957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t="s">
        <v>1295</v>
      </c>
      <c r="B7958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t="s">
        <v>3631</v>
      </c>
      <c r="B7959" t="s">
        <v>8621</v>
      </c>
      <c r="C7959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t="s">
        <v>458</v>
      </c>
      <c r="B7960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t="s">
        <v>897</v>
      </c>
      <c r="B7961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t="s">
        <v>475</v>
      </c>
      <c r="B7962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t="s">
        <v>506</v>
      </c>
      <c r="B7963" t="s">
        <v>8624</v>
      </c>
      <c r="C7963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t="s">
        <v>456</v>
      </c>
      <c r="B7964" t="s">
        <v>8625</v>
      </c>
      <c r="C7964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t="s">
        <v>1396</v>
      </c>
      <c r="B7965" t="s">
        <v>8626</v>
      </c>
      <c r="C7965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t="s">
        <v>2277</v>
      </c>
      <c r="B7966" t="s">
        <v>8627</v>
      </c>
      <c r="C796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t="s">
        <v>6327</v>
      </c>
      <c r="B7967" t="s">
        <v>8628</v>
      </c>
      <c r="C7967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t="s">
        <v>2592</v>
      </c>
      <c r="B7968" t="s">
        <v>8629</v>
      </c>
      <c r="C7968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t="s">
        <v>897</v>
      </c>
      <c r="B7969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t="s">
        <v>651</v>
      </c>
      <c r="B7970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t="s">
        <v>458</v>
      </c>
      <c r="B7971" t="s">
        <v>8631</v>
      </c>
      <c r="C7971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t="s">
        <v>651</v>
      </c>
      <c r="B7972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t="s">
        <v>500</v>
      </c>
      <c r="B7973" t="s">
        <v>8633</v>
      </c>
      <c r="C7973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t="s">
        <v>2452</v>
      </c>
      <c r="B7974" t="s">
        <v>8634</v>
      </c>
      <c r="C7974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t="s">
        <v>3539</v>
      </c>
      <c r="B7975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t="s">
        <v>2107</v>
      </c>
      <c r="B7976" t="s">
        <v>8635</v>
      </c>
      <c r="C797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t="s">
        <v>456</v>
      </c>
      <c r="B7977" t="s">
        <v>8636</v>
      </c>
      <c r="C7977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t="s">
        <v>1663</v>
      </c>
      <c r="B7978" t="s">
        <v>8637</v>
      </c>
      <c r="C7978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t="s">
        <v>2103</v>
      </c>
      <c r="B7979" t="s">
        <v>8638</v>
      </c>
      <c r="C7979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t="s">
        <v>475</v>
      </c>
      <c r="B7980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t="s">
        <v>475</v>
      </c>
      <c r="B7981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t="s">
        <v>1278</v>
      </c>
      <c r="B7982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t="s">
        <v>1300</v>
      </c>
      <c r="B7983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t="s">
        <v>581</v>
      </c>
      <c r="B7984" t="s">
        <v>8643</v>
      </c>
      <c r="C7984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t="s">
        <v>458</v>
      </c>
      <c r="B7985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t="s">
        <v>73</v>
      </c>
      <c r="B7986" t="s">
        <v>8645</v>
      </c>
      <c r="C798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t="s">
        <v>475</v>
      </c>
      <c r="B7987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t="s">
        <v>475</v>
      </c>
      <c r="B7988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t="s">
        <v>722</v>
      </c>
      <c r="B7989" t="s">
        <v>8648</v>
      </c>
      <c r="C7989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t="s">
        <v>456</v>
      </c>
      <c r="B7990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t="s">
        <v>311</v>
      </c>
      <c r="B7991" t="s">
        <v>8650</v>
      </c>
      <c r="C7991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t="s">
        <v>1337</v>
      </c>
      <c r="B7992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t="s">
        <v>2463</v>
      </c>
      <c r="B7993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t="s">
        <v>1657</v>
      </c>
      <c r="B7994" t="s">
        <v>8652</v>
      </c>
      <c r="C7994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t="s">
        <v>1589</v>
      </c>
      <c r="B7995" t="s">
        <v>8653</v>
      </c>
      <c r="C7995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t="s">
        <v>4186</v>
      </c>
      <c r="B799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t="s">
        <v>2592</v>
      </c>
      <c r="B7997" t="s">
        <v>8655</v>
      </c>
      <c r="C7997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t="s">
        <v>2280</v>
      </c>
      <c r="B7998" t="s">
        <v>8656</v>
      </c>
      <c r="C7998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t="s">
        <v>2151</v>
      </c>
      <c r="B7999" t="s">
        <v>8657</v>
      </c>
      <c r="C7999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t="s">
        <v>2096</v>
      </c>
      <c r="B8000" t="s">
        <v>8658</v>
      </c>
      <c r="C8000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t="s">
        <v>2324</v>
      </c>
      <c r="B8001" t="s">
        <v>8659</v>
      </c>
      <c r="C8001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t="s">
        <v>2185</v>
      </c>
      <c r="B8002" t="s">
        <v>8660</v>
      </c>
      <c r="C8002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t="s">
        <v>378</v>
      </c>
      <c r="B8003" t="s">
        <v>8661</v>
      </c>
      <c r="C8003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t="s">
        <v>2045</v>
      </c>
      <c r="B8004" t="s">
        <v>8662</v>
      </c>
      <c r="C8004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t="s">
        <v>2529</v>
      </c>
      <c r="B8005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t="s">
        <v>514</v>
      </c>
      <c r="B8006" t="s">
        <v>8664</v>
      </c>
      <c r="C800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t="s">
        <v>1194</v>
      </c>
      <c r="B8007" t="s">
        <v>8665</v>
      </c>
      <c r="C8007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t="s">
        <v>1714</v>
      </c>
      <c r="B8008" t="s">
        <v>8666</v>
      </c>
      <c r="C8008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t="s">
        <v>1495</v>
      </c>
      <c r="B8009" t="s">
        <v>8667</v>
      </c>
      <c r="C8009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t="s">
        <v>1558</v>
      </c>
      <c r="B8010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t="s">
        <v>2502</v>
      </c>
      <c r="B8011" t="s">
        <v>8668</v>
      </c>
      <c r="C8011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t="s">
        <v>705</v>
      </c>
      <c r="B8012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t="s">
        <v>456</v>
      </c>
      <c r="B8013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t="s">
        <v>1060</v>
      </c>
      <c r="B8014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t="s">
        <v>847</v>
      </c>
      <c r="B8015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t="s">
        <v>514</v>
      </c>
      <c r="B801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t="s">
        <v>514</v>
      </c>
      <c r="B8017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t="s">
        <v>2676</v>
      </c>
      <c r="B8018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t="s">
        <v>514</v>
      </c>
      <c r="B8019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t="s">
        <v>646</v>
      </c>
      <c r="B8020" t="s">
        <v>8676</v>
      </c>
      <c r="C8020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t="s">
        <v>646</v>
      </c>
      <c r="B8021" t="s">
        <v>8677</v>
      </c>
      <c r="C8021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t="s">
        <v>486</v>
      </c>
      <c r="B8022" t="s">
        <v>8678</v>
      </c>
      <c r="C8022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t="s">
        <v>488</v>
      </c>
      <c r="B8023" t="s">
        <v>8679</v>
      </c>
      <c r="C8023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t="s">
        <v>573</v>
      </c>
      <c r="B8024" t="s">
        <v>8680</v>
      </c>
      <c r="C8024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t="s">
        <v>456</v>
      </c>
      <c r="B8025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t="s">
        <v>456</v>
      </c>
      <c r="B8026" t="s">
        <v>8682</v>
      </c>
      <c r="C802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t="s">
        <v>456</v>
      </c>
      <c r="B8027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t="s">
        <v>722</v>
      </c>
      <c r="B8028" t="s">
        <v>8684</v>
      </c>
      <c r="C8028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t="s">
        <v>500</v>
      </c>
      <c r="B8029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t="s">
        <v>500</v>
      </c>
      <c r="B8030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t="s">
        <v>569</v>
      </c>
      <c r="B8031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t="s">
        <v>500</v>
      </c>
      <c r="B8032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t="s">
        <v>484</v>
      </c>
      <c r="B8033" t="s">
        <v>8689</v>
      </c>
      <c r="C8033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t="s">
        <v>646</v>
      </c>
      <c r="B8034" t="s">
        <v>8690</v>
      </c>
      <c r="C8034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t="s">
        <v>502</v>
      </c>
      <c r="B8035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t="s">
        <v>615</v>
      </c>
      <c r="B803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t="s">
        <v>5409</v>
      </c>
      <c r="B8037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t="s">
        <v>502</v>
      </c>
      <c r="B8038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t="s">
        <v>496</v>
      </c>
      <c r="B8039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t="s">
        <v>496</v>
      </c>
      <c r="B8040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t="s">
        <v>4226</v>
      </c>
      <c r="B8041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t="s">
        <v>2915</v>
      </c>
      <c r="B8042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t="s">
        <v>514</v>
      </c>
      <c r="B8043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t="s">
        <v>2676</v>
      </c>
      <c r="B8044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t="s">
        <v>2676</v>
      </c>
      <c r="B8045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t="s">
        <v>2676</v>
      </c>
      <c r="B804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t="s">
        <v>4389</v>
      </c>
      <c r="B8047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t="s">
        <v>8327</v>
      </c>
      <c r="B8048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t="s">
        <v>2474</v>
      </c>
      <c r="B8049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t="s">
        <v>569</v>
      </c>
      <c r="B8050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t="s">
        <v>2683</v>
      </c>
      <c r="B8051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t="s">
        <v>651</v>
      </c>
      <c r="B8052" t="s">
        <v>8697</v>
      </c>
      <c r="C8052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t="s">
        <v>502</v>
      </c>
      <c r="B8053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t="s">
        <v>502</v>
      </c>
      <c r="B8054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t="s">
        <v>502</v>
      </c>
      <c r="B8055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Essam</cp:lastModifiedBy>
  <dcterms:created xsi:type="dcterms:W3CDTF">2024-12-12T11:37:55Z</dcterms:created>
  <dcterms:modified xsi:type="dcterms:W3CDTF">2024-12-16T08:38:30Z</dcterms:modified>
</cp:coreProperties>
</file>