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ef56f67249f63/Documents/HDA/ECG_project/Write up dissertation/"/>
    </mc:Choice>
  </mc:AlternateContent>
  <xr:revisionPtr revIDLastSave="732" documentId="8_{A4EFB697-8139-4480-B36F-62E486CD06B9}" xr6:coauthVersionLast="47" xr6:coauthVersionMax="47" xr10:uidLastSave="{DD557F9D-22AB-409C-8349-B21975BA9853}"/>
  <bookViews>
    <workbookView xWindow="-120" yWindow="-120" windowWidth="38640" windowHeight="21240" xr2:uid="{B10839E6-6E44-422D-AC6A-5A1059F02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5" i="1" l="1"/>
  <c r="AZ25" i="1"/>
  <c r="BA25" i="1"/>
  <c r="BB25" i="1"/>
  <c r="BC25" i="1"/>
  <c r="BD25" i="1"/>
  <c r="BE25" i="1"/>
  <c r="AY27" i="1"/>
  <c r="AZ27" i="1"/>
  <c r="BA27" i="1"/>
  <c r="BB27" i="1"/>
  <c r="BC27" i="1"/>
  <c r="BD27" i="1"/>
  <c r="BE27" i="1"/>
  <c r="AY28" i="1"/>
  <c r="AZ28" i="1"/>
  <c r="BA28" i="1"/>
  <c r="BB28" i="1"/>
  <c r="BC28" i="1"/>
  <c r="BD28" i="1"/>
  <c r="BE28" i="1"/>
  <c r="AY30" i="1"/>
  <c r="AZ30" i="1"/>
  <c r="BA30" i="1"/>
  <c r="BB30" i="1"/>
  <c r="BC30" i="1"/>
  <c r="BD30" i="1"/>
  <c r="BE30" i="1"/>
  <c r="AY31" i="1"/>
  <c r="AZ31" i="1"/>
  <c r="BA31" i="1"/>
  <c r="BB31" i="1"/>
  <c r="BC31" i="1"/>
  <c r="BD31" i="1"/>
  <c r="BE31" i="1"/>
  <c r="AY33" i="1"/>
  <c r="AZ33" i="1"/>
  <c r="BA33" i="1"/>
  <c r="BB33" i="1"/>
  <c r="BC33" i="1"/>
  <c r="BD33" i="1"/>
  <c r="BE33" i="1"/>
  <c r="AY34" i="1"/>
  <c r="AZ34" i="1"/>
  <c r="BA34" i="1"/>
  <c r="BB34" i="1"/>
  <c r="BC34" i="1"/>
  <c r="BD34" i="1"/>
  <c r="BE34" i="1"/>
  <c r="AZ24" i="1"/>
  <c r="BA24" i="1"/>
  <c r="BB24" i="1"/>
  <c r="BC24" i="1"/>
  <c r="BD24" i="1"/>
  <c r="BE24" i="1"/>
  <c r="AY24" i="1"/>
  <c r="J21" i="1"/>
  <c r="D10" i="1" l="1"/>
  <c r="E10" i="1"/>
  <c r="F10" i="1"/>
  <c r="G10" i="1"/>
  <c r="H10" i="1"/>
  <c r="I10" i="1"/>
  <c r="J10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1" i="1"/>
  <c r="E21" i="1"/>
  <c r="F21" i="1"/>
  <c r="G21" i="1"/>
  <c r="H21" i="1"/>
  <c r="I21" i="1"/>
  <c r="D22" i="1"/>
  <c r="E22" i="1"/>
  <c r="F22" i="1"/>
  <c r="G22" i="1"/>
  <c r="H22" i="1"/>
  <c r="I22" i="1"/>
  <c r="J22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4" i="1"/>
  <c r="E84" i="1"/>
  <c r="F84" i="1"/>
  <c r="G84" i="1"/>
  <c r="H84" i="1"/>
  <c r="I84" i="1"/>
  <c r="J84" i="1"/>
  <c r="E9" i="1"/>
  <c r="F9" i="1"/>
  <c r="G9" i="1"/>
  <c r="H9" i="1"/>
  <c r="I9" i="1"/>
  <c r="J9" i="1"/>
  <c r="D9" i="1"/>
  <c r="D4" i="1"/>
  <c r="E3" i="1" l="1"/>
</calcChain>
</file>

<file path=xl/sharedStrings.xml><?xml version="1.0" encoding="utf-8"?>
<sst xmlns="http://schemas.openxmlformats.org/spreadsheetml/2006/main" count="1611" uniqueCount="407">
  <si>
    <t>Characteristic</t>
  </si>
  <si>
    <t>Cluster</t>
  </si>
  <si>
    <t>&lt;0.001</t>
  </si>
  <si>
    <t>    Female</t>
  </si>
  <si>
    <t>10,981 (26%)</t>
  </si>
  <si>
    <t>0 (0%)</t>
  </si>
  <si>
    <t>56 (22%)</t>
  </si>
  <si>
    <t>1,450 (23%)</t>
  </si>
  <si>
    <t>2 (14%)</t>
  </si>
  <si>
    <t>27 (25%)</t>
  </si>
  <si>
    <t>174 (37%)</t>
  </si>
  <si>
    <t>    Male</t>
  </si>
  <si>
    <t>31,457 (74%)</t>
  </si>
  <si>
    <t>37 (100%)</t>
  </si>
  <si>
    <t>202 (78%)</t>
  </si>
  <si>
    <t>4,753 (77%)</t>
  </si>
  <si>
    <t>12 (86%)</t>
  </si>
  <si>
    <t>80 (75%)</t>
  </si>
  <si>
    <t>299 (63%)</t>
  </si>
  <si>
    <t>&gt;0.9</t>
  </si>
  <si>
    <t>    Longstanding</t>
  </si>
  <si>
    <t>30,468 (72%)</t>
  </si>
  <si>
    <t>163 (63%)</t>
  </si>
  <si>
    <t>4,410 (71%)</t>
  </si>
  <si>
    <t>10 (71%)</t>
  </si>
  <si>
    <t>78 (73%)</t>
  </si>
  <si>
    <t>294 (62%)</t>
  </si>
  <si>
    <t>    Persistent</t>
  </si>
  <si>
    <t>11,970 (28%)</t>
  </si>
  <si>
    <t>95 (37%)</t>
  </si>
  <si>
    <t>1,793 (29%)</t>
  </si>
  <si>
    <t>4 (29%)</t>
  </si>
  <si>
    <t>29 (27%)</t>
  </si>
  <si>
    <t>179 (38%)</t>
  </si>
  <si>
    <t>22,232 (52%)</t>
  </si>
  <si>
    <t>22 (59%)</t>
  </si>
  <si>
    <t>180 (70%)</t>
  </si>
  <si>
    <t>3,105 (50%)</t>
  </si>
  <si>
    <t>52 (49%)</t>
  </si>
  <si>
    <t>297 (63%)</t>
  </si>
  <si>
    <t>4,180 (9.8%)</t>
  </si>
  <si>
    <t>27 (10%)</t>
  </si>
  <si>
    <t>738 (12%)</t>
  </si>
  <si>
    <t>2 (1.9%)</t>
  </si>
  <si>
    <t>63 (13%)</t>
  </si>
  <si>
    <t>6,647 (16%)</t>
  </si>
  <si>
    <t>11 (30%)</t>
  </si>
  <si>
    <t>37 (14%)</t>
  </si>
  <si>
    <t>966 (16%)</t>
  </si>
  <si>
    <t>13 (12%)</t>
  </si>
  <si>
    <t>66 (14%)</t>
  </si>
  <si>
    <t>7,541 (18%)</t>
  </si>
  <si>
    <t>14 (5.4%)</t>
  </si>
  <si>
    <t>1,095 (18%)</t>
  </si>
  <si>
    <t>130 (27%)</t>
  </si>
  <si>
    <t>2,664 (6.3%)</t>
  </si>
  <si>
    <t>533 (8.6%)</t>
  </si>
  <si>
    <t>76 (16%)</t>
  </si>
  <si>
    <t>4,600 (11%)</t>
  </si>
  <si>
    <t>4 (1.6%)</t>
  </si>
  <si>
    <t>788 (13%)</t>
  </si>
  <si>
    <t>38 (8.0%)</t>
  </si>
  <si>
    <t>1,825 (4.3%)</t>
  </si>
  <si>
    <t>7 (2.7%)</t>
  </si>
  <si>
    <t>254 (4.1%)</t>
  </si>
  <si>
    <t>44 (9.3%)</t>
  </si>
  <si>
    <t>13,241 (31%)</t>
  </si>
  <si>
    <t>70 (27%)</t>
  </si>
  <si>
    <t>2,194 (35%)</t>
  </si>
  <si>
    <t>156 (33%)</t>
  </si>
  <si>
    <t>35,063 (83%)</t>
  </si>
  <si>
    <t>227 (88%)</t>
  </si>
  <si>
    <t>5,220 (84%)</t>
  </si>
  <si>
    <t>105 (98%)</t>
  </si>
  <si>
    <t>406 (86%)</t>
  </si>
  <si>
    <t>7,414 (17%)</t>
  </si>
  <si>
    <t>26 (10%)</t>
  </si>
  <si>
    <t>1,047 (17%)</t>
  </si>
  <si>
    <t>89 (19%)</t>
  </si>
  <si>
    <t>621 (1.5%)</t>
  </si>
  <si>
    <t>129 (2.1%)</t>
  </si>
  <si>
    <t>7,328 (17%)</t>
  </si>
  <si>
    <t>10 (3.9%)</t>
  </si>
  <si>
    <t>1,013 (16%)</t>
  </si>
  <si>
    <t>107 (23%)</t>
  </si>
  <si>
    <t>12,690 (30%)</t>
  </si>
  <si>
    <t>7 (19%)</t>
  </si>
  <si>
    <t>29 (11%)</t>
  </si>
  <si>
    <t>1,778 (29%)</t>
  </si>
  <si>
    <t>72 (67%)</t>
  </si>
  <si>
    <t>244 (52%)</t>
  </si>
  <si>
    <t>1,673 (3.9%)</t>
  </si>
  <si>
    <t>30 (12%)</t>
  </si>
  <si>
    <t>197 (3.2%)</t>
  </si>
  <si>
    <t>20 (4.2%)</t>
  </si>
  <si>
    <t>4,801 (11%)</t>
  </si>
  <si>
    <t>18 (49%)</t>
  </si>
  <si>
    <t>576 (9.3%)</t>
  </si>
  <si>
    <t>53 (50%)</t>
  </si>
  <si>
    <t>14 (3.0%)</t>
  </si>
  <si>
    <t>24,503 (58%)</t>
  </si>
  <si>
    <t>217 (84%)</t>
  </si>
  <si>
    <t>3,776 (61%)</t>
  </si>
  <si>
    <t>382 (81%)</t>
  </si>
  <si>
    <t>7,842 (18%)</t>
  </si>
  <si>
    <t>1,085 (17%)</t>
  </si>
  <si>
    <t>53 (11%)</t>
  </si>
  <si>
    <t>5,292 (12%)</t>
  </si>
  <si>
    <t>1 (2.7%)</t>
  </si>
  <si>
    <t>5 (1.9%)</t>
  </si>
  <si>
    <t>766 (12%)</t>
  </si>
  <si>
    <t>24 (5.1%)</t>
  </si>
  <si>
    <t>188 (73%)</t>
  </si>
  <si>
    <t>    Cryoablation</t>
  </si>
  <si>
    <t>4,005 (9.4%)</t>
  </si>
  <si>
    <t>60 (23%)</t>
  </si>
  <si>
    <t>590 (9.5%)</t>
  </si>
  <si>
    <t>    RF</t>
  </si>
  <si>
    <t>38,433 (91%)</t>
  </si>
  <si>
    <t>198 (77%)</t>
  </si>
  <si>
    <t>5,613 (90%)</t>
  </si>
  <si>
    <t>14 (100%)</t>
  </si>
  <si>
    <t>420 (89%)</t>
  </si>
  <si>
    <t>3,257 (7.7%)</t>
  </si>
  <si>
    <t>442 (7.1%)</t>
  </si>
  <si>
    <t>21 (4.4%)</t>
  </si>
  <si>
    <t>39,024 (92%)</t>
  </si>
  <si>
    <t>231 (90%)</t>
  </si>
  <si>
    <t>5,688 (92%)</t>
  </si>
  <si>
    <t>471 (100%)</t>
  </si>
  <si>
    <t>    0</t>
  </si>
  <si>
    <t>29,443 (69%)</t>
  </si>
  <si>
    <t>4,063 (66%)</t>
  </si>
  <si>
    <t>317 (67%)</t>
  </si>
  <si>
    <t>    1</t>
  </si>
  <si>
    <t>12,995 (31%)</t>
  </si>
  <si>
    <t>2,140 (34%)</t>
  </si>
  <si>
    <t>HTN</t>
  </si>
  <si>
    <t>20,206 (48%)</t>
  </si>
  <si>
    <t>15 (41%)</t>
  </si>
  <si>
    <t>78 (30%)</t>
  </si>
  <si>
    <t>3,098 (50%)</t>
  </si>
  <si>
    <t>55 (51%)</t>
  </si>
  <si>
    <t>176 (37%)</t>
  </si>
  <si>
    <t>Diabetes</t>
  </si>
  <si>
    <t>38,258 (90%)</t>
  </si>
  <si>
    <t>5,465 (88%)</t>
  </si>
  <si>
    <t>410 (87%)</t>
  </si>
  <si>
    <t>StrokeTIAThromboembolism</t>
  </si>
  <si>
    <t>37,838 (89%)</t>
  </si>
  <si>
    <t>254 (98%)</t>
  </si>
  <si>
    <t>5,415 (87%)</t>
  </si>
  <si>
    <t>107 (100%)</t>
  </si>
  <si>
    <t>435 (92%)</t>
  </si>
  <si>
    <t>    2</t>
  </si>
  <si>
    <t>40,262 (95%)</t>
  </si>
  <si>
    <t>258 (100%)</t>
  </si>
  <si>
    <t>5,782 (93%)</t>
  </si>
  <si>
    <t>397 (84%)</t>
  </si>
  <si>
    <t>2,176 (5.1%)</t>
  </si>
  <si>
    <t>421 (6.8%)</t>
  </si>
  <si>
    <t>34,643 (82%)</t>
  </si>
  <si>
    <t>36 (97%)</t>
  </si>
  <si>
    <t>253 (98%)</t>
  </si>
  <si>
    <t>4,814 (78%)</t>
  </si>
  <si>
    <t>305 (64%)</t>
  </si>
  <si>
    <t>19 (51%)</t>
  </si>
  <si>
    <t>35,791 (84%)</t>
  </si>
  <si>
    <t>26 (70%)</t>
  </si>
  <si>
    <t>221 (86%)</t>
  </si>
  <si>
    <t>5,237 (84%)</t>
  </si>
  <si>
    <t>94 (88%)</t>
  </si>
  <si>
    <t>407 (86%)</t>
  </si>
  <si>
    <t>232 (90%)</t>
  </si>
  <si>
    <t>244 (95%)</t>
  </si>
  <si>
    <t>228 (88%)</t>
  </si>
  <si>
    <t>procedure</t>
  </si>
  <si>
    <t>    post</t>
  </si>
  <si>
    <t>    pre</t>
  </si>
  <si>
    <t>p-values</t>
  </si>
  <si>
    <t>DiabetesYNYes</t>
  </si>
  <si>
    <t>34,897 (82%)</t>
  </si>
  <si>
    <t>5,108 (82%)</t>
  </si>
  <si>
    <t>343 (73%)</t>
  </si>
  <si>
    <t>39,774 (94%)</t>
  </si>
  <si>
    <t>5,670 (91%)</t>
  </si>
  <si>
    <t>40,613 (96%)</t>
  </si>
  <si>
    <t>251 (97%)</t>
  </si>
  <si>
    <t>5,949 (96%)</t>
  </si>
  <si>
    <t>429 (91%)</t>
  </si>
  <si>
    <t>29,197 (69%)</t>
  </si>
  <si>
    <t>4,009 (65%)</t>
  </si>
  <si>
    <t>7,375 (17%)</t>
  </si>
  <si>
    <t>31 (12%)</t>
  </si>
  <si>
    <t>983 (16%)</t>
  </si>
  <si>
    <t>67 (14%)</t>
  </si>
  <si>
    <t>35,024 (83%)</t>
  </si>
  <si>
    <t>5,156 (83%)</t>
  </si>
  <si>
    <t>384 (81%)</t>
  </si>
  <si>
    <t>41,817 (99%)</t>
  </si>
  <si>
    <t>6,074 (98%)</t>
  </si>
  <si>
    <t>473 (100%)</t>
  </si>
  <si>
    <t>35,110 (83%)</t>
  </si>
  <si>
    <t>248 (96%)</t>
  </si>
  <si>
    <t>5,190 (84%)</t>
  </si>
  <si>
    <t>366 (77%)</t>
  </si>
  <si>
    <t>29,748 (70%)</t>
  </si>
  <si>
    <t>30 (81%)</t>
  </si>
  <si>
    <t>229 (89%)</t>
  </si>
  <si>
    <t>4,425 (71%)</t>
  </si>
  <si>
    <t>35 (33%)</t>
  </si>
  <si>
    <t>229 (48%)</t>
  </si>
  <si>
    <t>40,765 (96%)</t>
  </si>
  <si>
    <t>6,006 (97%)</t>
  </si>
  <si>
    <t>453 (96%)</t>
  </si>
  <si>
    <t>39,181 (92%)</t>
  </si>
  <si>
    <t>5,761 (93%)</t>
  </si>
  <si>
    <t>452 (96%)</t>
  </si>
  <si>
    <t>3,414 (8.0%)</t>
  </si>
  <si>
    <t>515 (8.3%)</t>
  </si>
  <si>
    <t>2 (0.4%)</t>
  </si>
  <si>
    <t>HTN1</t>
  </si>
  <si>
    <t>Diabetes1</t>
  </si>
  <si>
    <t>StrokeTIAThromboembolism2</t>
  </si>
  <si>
    <t>37,637 (89%)</t>
  </si>
  <si>
    <t>5,627 (91%)</t>
  </si>
  <si>
    <t>54 (50%)</t>
  </si>
  <si>
    <t>459 (97%)</t>
  </si>
  <si>
    <t>17,935 (42%)</t>
  </si>
  <si>
    <t>41 (16%)</t>
  </si>
  <si>
    <t>2,427 (39%)</t>
  </si>
  <si>
    <t>91 (19%)</t>
  </si>
  <si>
    <t>34,596 (82%)</t>
  </si>
  <si>
    <t>5,118 (83%)</t>
  </si>
  <si>
    <t>37,146 (88%)</t>
  </si>
  <si>
    <t>5,437 (88%)</t>
  </si>
  <si>
    <t>449 (95%)</t>
  </si>
  <si>
    <r>
      <t>1 vs. 2</t>
    </r>
    <r>
      <rPr>
        <i/>
        <vertAlign val="superscript"/>
        <sz val="16"/>
        <color rgb="FF333333"/>
        <rFont val="Segoe UI"/>
        <family val="2"/>
      </rPr>
      <t>2</t>
    </r>
  </si>
  <si>
    <r>
      <t>1 vs. 3</t>
    </r>
    <r>
      <rPr>
        <i/>
        <vertAlign val="superscript"/>
        <sz val="16"/>
        <color rgb="FF333333"/>
        <rFont val="Segoe UI"/>
        <family val="2"/>
      </rPr>
      <t>2</t>
    </r>
  </si>
  <si>
    <r>
      <t>1 vs. 4</t>
    </r>
    <r>
      <rPr>
        <i/>
        <vertAlign val="superscript"/>
        <sz val="16"/>
        <color rgb="FF333333"/>
        <rFont val="Segoe UI"/>
        <family val="2"/>
      </rPr>
      <t>3</t>
    </r>
  </si>
  <si>
    <r>
      <t>1 vs. 5</t>
    </r>
    <r>
      <rPr>
        <i/>
        <vertAlign val="superscript"/>
        <sz val="16"/>
        <color rgb="FF333333"/>
        <rFont val="Segoe UI"/>
        <family val="2"/>
      </rPr>
      <t>4</t>
    </r>
  </si>
  <si>
    <r>
      <t>1 vs. 6</t>
    </r>
    <r>
      <rPr>
        <i/>
        <vertAlign val="superscript"/>
        <sz val="16"/>
        <color rgb="FF333333"/>
        <rFont val="Segoe UI"/>
        <family val="2"/>
      </rPr>
      <t>2</t>
    </r>
  </si>
  <si>
    <r>
      <t>1 vs. 7</t>
    </r>
    <r>
      <rPr>
        <i/>
        <vertAlign val="superscript"/>
        <sz val="16"/>
        <color rgb="FF333333"/>
        <rFont val="Segoe UI"/>
        <family val="2"/>
      </rPr>
      <t>3</t>
    </r>
  </si>
  <si>
    <t>26%</t>
  </si>
  <si>
    <t>0%</t>
  </si>
  <si>
    <t>22%</t>
  </si>
  <si>
    <t>23%</t>
  </si>
  <si>
    <t>14%</t>
  </si>
  <si>
    <t>25%</t>
  </si>
  <si>
    <t>37%</t>
  </si>
  <si>
    <t>74%</t>
  </si>
  <si>
    <t>100%</t>
  </si>
  <si>
    <t>78%</t>
  </si>
  <si>
    <t>77%</t>
  </si>
  <si>
    <t>86%</t>
  </si>
  <si>
    <t>75%</t>
  </si>
  <si>
    <t>63%</t>
  </si>
  <si>
    <t>72%</t>
  </si>
  <si>
    <t>71%</t>
  </si>
  <si>
    <t>73%</t>
  </si>
  <si>
    <t>62%</t>
  </si>
  <si>
    <t>28%</t>
  </si>
  <si>
    <t>29%</t>
  </si>
  <si>
    <t>27%</t>
  </si>
  <si>
    <t>38%</t>
  </si>
  <si>
    <t>52%</t>
  </si>
  <si>
    <t>59%</t>
  </si>
  <si>
    <t>70%</t>
  </si>
  <si>
    <t>50%</t>
  </si>
  <si>
    <t>49%</t>
  </si>
  <si>
    <t>9.8%</t>
  </si>
  <si>
    <t>10%</t>
  </si>
  <si>
    <t>12%</t>
  </si>
  <si>
    <t>1.9%</t>
  </si>
  <si>
    <t>13%</t>
  </si>
  <si>
    <t>16%</t>
  </si>
  <si>
    <t>30%</t>
  </si>
  <si>
    <t>18%</t>
  </si>
  <si>
    <t>5.4%</t>
  </si>
  <si>
    <t>6.3%</t>
  </si>
  <si>
    <t>8.6%</t>
  </si>
  <si>
    <t>11%</t>
  </si>
  <si>
    <t>1.6%</t>
  </si>
  <si>
    <t>8.0%</t>
  </si>
  <si>
    <t>4.3%</t>
  </si>
  <si>
    <t>2.7%</t>
  </si>
  <si>
    <t>4.1%</t>
  </si>
  <si>
    <t>9.3%</t>
  </si>
  <si>
    <t>31%</t>
  </si>
  <si>
    <t>35%</t>
  </si>
  <si>
    <t>33%</t>
  </si>
  <si>
    <t>83%</t>
  </si>
  <si>
    <t>88%</t>
  </si>
  <si>
    <t>84%</t>
  </si>
  <si>
    <t>98%</t>
  </si>
  <si>
    <t>17%</t>
  </si>
  <si>
    <t>19%</t>
  </si>
  <si>
    <t>1.5%</t>
  </si>
  <si>
    <t>2.1%</t>
  </si>
  <si>
    <t>3.9%</t>
  </si>
  <si>
    <t>67%</t>
  </si>
  <si>
    <t>3.2%</t>
  </si>
  <si>
    <t>4.2%</t>
  </si>
  <si>
    <t>3.0%</t>
  </si>
  <si>
    <t>58%</t>
  </si>
  <si>
    <t>61%</t>
  </si>
  <si>
    <t>81%</t>
  </si>
  <si>
    <t>5.1%</t>
  </si>
  <si>
    <t>0.8%</t>
  </si>
  <si>
    <t>53%</t>
  </si>
  <si>
    <t>9.4%</t>
  </si>
  <si>
    <t>9.5%</t>
  </si>
  <si>
    <t>91%</t>
  </si>
  <si>
    <t>90%</t>
  </si>
  <si>
    <t>89%</t>
  </si>
  <si>
    <t>7.7%</t>
  </si>
  <si>
    <t>7.1%</t>
  </si>
  <si>
    <t>4.4%</t>
  </si>
  <si>
    <t>92%</t>
  </si>
  <si>
    <t>69%</t>
  </si>
  <si>
    <t>66%</t>
  </si>
  <si>
    <t>34%</t>
  </si>
  <si>
    <t>48%</t>
  </si>
  <si>
    <t>41%</t>
  </si>
  <si>
    <t>51%</t>
  </si>
  <si>
    <t>87%</t>
  </si>
  <si>
    <t>95%</t>
  </si>
  <si>
    <t>93%</t>
  </si>
  <si>
    <t>6.8%</t>
  </si>
  <si>
    <t>82%</t>
  </si>
  <si>
    <t>97%</t>
  </si>
  <si>
    <t>64%</t>
  </si>
  <si>
    <t>36%</t>
  </si>
  <si>
    <t>5.0%</t>
  </si>
  <si>
    <t>99%</t>
  </si>
  <si>
    <t>42%</t>
  </si>
  <si>
    <t>47%</t>
  </si>
  <si>
    <t>44%</t>
  </si>
  <si>
    <t>56%</t>
  </si>
  <si>
    <t>Hypertension (yes)</t>
  </si>
  <si>
    <t>Diabetes (yes)</t>
  </si>
  <si>
    <t>Coronary Disease (yes)</t>
  </si>
  <si>
    <t>Valvular Heart Disease (yes)</t>
  </si>
  <si>
    <t>Vascular disease (yes)</t>
  </si>
  <si>
    <t>StrokeThromboembolism(yes)</t>
  </si>
  <si>
    <t>OSA (yes)</t>
  </si>
  <si>
    <t>Heart Failure (yes)</t>
  </si>
  <si>
    <t>Beta Blocker Not including sotalol (yes)</t>
  </si>
  <si>
    <t>Fleicanide (yes)</t>
  </si>
  <si>
    <t>Digoxin (yes)</t>
  </si>
  <si>
    <t>Amiodarone (yes)</t>
  </si>
  <si>
    <t>Sotalol (yes)</t>
  </si>
  <si>
    <t>Vascular Disease</t>
  </si>
  <si>
    <t>Left Atrial Diameter &lt;43mm</t>
  </si>
  <si>
    <t>LVEF &gt;50</t>
  </si>
  <si>
    <t>Coronary Artery Disease</t>
  </si>
  <si>
    <t>Subjective LV function (Mild)</t>
  </si>
  <si>
    <t>Subjective LV function (Moderate)</t>
  </si>
  <si>
    <t>Subjective LV function Normal</t>
  </si>
  <si>
    <t>Subjective LV function Severe</t>
  </si>
  <si>
    <t>Cryoablation or RF</t>
  </si>
  <si>
    <t>Sex MF</t>
  </si>
  <si>
    <t>Sex MF(Female)</t>
  </si>
  <si>
    <t>Subjective LV function Mild</t>
  </si>
  <si>
    <t>Was this patient in AF after completed ablation YN</t>
  </si>
  <si>
    <t>Persistent or longstanding persistent 1 year</t>
  </si>
  <si>
    <t>Recurrence of atrial arrhythmia YN</t>
  </si>
  <si>
    <t>Sex MF(Male)</t>
  </si>
  <si>
    <t>Congestive HF</t>
  </si>
  <si>
    <t>Subjective LV function Moderate</t>
  </si>
  <si>
    <t>Persistent or longstanding persistent 1 yearPersistent</t>
  </si>
  <si>
    <t>Hypertension YNYes</t>
  </si>
  <si>
    <t>Calcium Channel Blocker YN  verapamildiltiazem only</t>
  </si>
  <si>
    <t>Coronary DiseaseYNYes</t>
  </si>
  <si>
    <t>LA Volume ml normal1</t>
  </si>
  <si>
    <t>Valvular Heart DiseaseYNYes</t>
  </si>
  <si>
    <t>`LA Volume ml mildly dilated`1</t>
  </si>
  <si>
    <t>Vascular disease YNYes</t>
  </si>
  <si>
    <t>Left Atrial Diameter 43mm</t>
  </si>
  <si>
    <t>`LA Volume ml moderately dilated`1</t>
  </si>
  <si>
    <t>StrokeTIA YNYes</t>
  </si>
  <si>
    <t>LVEF 50</t>
  </si>
  <si>
    <t>`LA Volume ml severely dilated`1</t>
  </si>
  <si>
    <t>OSA YNYes</t>
  </si>
  <si>
    <t>Heart Failure YNYes</t>
  </si>
  <si>
    <t>Beta Blocker  Not including sotalol YNYes</t>
  </si>
  <si>
    <t>Calcium Channel Blocker YN  verapamildiltiazem onlyYes</t>
  </si>
  <si>
    <t>Fleicanide YNYes</t>
  </si>
  <si>
    <t>Digoxin YNYes</t>
  </si>
  <si>
    <t>Amiodarone YNYes</t>
  </si>
  <si>
    <t>Sotalol YNYes</t>
  </si>
  <si>
    <t>Cryoablation or RFRF</t>
  </si>
  <si>
    <t>Was this patient in AF after completed ablation YNYes</t>
  </si>
  <si>
    <t>Recurrence of atrial arrhythmia YNYes</t>
  </si>
  <si>
    <t>Congestive HF1</t>
  </si>
  <si>
    <t>Vascular Disease1</t>
  </si>
  <si>
    <t>imPaired eGFR 601</t>
  </si>
  <si>
    <t>Subjective LV function (Normal)</t>
  </si>
  <si>
    <t>Subjective LV function (Severe)</t>
  </si>
  <si>
    <t>LA Volume ml (normal)</t>
  </si>
  <si>
    <t>LA Volume ml (mildly dilated)</t>
  </si>
  <si>
    <t>LA Volume ml (moderately dilated)</t>
  </si>
  <si>
    <t>LA Volume ml (severely dilated)</t>
  </si>
  <si>
    <t>Was this patient in AF after completed ablation (Yes)</t>
  </si>
  <si>
    <t>Recurrence of atrial arrhythmia (yes)</t>
  </si>
  <si>
    <t>Congestive Heart Failure (yes)</t>
  </si>
  <si>
    <t>imPaired eGFR &lt;60 (yes)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</si>
</sst>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rgb="FF333333"/>
      <name val="Segoe UI"/>
      <family val="2"/>
    </font>
    <font>
      <i/>
      <vertAlign val="superscript"/>
      <sz val="4"/>
      <color rgb="FF333333"/>
      <name val="Segoe UI"/>
      <family val="2"/>
    </font>
    <font>
      <sz val="14"/>
      <color theme="1"/>
      <name val="Calibri"/>
      <family val="2"/>
      <scheme val="minor"/>
    </font>
    <font>
      <b/>
      <sz val="16"/>
      <color rgb="FF333333"/>
      <name val="Segoe UI"/>
      <family val="2"/>
    </font>
    <font>
      <b/>
      <sz val="14"/>
      <color rgb="FF333333"/>
      <name val="Segoe UI"/>
      <family val="2"/>
    </font>
    <font>
      <i/>
      <vertAlign val="superscript"/>
      <sz val="16"/>
      <color rgb="FF333333"/>
      <name val="Segoe U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333333"/>
      <name val="Segoe UI"/>
      <family val="2"/>
    </font>
    <font>
      <sz val="2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rgb="FF333333"/>
      <name val="Segoe UI"/>
      <family val="2"/>
    </font>
    <font>
      <b/>
      <sz val="20"/>
      <color rgb="FF333333"/>
      <name val="Segoe UI"/>
      <family val="2"/>
    </font>
    <font>
      <b/>
      <sz val="26"/>
      <color rgb="FF333333"/>
      <name val="Segoe U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A8A8A8"/>
      </top>
      <bottom/>
      <diagonal/>
    </border>
    <border>
      <left/>
      <right/>
      <top/>
      <bottom style="medium">
        <color rgb="FFA8A8A8"/>
      </bottom>
      <diagonal/>
    </border>
    <border>
      <left/>
      <right/>
      <top style="medium">
        <color rgb="FFD3D3D3"/>
      </top>
      <bottom/>
      <diagonal/>
    </border>
    <border>
      <left/>
      <right/>
      <top style="thick">
        <color rgb="FFA8A8A8"/>
      </top>
      <bottom/>
      <diagonal/>
    </border>
    <border>
      <left/>
      <right/>
      <top style="medium">
        <color rgb="FFD3D3D3"/>
      </top>
      <bottom style="thick">
        <color rgb="FFA8A8A8"/>
      </bottom>
      <diagonal/>
    </border>
    <border>
      <left/>
      <right/>
      <top/>
      <bottom style="medium">
        <color rgb="FFD3D3D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0" borderId="0" xfId="0" applyFont="1"/>
    <xf numFmtId="0" fontId="3" fillId="3" borderId="0" xfId="0" applyFont="1" applyFill="1"/>
    <xf numFmtId="0" fontId="4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1" fillId="2" borderId="5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3" borderId="0" xfId="0" applyFont="1" applyFill="1"/>
    <xf numFmtId="0" fontId="8" fillId="0" borderId="0" xfId="0" applyFont="1"/>
    <xf numFmtId="0" fontId="8" fillId="3" borderId="0" xfId="0" applyFont="1" applyFill="1"/>
    <xf numFmtId="0" fontId="9" fillId="2" borderId="0" xfId="0" applyFont="1" applyFill="1" applyAlignment="1">
      <alignment horizontal="left" vertical="center" wrapText="1"/>
    </xf>
    <xf numFmtId="0" fontId="10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1" fillId="3" borderId="0" xfId="0" applyFont="1" applyFill="1"/>
    <xf numFmtId="0" fontId="12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vertical="center" wrapText="1"/>
    </xf>
    <xf numFmtId="0" fontId="15" fillId="0" borderId="0" xfId="0" applyFont="1"/>
    <xf numFmtId="0" fontId="15" fillId="3" borderId="0" xfId="0" applyFont="1" applyFill="1"/>
    <xf numFmtId="9" fontId="15" fillId="3" borderId="0" xfId="0" applyNumberFormat="1" applyFont="1" applyFill="1"/>
    <xf numFmtId="0" fontId="12" fillId="2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187B-2238-4591-81ED-A8D91AE196E0}">
  <dimension ref="C3:BP106"/>
  <sheetViews>
    <sheetView tabSelected="1" topLeftCell="C64" zoomScale="40" zoomScaleNormal="40" workbookViewId="0">
      <selection activeCell="BB100" sqref="BB100"/>
    </sheetView>
  </sheetViews>
  <sheetFormatPr defaultRowHeight="15" x14ac:dyDescent="0.25"/>
  <cols>
    <col min="2" max="2" width="0.28515625" customWidth="1"/>
    <col min="3" max="3" width="32.42578125" customWidth="1"/>
    <col min="4" max="4" width="12" bestFit="1" customWidth="1"/>
    <col min="6" max="7" width="10" bestFit="1" customWidth="1"/>
    <col min="29" max="29" width="76.28515625" customWidth="1"/>
    <col min="40" max="40" width="42" customWidth="1"/>
    <col min="50" max="50" width="76.85546875" customWidth="1"/>
    <col min="51" max="51" width="12.7109375" customWidth="1"/>
    <col min="52" max="52" width="18.140625" customWidth="1"/>
  </cols>
  <sheetData>
    <row r="3" spans="3:58" x14ac:dyDescent="0.25">
      <c r="E3" t="e">
        <f>SUBSTITUTE(SUBSTITUTE(MID(#REF!, FIND("(",#REF!) + 1, FIND(")",#REF!) - FIND("(",#REF!) - 1), "(", ""), "%", "")</f>
        <v>#REF!</v>
      </c>
    </row>
    <row r="4" spans="3:58" ht="15.75" thickBot="1" x14ac:dyDescent="0.3">
      <c r="D4" t="e">
        <f>MID(#REF!, FIND("(",#REF!) + 1, FIND("%",#REF!) - FIND("(",#REF!) - 1)</f>
        <v>#REF!</v>
      </c>
    </row>
    <row r="5" spans="3:58" ht="26.25" customHeight="1" thickTop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AC5" s="42" t="s">
        <v>0</v>
      </c>
      <c r="AD5" s="44" t="s">
        <v>1</v>
      </c>
      <c r="AE5" s="44"/>
      <c r="AF5" s="44"/>
      <c r="AG5" s="44"/>
      <c r="AH5" s="44"/>
      <c r="AI5" s="44"/>
      <c r="AJ5" s="44"/>
    </row>
    <row r="6" spans="3:58" ht="30.75" x14ac:dyDescent="0.45">
      <c r="C6" s="39" t="s">
        <v>0</v>
      </c>
      <c r="D6" s="41" t="s">
        <v>1</v>
      </c>
      <c r="E6" s="41"/>
      <c r="F6" s="41"/>
      <c r="G6" s="41"/>
      <c r="H6" s="41"/>
      <c r="I6" s="41"/>
      <c r="J6" s="41"/>
      <c r="K6" s="41" t="s">
        <v>179</v>
      </c>
      <c r="L6" s="41"/>
      <c r="M6" s="41"/>
      <c r="N6" s="41"/>
      <c r="O6" s="41"/>
      <c r="P6" s="41"/>
      <c r="AC6" s="43"/>
      <c r="AD6" s="22">
        <v>1</v>
      </c>
      <c r="AE6" s="22">
        <v>2</v>
      </c>
      <c r="AF6" s="22">
        <v>3</v>
      </c>
      <c r="AG6" s="22">
        <v>4</v>
      </c>
      <c r="AH6" s="22">
        <v>5</v>
      </c>
      <c r="AI6" s="22">
        <v>6</v>
      </c>
      <c r="AJ6" s="22">
        <v>7</v>
      </c>
      <c r="AN6" s="25" t="s">
        <v>360</v>
      </c>
      <c r="AO6" s="14"/>
      <c r="AP6" s="14"/>
      <c r="AQ6" s="14"/>
      <c r="AR6" s="14"/>
      <c r="AS6" s="14"/>
      <c r="AT6" s="14"/>
      <c r="AU6" s="14"/>
    </row>
    <row r="7" spans="3:58" ht="52.5" thickBot="1" x14ac:dyDescent="0.55000000000000004">
      <c r="C7" s="40"/>
      <c r="D7" s="4">
        <v>1</v>
      </c>
      <c r="E7" s="4">
        <v>2</v>
      </c>
      <c r="F7" s="4">
        <v>3</v>
      </c>
      <c r="G7" s="4">
        <v>4</v>
      </c>
      <c r="H7" s="4">
        <v>5</v>
      </c>
      <c r="I7" s="4">
        <v>6</v>
      </c>
      <c r="J7" s="4">
        <v>7</v>
      </c>
      <c r="K7" s="4" t="s">
        <v>237</v>
      </c>
      <c r="L7" s="4" t="s">
        <v>238</v>
      </c>
      <c r="M7" s="4" t="s">
        <v>239</v>
      </c>
      <c r="N7" s="4" t="s">
        <v>240</v>
      </c>
      <c r="O7" s="4" t="s">
        <v>241</v>
      </c>
      <c r="P7" s="4" t="s">
        <v>242</v>
      </c>
      <c r="AC7" s="24" t="s">
        <v>361</v>
      </c>
      <c r="AD7" s="23"/>
      <c r="AE7" s="23"/>
      <c r="AF7" s="23"/>
      <c r="AG7" s="23"/>
      <c r="AH7" s="23"/>
      <c r="AI7" s="23"/>
      <c r="AJ7" s="23"/>
      <c r="AN7" s="25" t="s">
        <v>113</v>
      </c>
      <c r="AO7" s="14" t="s">
        <v>310</v>
      </c>
      <c r="AP7" s="14" t="s">
        <v>244</v>
      </c>
      <c r="AQ7" s="15" t="s">
        <v>246</v>
      </c>
      <c r="AR7" s="14" t="s">
        <v>311</v>
      </c>
      <c r="AS7" s="14" t="s">
        <v>244</v>
      </c>
      <c r="AT7" s="15" t="s">
        <v>273</v>
      </c>
      <c r="AU7" s="14" t="s">
        <v>281</v>
      </c>
      <c r="AX7" s="26"/>
      <c r="AY7" s="2"/>
      <c r="AZ7" s="2"/>
      <c r="BA7" s="2"/>
      <c r="BB7" s="2"/>
      <c r="BC7" s="2"/>
      <c r="BD7" s="2"/>
      <c r="BE7" s="2"/>
    </row>
    <row r="8" spans="3:58" ht="41.25" thickBot="1" x14ac:dyDescent="0.55000000000000004">
      <c r="C8" s="5" t="s">
        <v>362</v>
      </c>
      <c r="D8" s="6"/>
      <c r="E8" s="6"/>
      <c r="F8" s="6"/>
      <c r="G8" s="6"/>
      <c r="H8" s="6"/>
      <c r="I8" s="6"/>
      <c r="J8" s="6"/>
      <c r="K8" s="10" t="s">
        <v>2</v>
      </c>
      <c r="L8" s="6">
        <v>0.13</v>
      </c>
      <c r="M8" s="10" t="s">
        <v>2</v>
      </c>
      <c r="N8" s="6">
        <v>0.5</v>
      </c>
      <c r="O8" s="6">
        <v>0.9</v>
      </c>
      <c r="P8" s="6" t="s">
        <v>2</v>
      </c>
      <c r="T8" s="6"/>
      <c r="U8" s="6"/>
      <c r="V8" s="6"/>
      <c r="W8" s="6"/>
      <c r="X8" s="6"/>
      <c r="Y8" s="6"/>
      <c r="Z8" s="6"/>
      <c r="AC8" s="24" t="s">
        <v>3</v>
      </c>
      <c r="AD8" s="32" t="s">
        <v>243</v>
      </c>
      <c r="AE8" s="33" t="s">
        <v>244</v>
      </c>
      <c r="AF8" s="32" t="s">
        <v>245</v>
      </c>
      <c r="AG8" s="33" t="s">
        <v>246</v>
      </c>
      <c r="AH8" s="32" t="s">
        <v>247</v>
      </c>
      <c r="AI8" s="32" t="s">
        <v>248</v>
      </c>
      <c r="AJ8" s="33" t="s">
        <v>249</v>
      </c>
      <c r="AN8" s="25" t="s">
        <v>117</v>
      </c>
      <c r="AO8" s="14" t="s">
        <v>312</v>
      </c>
      <c r="AP8" s="14" t="s">
        <v>251</v>
      </c>
      <c r="AQ8" s="15" t="s">
        <v>253</v>
      </c>
      <c r="AR8" s="14" t="s">
        <v>313</v>
      </c>
      <c r="AS8" s="14" t="s">
        <v>251</v>
      </c>
      <c r="AT8" s="15" t="s">
        <v>294</v>
      </c>
      <c r="AU8" s="14" t="s">
        <v>314</v>
      </c>
      <c r="AX8" s="31" t="s">
        <v>363</v>
      </c>
      <c r="AY8" s="20"/>
      <c r="AZ8" s="20"/>
      <c r="BA8" s="20"/>
      <c r="BB8" s="20"/>
      <c r="BC8" s="20"/>
      <c r="BD8" s="20"/>
      <c r="BE8" s="20"/>
      <c r="BF8" s="12"/>
    </row>
    <row r="9" spans="3:58" ht="93" thickBot="1" x14ac:dyDescent="0.55000000000000004">
      <c r="C9" s="5" t="s">
        <v>130</v>
      </c>
      <c r="D9" s="6" t="str">
        <f>SUBSTITUTE(MID(T9, FIND("(", T9) + 1, LEN(T9) - FIND("(", T9) - 1), ")", "")</f>
        <v>74%</v>
      </c>
      <c r="E9" s="10" t="str">
        <f t="shared" ref="E9:J9" si="0">SUBSTITUTE(MID(U9, FIND("(", U9) + 1, LEN(U9) - FIND("(", U9) - 1), ")", "")</f>
        <v>100%</v>
      </c>
      <c r="F9" s="6" t="str">
        <f t="shared" si="0"/>
        <v>78%</v>
      </c>
      <c r="G9" s="10" t="str">
        <f t="shared" si="0"/>
        <v>77%</v>
      </c>
      <c r="H9" s="6" t="str">
        <f t="shared" si="0"/>
        <v>86%</v>
      </c>
      <c r="I9" s="6" t="str">
        <f t="shared" si="0"/>
        <v>75%</v>
      </c>
      <c r="J9" s="10" t="str">
        <f t="shared" si="0"/>
        <v>63%</v>
      </c>
      <c r="K9" s="6"/>
      <c r="L9" s="6"/>
      <c r="M9" s="6"/>
      <c r="N9" s="6"/>
      <c r="O9" s="6"/>
      <c r="P9" s="6"/>
      <c r="T9" s="6" t="s">
        <v>12</v>
      </c>
      <c r="U9" s="6" t="s">
        <v>13</v>
      </c>
      <c r="V9" s="6" t="s">
        <v>14</v>
      </c>
      <c r="W9" s="6" t="s">
        <v>15</v>
      </c>
      <c r="X9" s="6" t="s">
        <v>16</v>
      </c>
      <c r="Y9" s="6" t="s">
        <v>17</v>
      </c>
      <c r="Z9" s="6" t="s">
        <v>18</v>
      </c>
      <c r="AC9" s="24" t="s">
        <v>11</v>
      </c>
      <c r="AD9" s="32" t="s">
        <v>250</v>
      </c>
      <c r="AE9" s="33" t="s">
        <v>251</v>
      </c>
      <c r="AF9" s="32" t="s">
        <v>252</v>
      </c>
      <c r="AG9" s="33" t="s">
        <v>253</v>
      </c>
      <c r="AH9" s="32" t="s">
        <v>254</v>
      </c>
      <c r="AI9" s="32" t="s">
        <v>255</v>
      </c>
      <c r="AJ9" s="33" t="s">
        <v>256</v>
      </c>
      <c r="AN9" s="25" t="s">
        <v>364</v>
      </c>
      <c r="AO9" s="14" t="s">
        <v>315</v>
      </c>
      <c r="AP9" s="14" t="s">
        <v>244</v>
      </c>
      <c r="AQ9" s="15" t="s">
        <v>244</v>
      </c>
      <c r="AR9" s="14" t="s">
        <v>316</v>
      </c>
      <c r="AS9" s="14" t="s">
        <v>244</v>
      </c>
      <c r="AT9" s="15" t="s">
        <v>244</v>
      </c>
      <c r="AU9" s="15" t="s">
        <v>317</v>
      </c>
      <c r="AX9" s="31" t="s">
        <v>130</v>
      </c>
      <c r="AY9" s="20" t="s">
        <v>312</v>
      </c>
      <c r="AZ9" s="20" t="s">
        <v>251</v>
      </c>
      <c r="BA9" s="20" t="s">
        <v>313</v>
      </c>
      <c r="BB9" s="21" t="s">
        <v>292</v>
      </c>
      <c r="BC9" s="20" t="s">
        <v>254</v>
      </c>
      <c r="BD9" s="21" t="s">
        <v>255</v>
      </c>
      <c r="BE9" s="21" t="s">
        <v>291</v>
      </c>
      <c r="BF9" s="12"/>
    </row>
    <row r="10" spans="3:58" ht="62.25" thickBot="1" x14ac:dyDescent="0.55000000000000004">
      <c r="C10" s="5" t="s">
        <v>134</v>
      </c>
      <c r="D10" s="6" t="str">
        <f t="shared" ref="D10:D73" si="1">SUBSTITUTE(MID(T10, FIND("(", T10) + 1, LEN(T10) - FIND("(", T10) - 1), ")", "")</f>
        <v>26%</v>
      </c>
      <c r="E10" s="10" t="str">
        <f t="shared" ref="E10:E73" si="2">SUBSTITUTE(MID(U10, FIND("(", U10) + 1, LEN(U10) - FIND("(", U10) - 1), ")", "")</f>
        <v>0%</v>
      </c>
      <c r="F10" s="6" t="str">
        <f t="shared" ref="F10:F73" si="3">SUBSTITUTE(MID(V10, FIND("(", V10) + 1, LEN(V10) - FIND("(", V10) - 1), ")", "")</f>
        <v>22%</v>
      </c>
      <c r="G10" s="10" t="str">
        <f t="shared" ref="G10:G73" si="4">SUBSTITUTE(MID(W10, FIND("(", W10) + 1, LEN(W10) - FIND("(", W10) - 1), ")", "")</f>
        <v>23%</v>
      </c>
      <c r="H10" s="6" t="str">
        <f t="shared" ref="H10:H73" si="5">SUBSTITUTE(MID(X10, FIND("(", X10) + 1, LEN(X10) - FIND("(", X10) - 1), ")", "")</f>
        <v>14%</v>
      </c>
      <c r="I10" s="6" t="str">
        <f t="shared" ref="I10:I73" si="6">SUBSTITUTE(MID(Y10, FIND("(", Y10) + 1, LEN(Y10) - FIND("(", Y10) - 1), ")", "")</f>
        <v>25%</v>
      </c>
      <c r="J10" s="10" t="str">
        <f t="shared" ref="J10:J73" si="7">SUBSTITUTE(MID(Z10, FIND("(", Z10) + 1, LEN(Z10) - FIND("(", Z10) - 1), ")", "")</f>
        <v>37%</v>
      </c>
      <c r="K10" s="6"/>
      <c r="L10" s="6"/>
      <c r="M10" s="6"/>
      <c r="N10" s="6"/>
      <c r="O10" s="6"/>
      <c r="P10" s="6"/>
      <c r="T10" s="6" t="s">
        <v>4</v>
      </c>
      <c r="U10" s="6" t="s">
        <v>5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10</v>
      </c>
      <c r="AC10" s="24" t="s">
        <v>365</v>
      </c>
      <c r="AD10" s="32"/>
      <c r="AE10" s="32"/>
      <c r="AF10" s="32"/>
      <c r="AG10" s="32"/>
      <c r="AH10" s="32"/>
      <c r="AI10" s="32"/>
      <c r="AJ10" s="32"/>
      <c r="AN10" s="25" t="s">
        <v>366</v>
      </c>
      <c r="AO10" s="14" t="s">
        <v>318</v>
      </c>
      <c r="AP10" s="14" t="s">
        <v>251</v>
      </c>
      <c r="AQ10" s="14" t="s">
        <v>313</v>
      </c>
      <c r="AR10" s="14" t="s">
        <v>318</v>
      </c>
      <c r="AS10" s="14" t="s">
        <v>251</v>
      </c>
      <c r="AT10" s="14" t="s">
        <v>294</v>
      </c>
      <c r="AU10" s="15" t="s">
        <v>251</v>
      </c>
      <c r="AX10" s="31" t="s">
        <v>134</v>
      </c>
      <c r="AY10" s="20" t="s">
        <v>287</v>
      </c>
      <c r="AZ10" s="20" t="s">
        <v>244</v>
      </c>
      <c r="BA10" s="20" t="s">
        <v>271</v>
      </c>
      <c r="BB10" s="21" t="s">
        <v>272</v>
      </c>
      <c r="BC10" s="20" t="s">
        <v>247</v>
      </c>
      <c r="BD10" s="21" t="s">
        <v>248</v>
      </c>
      <c r="BE10" s="21" t="s">
        <v>295</v>
      </c>
      <c r="BF10" s="12"/>
    </row>
    <row r="11" spans="3:58" ht="33.75" customHeight="1" thickBot="1" x14ac:dyDescent="0.55000000000000004">
      <c r="C11" s="5" t="s">
        <v>367</v>
      </c>
      <c r="D11" s="6"/>
      <c r="E11" s="6"/>
      <c r="F11" s="6"/>
      <c r="G11" s="6"/>
      <c r="H11" s="6"/>
      <c r="I11" s="6"/>
      <c r="J11" s="6"/>
      <c r="K11" s="6"/>
      <c r="L11" s="6">
        <v>0.13</v>
      </c>
      <c r="M11" s="6" t="s">
        <v>2</v>
      </c>
      <c r="N11" s="6">
        <v>0.5</v>
      </c>
      <c r="O11" s="6">
        <v>0.9</v>
      </c>
      <c r="P11" s="6" t="s">
        <v>2</v>
      </c>
      <c r="T11" s="6"/>
      <c r="U11" s="6"/>
      <c r="V11" s="6"/>
      <c r="W11" s="6"/>
      <c r="X11" s="6"/>
      <c r="Y11" s="6"/>
      <c r="Z11" s="6"/>
      <c r="AC11" s="24" t="s">
        <v>20</v>
      </c>
      <c r="AD11" s="32" t="s">
        <v>257</v>
      </c>
      <c r="AE11" s="34">
        <v>1</v>
      </c>
      <c r="AF11" s="33" t="s">
        <v>256</v>
      </c>
      <c r="AG11" s="32" t="s">
        <v>258</v>
      </c>
      <c r="AH11" s="32" t="s">
        <v>258</v>
      </c>
      <c r="AI11" s="32" t="s">
        <v>259</v>
      </c>
      <c r="AJ11" s="33" t="s">
        <v>260</v>
      </c>
      <c r="AN11" s="25" t="s">
        <v>368</v>
      </c>
      <c r="AO11" s="14"/>
      <c r="AP11" s="14"/>
      <c r="AQ11" s="14"/>
      <c r="AR11" s="14"/>
      <c r="AS11" s="14"/>
      <c r="AT11" s="14"/>
      <c r="AU11" s="14"/>
      <c r="AX11" s="31" t="s">
        <v>369</v>
      </c>
      <c r="AY11" s="20"/>
      <c r="AZ11" s="20"/>
      <c r="BA11" s="20"/>
      <c r="BB11" s="20"/>
      <c r="BC11" s="20"/>
      <c r="BD11" s="20"/>
      <c r="BE11" s="20"/>
      <c r="BF11" s="12"/>
    </row>
    <row r="12" spans="3:58" ht="30.75" customHeight="1" thickBot="1" x14ac:dyDescent="0.55000000000000004">
      <c r="C12" s="5" t="s">
        <v>130</v>
      </c>
      <c r="D12" s="6" t="str">
        <f t="shared" si="1"/>
        <v>26%</v>
      </c>
      <c r="E12" s="6" t="str">
        <f t="shared" si="2"/>
        <v>0%</v>
      </c>
      <c r="F12" s="6" t="str">
        <f t="shared" si="3"/>
        <v>22%</v>
      </c>
      <c r="G12" s="6" t="str">
        <f t="shared" si="4"/>
        <v>23%</v>
      </c>
      <c r="H12" s="6" t="str">
        <f t="shared" si="5"/>
        <v>14%</v>
      </c>
      <c r="I12" s="6" t="str">
        <f t="shared" si="6"/>
        <v>25%</v>
      </c>
      <c r="J12" s="6" t="str">
        <f t="shared" si="7"/>
        <v>37%</v>
      </c>
      <c r="K12" s="6"/>
      <c r="L12" s="6"/>
      <c r="M12" s="6"/>
      <c r="N12" s="6"/>
      <c r="O12" s="6"/>
      <c r="P12" s="6"/>
      <c r="T12" s="6" t="s">
        <v>4</v>
      </c>
      <c r="U12" s="6" t="s">
        <v>5</v>
      </c>
      <c r="V12" s="6" t="s">
        <v>6</v>
      </c>
      <c r="W12" s="6" t="s">
        <v>7</v>
      </c>
      <c r="X12" s="6" t="s">
        <v>8</v>
      </c>
      <c r="Y12" s="6" t="s">
        <v>9</v>
      </c>
      <c r="Z12" s="6" t="s">
        <v>10</v>
      </c>
      <c r="AC12" s="24" t="s">
        <v>27</v>
      </c>
      <c r="AD12" s="32" t="s">
        <v>261</v>
      </c>
      <c r="AE12" s="33" t="s">
        <v>244</v>
      </c>
      <c r="AF12" s="33" t="s">
        <v>249</v>
      </c>
      <c r="AG12" s="32" t="s">
        <v>262</v>
      </c>
      <c r="AH12" s="32" t="s">
        <v>262</v>
      </c>
      <c r="AI12" s="32" t="s">
        <v>263</v>
      </c>
      <c r="AJ12" s="33" t="s">
        <v>264</v>
      </c>
      <c r="AN12" s="25" t="s">
        <v>130</v>
      </c>
      <c r="AO12" s="14" t="s">
        <v>319</v>
      </c>
      <c r="AP12" s="15" t="s">
        <v>251</v>
      </c>
      <c r="AQ12" s="14" t="s">
        <v>259</v>
      </c>
      <c r="AR12" s="15" t="s">
        <v>320</v>
      </c>
      <c r="AS12" s="14" t="s">
        <v>254</v>
      </c>
      <c r="AT12" s="14" t="s">
        <v>255</v>
      </c>
      <c r="AU12" s="14" t="s">
        <v>300</v>
      </c>
      <c r="AX12" s="31" t="s">
        <v>130</v>
      </c>
      <c r="AY12" s="20" t="s">
        <v>325</v>
      </c>
      <c r="AZ12" s="20" t="s">
        <v>251</v>
      </c>
      <c r="BA12" s="21" t="s">
        <v>326</v>
      </c>
      <c r="BB12" s="21" t="s">
        <v>329</v>
      </c>
      <c r="BC12" s="20" t="s">
        <v>251</v>
      </c>
      <c r="BD12" s="21" t="s">
        <v>251</v>
      </c>
      <c r="BE12" s="21" t="s">
        <v>334</v>
      </c>
      <c r="BF12" s="12"/>
    </row>
    <row r="13" spans="3:58" ht="61.5" thickBot="1" x14ac:dyDescent="0.55000000000000004">
      <c r="C13" s="5" t="s">
        <v>134</v>
      </c>
      <c r="D13" s="6" t="str">
        <f t="shared" si="1"/>
        <v>74%</v>
      </c>
      <c r="E13" s="6" t="str">
        <f t="shared" si="2"/>
        <v>100%</v>
      </c>
      <c r="F13" s="6" t="str">
        <f t="shared" si="3"/>
        <v>78%</v>
      </c>
      <c r="G13" s="6" t="str">
        <f t="shared" si="4"/>
        <v>77%</v>
      </c>
      <c r="H13" s="6" t="str">
        <f t="shared" si="5"/>
        <v>86%</v>
      </c>
      <c r="I13" s="6" t="str">
        <f t="shared" si="6"/>
        <v>75%</v>
      </c>
      <c r="J13" s="6" t="str">
        <f t="shared" si="7"/>
        <v>63%</v>
      </c>
      <c r="K13" s="6"/>
      <c r="L13" s="6"/>
      <c r="M13" s="6"/>
      <c r="N13" s="6"/>
      <c r="O13" s="6"/>
      <c r="P13" s="6"/>
      <c r="T13" s="6" t="s">
        <v>12</v>
      </c>
      <c r="U13" s="6" t="s">
        <v>13</v>
      </c>
      <c r="V13" s="6" t="s">
        <v>14</v>
      </c>
      <c r="W13" s="6" t="s">
        <v>15</v>
      </c>
      <c r="X13" s="6" t="s">
        <v>16</v>
      </c>
      <c r="Y13" s="6" t="s">
        <v>17</v>
      </c>
      <c r="Z13" s="6" t="s">
        <v>18</v>
      </c>
      <c r="AC13" s="24" t="s">
        <v>339</v>
      </c>
      <c r="AD13" s="32" t="s">
        <v>265</v>
      </c>
      <c r="AE13" s="32" t="s">
        <v>266</v>
      </c>
      <c r="AF13" s="33" t="s">
        <v>267</v>
      </c>
      <c r="AG13" s="33" t="s">
        <v>268</v>
      </c>
      <c r="AH13" s="33" t="s">
        <v>247</v>
      </c>
      <c r="AI13" s="32" t="s">
        <v>269</v>
      </c>
      <c r="AJ13" s="33" t="s">
        <v>256</v>
      </c>
      <c r="AN13" s="25" t="s">
        <v>134</v>
      </c>
      <c r="AO13" s="14" t="s">
        <v>288</v>
      </c>
      <c r="AP13" s="15" t="s">
        <v>244</v>
      </c>
      <c r="AQ13" s="14" t="s">
        <v>263</v>
      </c>
      <c r="AR13" s="15" t="s">
        <v>321</v>
      </c>
      <c r="AS13" s="14" t="s">
        <v>247</v>
      </c>
      <c r="AT13" s="14" t="s">
        <v>248</v>
      </c>
      <c r="AU13" s="14" t="s">
        <v>290</v>
      </c>
      <c r="AX13" s="31" t="s">
        <v>134</v>
      </c>
      <c r="AY13" s="20" t="s">
        <v>274</v>
      </c>
      <c r="AZ13" s="20" t="s">
        <v>244</v>
      </c>
      <c r="BA13" s="21" t="s">
        <v>278</v>
      </c>
      <c r="BB13" s="21" t="s">
        <v>277</v>
      </c>
      <c r="BC13" s="20" t="s">
        <v>244</v>
      </c>
      <c r="BD13" s="21" t="s">
        <v>244</v>
      </c>
      <c r="BE13" s="21" t="s">
        <v>308</v>
      </c>
      <c r="BF13" s="12"/>
    </row>
    <row r="14" spans="3:58" ht="63" customHeight="1" thickBot="1" x14ac:dyDescent="0.55000000000000004">
      <c r="C14" s="5" t="s">
        <v>370</v>
      </c>
      <c r="D14" s="6"/>
      <c r="E14" s="6"/>
      <c r="F14" s="6"/>
      <c r="G14" s="6"/>
      <c r="H14" s="6"/>
      <c r="I14" s="6"/>
      <c r="J14" s="6"/>
      <c r="K14" s="6" t="s">
        <v>2</v>
      </c>
      <c r="L14" s="6">
        <v>2E-3</v>
      </c>
      <c r="M14" s="6">
        <v>0.3</v>
      </c>
      <c r="N14" s="6" t="s">
        <v>19</v>
      </c>
      <c r="O14" s="6">
        <v>0.8</v>
      </c>
      <c r="P14" s="6" t="s">
        <v>2</v>
      </c>
      <c r="T14" s="6"/>
      <c r="U14" s="6"/>
      <c r="V14" s="6"/>
      <c r="W14" s="6"/>
      <c r="X14" s="6"/>
      <c r="Y14" s="6"/>
      <c r="Z14" s="6"/>
      <c r="AC14" s="24" t="s">
        <v>340</v>
      </c>
      <c r="AD14" s="32" t="s">
        <v>270</v>
      </c>
      <c r="AE14" s="32" t="s">
        <v>244</v>
      </c>
      <c r="AF14" s="32" t="s">
        <v>271</v>
      </c>
      <c r="AG14" s="33" t="s">
        <v>272</v>
      </c>
      <c r="AH14" s="32" t="s">
        <v>244</v>
      </c>
      <c r="AI14" s="33" t="s">
        <v>273</v>
      </c>
      <c r="AJ14" s="32" t="s">
        <v>274</v>
      </c>
      <c r="AN14" s="25" t="s">
        <v>137</v>
      </c>
      <c r="AO14" s="14"/>
      <c r="AP14" s="14"/>
      <c r="AQ14" s="14"/>
      <c r="AR14" s="14"/>
      <c r="AS14" s="14"/>
      <c r="AT14" s="14"/>
      <c r="AU14" s="14"/>
      <c r="AX14" s="31" t="s">
        <v>358</v>
      </c>
      <c r="AY14" s="20"/>
      <c r="AZ14" s="20"/>
      <c r="BA14" s="20"/>
      <c r="BB14" s="20"/>
      <c r="BC14" s="20"/>
      <c r="BD14" s="20"/>
      <c r="BE14" s="20"/>
      <c r="BF14" s="12"/>
    </row>
    <row r="15" spans="3:58" ht="61.5" thickBot="1" x14ac:dyDescent="0.55000000000000004">
      <c r="C15" s="5" t="s">
        <v>130</v>
      </c>
      <c r="D15" s="6" t="str">
        <f t="shared" si="1"/>
        <v>72%</v>
      </c>
      <c r="E15" s="6" t="str">
        <f t="shared" si="2"/>
        <v>100%</v>
      </c>
      <c r="F15" s="6" t="str">
        <f t="shared" si="3"/>
        <v>63%</v>
      </c>
      <c r="G15" s="6" t="str">
        <f t="shared" si="4"/>
        <v>71%</v>
      </c>
      <c r="H15" s="6" t="str">
        <f t="shared" si="5"/>
        <v>71%</v>
      </c>
      <c r="I15" s="6" t="str">
        <f t="shared" si="6"/>
        <v>73%</v>
      </c>
      <c r="J15" s="6" t="str">
        <f t="shared" si="7"/>
        <v>62%</v>
      </c>
      <c r="K15" s="6"/>
      <c r="L15" s="6"/>
      <c r="M15" s="6"/>
      <c r="N15" s="6"/>
      <c r="O15" s="6"/>
      <c r="P15" s="6"/>
      <c r="T15" s="6" t="s">
        <v>21</v>
      </c>
      <c r="U15" s="6" t="s">
        <v>13</v>
      </c>
      <c r="V15" s="6" t="s">
        <v>22</v>
      </c>
      <c r="W15" s="6" t="s">
        <v>23</v>
      </c>
      <c r="X15" s="6" t="s">
        <v>24</v>
      </c>
      <c r="Y15" s="6" t="s">
        <v>25</v>
      </c>
      <c r="Z15" s="6" t="s">
        <v>26</v>
      </c>
      <c r="AC15" s="24" t="s">
        <v>341</v>
      </c>
      <c r="AD15" s="32" t="s">
        <v>275</v>
      </c>
      <c r="AE15" s="32" t="s">
        <v>276</v>
      </c>
      <c r="AF15" s="32" t="s">
        <v>247</v>
      </c>
      <c r="AG15" s="32" t="s">
        <v>275</v>
      </c>
      <c r="AH15" s="32" t="s">
        <v>244</v>
      </c>
      <c r="AI15" s="32" t="s">
        <v>272</v>
      </c>
      <c r="AJ15" s="32" t="s">
        <v>247</v>
      </c>
      <c r="AN15" s="25" t="s">
        <v>130</v>
      </c>
      <c r="AO15" s="14" t="s">
        <v>322</v>
      </c>
      <c r="AP15" s="14" t="s">
        <v>323</v>
      </c>
      <c r="AQ15" s="15" t="s">
        <v>276</v>
      </c>
      <c r="AR15" s="15" t="s">
        <v>268</v>
      </c>
      <c r="AS15" s="15" t="s">
        <v>254</v>
      </c>
      <c r="AT15" s="14" t="s">
        <v>324</v>
      </c>
      <c r="AU15" s="15" t="s">
        <v>249</v>
      </c>
      <c r="AX15" s="31" t="s">
        <v>130</v>
      </c>
      <c r="AY15" s="20" t="s">
        <v>290</v>
      </c>
      <c r="AZ15" s="21" t="s">
        <v>244</v>
      </c>
      <c r="BA15" s="20" t="s">
        <v>263</v>
      </c>
      <c r="BB15" s="21" t="s">
        <v>335</v>
      </c>
      <c r="BC15" s="20" t="s">
        <v>247</v>
      </c>
      <c r="BD15" s="20" t="s">
        <v>248</v>
      </c>
      <c r="BE15" s="21" t="s">
        <v>336</v>
      </c>
      <c r="BF15" s="12"/>
    </row>
    <row r="16" spans="3:58" ht="41.25" thickBot="1" x14ac:dyDescent="0.55000000000000004">
      <c r="C16" s="5" t="s">
        <v>134</v>
      </c>
      <c r="D16" s="6" t="str">
        <f t="shared" si="1"/>
        <v>28%</v>
      </c>
      <c r="E16" s="6" t="str">
        <f t="shared" si="2"/>
        <v>0%</v>
      </c>
      <c r="F16" s="6" t="str">
        <f t="shared" si="3"/>
        <v>37%</v>
      </c>
      <c r="G16" s="6" t="str">
        <f t="shared" si="4"/>
        <v>29%</v>
      </c>
      <c r="H16" s="6" t="str">
        <f t="shared" si="5"/>
        <v>29%</v>
      </c>
      <c r="I16" s="6" t="str">
        <f t="shared" si="6"/>
        <v>27%</v>
      </c>
      <c r="J16" s="6" t="str">
        <f t="shared" si="7"/>
        <v>38%</v>
      </c>
      <c r="K16" s="6"/>
      <c r="L16" s="6"/>
      <c r="M16" s="6"/>
      <c r="N16" s="6"/>
      <c r="O16" s="6"/>
      <c r="P16" s="6"/>
      <c r="T16" s="6" t="s">
        <v>28</v>
      </c>
      <c r="U16" s="6" t="s">
        <v>5</v>
      </c>
      <c r="V16" s="6" t="s">
        <v>29</v>
      </c>
      <c r="W16" s="6" t="s">
        <v>30</v>
      </c>
      <c r="X16" s="6" t="s">
        <v>31</v>
      </c>
      <c r="Y16" s="6" t="s">
        <v>32</v>
      </c>
      <c r="Z16" s="6" t="s">
        <v>33</v>
      </c>
      <c r="AC16" s="24" t="s">
        <v>342</v>
      </c>
      <c r="AD16" s="32" t="s">
        <v>277</v>
      </c>
      <c r="AE16" s="33" t="s">
        <v>244</v>
      </c>
      <c r="AF16" s="33" t="s">
        <v>278</v>
      </c>
      <c r="AG16" s="32" t="s">
        <v>277</v>
      </c>
      <c r="AH16" s="34">
        <v>0.71</v>
      </c>
      <c r="AI16" s="33" t="s">
        <v>244</v>
      </c>
      <c r="AJ16" s="33" t="s">
        <v>263</v>
      </c>
      <c r="AN16" s="25" t="s">
        <v>134</v>
      </c>
      <c r="AO16" s="14" t="s">
        <v>265</v>
      </c>
      <c r="AP16" s="14" t="s">
        <v>266</v>
      </c>
      <c r="AQ16" s="15" t="s">
        <v>267</v>
      </c>
      <c r="AR16" s="15" t="s">
        <v>268</v>
      </c>
      <c r="AS16" s="15" t="s">
        <v>247</v>
      </c>
      <c r="AT16" s="14" t="s">
        <v>269</v>
      </c>
      <c r="AU16" s="15" t="s">
        <v>256</v>
      </c>
      <c r="AX16" s="31" t="s">
        <v>134</v>
      </c>
      <c r="AY16" s="20" t="s">
        <v>300</v>
      </c>
      <c r="AZ16" s="21" t="s">
        <v>251</v>
      </c>
      <c r="BA16" s="20" t="s">
        <v>259</v>
      </c>
      <c r="BB16" s="21" t="s">
        <v>304</v>
      </c>
      <c r="BC16" s="20" t="s">
        <v>254</v>
      </c>
      <c r="BD16" s="20" t="s">
        <v>255</v>
      </c>
      <c r="BE16" s="21" t="s">
        <v>309</v>
      </c>
      <c r="BF16" s="12"/>
    </row>
    <row r="17" spans="3:68" ht="47.25" customHeight="1" thickBot="1" x14ac:dyDescent="0.55000000000000004">
      <c r="C17" s="5" t="s">
        <v>371</v>
      </c>
      <c r="D17" s="6"/>
      <c r="E17" s="6"/>
      <c r="F17" s="6"/>
      <c r="G17" s="6"/>
      <c r="H17" s="6"/>
      <c r="I17" s="6"/>
      <c r="J17" s="6"/>
      <c r="K17" s="6">
        <v>0.4</v>
      </c>
      <c r="L17" s="6" t="s">
        <v>2</v>
      </c>
      <c r="M17" s="6" t="s">
        <v>2</v>
      </c>
      <c r="N17" s="6">
        <v>4.0000000000000001E-3</v>
      </c>
      <c r="O17" s="6">
        <v>0.4</v>
      </c>
      <c r="P17" s="6" t="s">
        <v>2</v>
      </c>
      <c r="T17" s="6"/>
      <c r="U17" s="6"/>
      <c r="V17" s="6"/>
      <c r="W17" s="6"/>
      <c r="X17" s="6"/>
      <c r="Y17" s="6"/>
      <c r="Z17" s="6"/>
      <c r="AC17" s="24" t="s">
        <v>343</v>
      </c>
      <c r="AD17" s="32" t="s">
        <v>279</v>
      </c>
      <c r="AE17" s="32" t="s">
        <v>244</v>
      </c>
      <c r="AF17" s="33" t="s">
        <v>244</v>
      </c>
      <c r="AG17" s="33" t="s">
        <v>280</v>
      </c>
      <c r="AH17" s="32" t="s">
        <v>244</v>
      </c>
      <c r="AI17" s="33" t="s">
        <v>248</v>
      </c>
      <c r="AJ17" s="33" t="s">
        <v>275</v>
      </c>
      <c r="AN17" s="25" t="s">
        <v>144</v>
      </c>
      <c r="AO17" s="14"/>
      <c r="AP17" s="14"/>
      <c r="AQ17" s="14"/>
      <c r="AR17" s="14"/>
      <c r="AS17" s="14"/>
      <c r="AT17" s="14"/>
      <c r="AU17" s="14"/>
      <c r="AX17" s="31" t="s">
        <v>359</v>
      </c>
      <c r="AY17" s="20"/>
      <c r="AZ17" s="20"/>
      <c r="BA17" s="20"/>
      <c r="BB17" s="20"/>
      <c r="BC17" s="20"/>
      <c r="BD17" s="20"/>
      <c r="BE17" s="20"/>
      <c r="BF17" s="12"/>
    </row>
    <row r="18" spans="3:68" ht="45" customHeight="1" thickBot="1" x14ac:dyDescent="0.55000000000000004">
      <c r="C18" s="5" t="s">
        <v>130</v>
      </c>
      <c r="D18" s="6" t="str">
        <f t="shared" si="1"/>
        <v>48%</v>
      </c>
      <c r="E18" s="6" t="str">
        <f t="shared" si="2"/>
        <v>41%</v>
      </c>
      <c r="F18" s="6" t="str">
        <f t="shared" si="3"/>
        <v>30%</v>
      </c>
      <c r="G18" s="6" t="str">
        <f t="shared" si="4"/>
        <v>50%</v>
      </c>
      <c r="H18" s="6" t="str">
        <f t="shared" si="5"/>
        <v>86%</v>
      </c>
      <c r="I18" s="6" t="str">
        <f t="shared" si="6"/>
        <v>51%</v>
      </c>
      <c r="J18" s="6" t="str">
        <f t="shared" si="7"/>
        <v>37%</v>
      </c>
      <c r="K18" s="6"/>
      <c r="L18" s="6"/>
      <c r="M18" s="6"/>
      <c r="N18" s="6"/>
      <c r="O18" s="6"/>
      <c r="P18" s="6"/>
      <c r="T18" s="6" t="s">
        <v>138</v>
      </c>
      <c r="U18" s="6" t="s">
        <v>139</v>
      </c>
      <c r="V18" s="6" t="s">
        <v>140</v>
      </c>
      <c r="W18" s="6" t="s">
        <v>141</v>
      </c>
      <c r="X18" s="6" t="s">
        <v>16</v>
      </c>
      <c r="Y18" s="6" t="s">
        <v>142</v>
      </c>
      <c r="Z18" s="6" t="s">
        <v>143</v>
      </c>
      <c r="AC18" s="24" t="s">
        <v>344</v>
      </c>
      <c r="AD18" s="32" t="s">
        <v>281</v>
      </c>
      <c r="AE18" s="32" t="s">
        <v>244</v>
      </c>
      <c r="AF18" s="33" t="s">
        <v>282</v>
      </c>
      <c r="AG18" s="33" t="s">
        <v>274</v>
      </c>
      <c r="AH18" s="32" t="s">
        <v>244</v>
      </c>
      <c r="AI18" s="33" t="s">
        <v>244</v>
      </c>
      <c r="AJ18" s="32" t="s">
        <v>283</v>
      </c>
      <c r="AN18" s="25" t="s">
        <v>130</v>
      </c>
      <c r="AO18" s="14" t="s">
        <v>313</v>
      </c>
      <c r="AP18" s="14" t="s">
        <v>251</v>
      </c>
      <c r="AQ18" s="14" t="s">
        <v>313</v>
      </c>
      <c r="AR18" s="15" t="s">
        <v>292</v>
      </c>
      <c r="AS18" s="14" t="s">
        <v>251</v>
      </c>
      <c r="AT18" s="15" t="s">
        <v>294</v>
      </c>
      <c r="AU18" s="14" t="s">
        <v>325</v>
      </c>
      <c r="AX18" s="31" t="s">
        <v>130</v>
      </c>
      <c r="AY18" s="20" t="s">
        <v>313</v>
      </c>
      <c r="AZ18" s="20" t="s">
        <v>251</v>
      </c>
      <c r="BA18" s="20" t="s">
        <v>292</v>
      </c>
      <c r="BB18" s="21" t="s">
        <v>292</v>
      </c>
      <c r="BC18" s="20" t="s">
        <v>251</v>
      </c>
      <c r="BD18" s="21" t="s">
        <v>251</v>
      </c>
      <c r="BE18" s="21" t="s">
        <v>258</v>
      </c>
      <c r="BF18" s="12"/>
    </row>
    <row r="19" spans="3:68" ht="41.25" thickBot="1" x14ac:dyDescent="0.55000000000000004">
      <c r="C19" s="5" t="s">
        <v>134</v>
      </c>
      <c r="D19" s="6" t="str">
        <f t="shared" si="1"/>
        <v>52%</v>
      </c>
      <c r="E19" s="6" t="str">
        <f t="shared" si="2"/>
        <v>59%</v>
      </c>
      <c r="F19" s="6" t="str">
        <f t="shared" si="3"/>
        <v>70%</v>
      </c>
      <c r="G19" s="6" t="str">
        <f t="shared" si="4"/>
        <v>50%</v>
      </c>
      <c r="H19" s="6" t="str">
        <f t="shared" si="5"/>
        <v>14%</v>
      </c>
      <c r="I19" s="6" t="str">
        <f t="shared" si="6"/>
        <v>49%</v>
      </c>
      <c r="J19" s="6" t="str">
        <f t="shared" si="7"/>
        <v>63%</v>
      </c>
      <c r="K19" s="6"/>
      <c r="L19" s="6"/>
      <c r="M19" s="6"/>
      <c r="N19" s="6"/>
      <c r="O19" s="6"/>
      <c r="P19" s="6"/>
      <c r="T19" s="6" t="s">
        <v>34</v>
      </c>
      <c r="U19" s="6" t="s">
        <v>35</v>
      </c>
      <c r="V19" s="6" t="s">
        <v>36</v>
      </c>
      <c r="W19" s="6" t="s">
        <v>37</v>
      </c>
      <c r="X19" s="6" t="s">
        <v>8</v>
      </c>
      <c r="Y19" s="6" t="s">
        <v>38</v>
      </c>
      <c r="Z19" s="6" t="s">
        <v>39</v>
      </c>
      <c r="AC19" s="24" t="s">
        <v>345</v>
      </c>
      <c r="AD19" s="32" t="s">
        <v>284</v>
      </c>
      <c r="AE19" s="32" t="s">
        <v>244</v>
      </c>
      <c r="AF19" s="32" t="s">
        <v>285</v>
      </c>
      <c r="AG19" s="32" t="s">
        <v>286</v>
      </c>
      <c r="AH19" s="32" t="s">
        <v>244</v>
      </c>
      <c r="AI19" s="32" t="s">
        <v>244</v>
      </c>
      <c r="AJ19" s="33" t="s">
        <v>287</v>
      </c>
      <c r="AN19" s="25" t="s">
        <v>134</v>
      </c>
      <c r="AO19" s="14" t="s">
        <v>270</v>
      </c>
      <c r="AP19" s="14" t="s">
        <v>244</v>
      </c>
      <c r="AQ19" s="14" t="s">
        <v>271</v>
      </c>
      <c r="AR19" s="15" t="s">
        <v>272</v>
      </c>
      <c r="AS19" s="14" t="s">
        <v>244</v>
      </c>
      <c r="AT19" s="15" t="s">
        <v>273</v>
      </c>
      <c r="AU19" s="14" t="s">
        <v>274</v>
      </c>
      <c r="AX19" s="31" t="s">
        <v>134</v>
      </c>
      <c r="AY19" s="20" t="s">
        <v>271</v>
      </c>
      <c r="AZ19" s="20" t="s">
        <v>244</v>
      </c>
      <c r="BA19" s="20" t="s">
        <v>272</v>
      </c>
      <c r="BB19" s="21" t="s">
        <v>272</v>
      </c>
      <c r="BC19" s="20" t="s">
        <v>244</v>
      </c>
      <c r="BD19" s="21" t="s">
        <v>244</v>
      </c>
      <c r="BE19" s="21" t="s">
        <v>262</v>
      </c>
      <c r="BF19" s="12"/>
    </row>
    <row r="20" spans="3:68" ht="27" customHeight="1" thickBot="1" x14ac:dyDescent="0.55000000000000004">
      <c r="C20" s="5" t="s">
        <v>180</v>
      </c>
      <c r="D20" s="6"/>
      <c r="E20" s="6"/>
      <c r="F20" s="6"/>
      <c r="G20" s="6"/>
      <c r="H20" s="6"/>
      <c r="I20" s="6"/>
      <c r="J20" s="6"/>
      <c r="K20" s="6">
        <v>4.7E-2</v>
      </c>
      <c r="L20" s="6">
        <v>0.7</v>
      </c>
      <c r="M20" s="6" t="s">
        <v>2</v>
      </c>
      <c r="N20" s="6">
        <v>0.4</v>
      </c>
      <c r="O20" s="6">
        <v>6.0000000000000001E-3</v>
      </c>
      <c r="P20" s="6">
        <v>1.2E-2</v>
      </c>
      <c r="T20" s="6"/>
      <c r="U20" s="6"/>
      <c r="V20" s="6"/>
      <c r="W20" s="6"/>
      <c r="X20" s="6"/>
      <c r="Y20" s="6"/>
      <c r="Z20" s="6"/>
      <c r="AC20" s="24" t="s">
        <v>346</v>
      </c>
      <c r="AD20" s="32" t="s">
        <v>288</v>
      </c>
      <c r="AE20" s="33" t="s">
        <v>244</v>
      </c>
      <c r="AF20" s="32" t="s">
        <v>263</v>
      </c>
      <c r="AG20" s="33" t="s">
        <v>289</v>
      </c>
      <c r="AH20" s="32" t="s">
        <v>247</v>
      </c>
      <c r="AI20" s="32" t="s">
        <v>248</v>
      </c>
      <c r="AJ20" s="32" t="s">
        <v>290</v>
      </c>
      <c r="AN20" s="25" t="s">
        <v>148</v>
      </c>
      <c r="AO20" s="14"/>
      <c r="AP20" s="14"/>
      <c r="AQ20" s="14"/>
      <c r="AR20" s="14"/>
      <c r="AS20" s="14"/>
      <c r="AT20" s="14"/>
      <c r="AU20" s="14"/>
      <c r="AX20" s="31" t="s">
        <v>176</v>
      </c>
      <c r="AY20" s="20"/>
      <c r="AZ20" s="20"/>
      <c r="BA20" s="20"/>
      <c r="BB20" s="20"/>
      <c r="BC20" s="20"/>
      <c r="BD20" s="20"/>
      <c r="BE20" s="20"/>
      <c r="BF20" s="12"/>
    </row>
    <row r="21" spans="3:68" ht="66" customHeight="1" thickBot="1" x14ac:dyDescent="0.55000000000000004">
      <c r="C21" s="5" t="s">
        <v>130</v>
      </c>
      <c r="D21" s="6" t="str">
        <f t="shared" si="1"/>
        <v>90%</v>
      </c>
      <c r="E21" s="6" t="str">
        <f t="shared" si="2"/>
        <v>100%</v>
      </c>
      <c r="F21" s="6" t="str">
        <f t="shared" si="3"/>
        <v>90%</v>
      </c>
      <c r="G21" s="6" t="str">
        <f t="shared" si="4"/>
        <v>88%</v>
      </c>
      <c r="H21" s="6" t="str">
        <f t="shared" si="5"/>
        <v>100%</v>
      </c>
      <c r="I21" s="6" t="str">
        <f t="shared" si="6"/>
        <v>98%</v>
      </c>
      <c r="J21" s="6" t="str">
        <f>SUBSTITUTE(MID(Z21, FIND("(", Z21) + 1, LEN(Z21) - FIND("(", Z21) - 1), ")", "")</f>
        <v>87%</v>
      </c>
      <c r="K21" s="6"/>
      <c r="L21" s="6"/>
      <c r="M21" s="6"/>
      <c r="N21" s="6"/>
      <c r="O21" s="6"/>
      <c r="P21" s="6"/>
      <c r="T21" s="6" t="s">
        <v>145</v>
      </c>
      <c r="U21" s="6" t="s">
        <v>13</v>
      </c>
      <c r="V21" s="6" t="s">
        <v>127</v>
      </c>
      <c r="W21" s="6" t="s">
        <v>146</v>
      </c>
      <c r="X21" s="6" t="s">
        <v>121</v>
      </c>
      <c r="Y21" s="6" t="s">
        <v>73</v>
      </c>
      <c r="Z21" s="6" t="s">
        <v>147</v>
      </c>
      <c r="AC21" s="24" t="s">
        <v>347</v>
      </c>
      <c r="AD21" s="32" t="s">
        <v>291</v>
      </c>
      <c r="AE21" s="33" t="s">
        <v>251</v>
      </c>
      <c r="AF21" s="32" t="s">
        <v>292</v>
      </c>
      <c r="AG21" s="33" t="s">
        <v>293</v>
      </c>
      <c r="AH21" s="32" t="s">
        <v>254</v>
      </c>
      <c r="AI21" s="33" t="s">
        <v>294</v>
      </c>
      <c r="AJ21" s="32" t="s">
        <v>254</v>
      </c>
      <c r="AN21" s="25" t="s">
        <v>130</v>
      </c>
      <c r="AO21" s="14" t="s">
        <v>314</v>
      </c>
      <c r="AP21" s="17" t="s">
        <v>251</v>
      </c>
      <c r="AQ21" s="15" t="s">
        <v>294</v>
      </c>
      <c r="AR21" s="15" t="s">
        <v>325</v>
      </c>
      <c r="AS21" s="14" t="s">
        <v>251</v>
      </c>
      <c r="AT21" s="15" t="s">
        <v>251</v>
      </c>
      <c r="AU21" s="14" t="s">
        <v>318</v>
      </c>
      <c r="AX21" s="31" t="s">
        <v>177</v>
      </c>
      <c r="AY21" s="20" t="s">
        <v>337</v>
      </c>
      <c r="AZ21" s="20" t="s">
        <v>276</v>
      </c>
      <c r="BA21" s="20" t="s">
        <v>337</v>
      </c>
      <c r="BB21" s="21" t="s">
        <v>322</v>
      </c>
      <c r="BC21" s="21" t="s">
        <v>244</v>
      </c>
      <c r="BD21" s="20" t="s">
        <v>332</v>
      </c>
      <c r="BE21" s="21" t="s">
        <v>249</v>
      </c>
      <c r="BF21" s="12"/>
    </row>
    <row r="22" spans="3:68" ht="52.5" customHeight="1" thickBot="1" x14ac:dyDescent="0.55000000000000004">
      <c r="C22" s="5" t="s">
        <v>134</v>
      </c>
      <c r="D22" s="6" t="str">
        <f t="shared" si="1"/>
        <v>9.8%</v>
      </c>
      <c r="E22" s="6" t="str">
        <f t="shared" si="2"/>
        <v>0%</v>
      </c>
      <c r="F22" s="6" t="str">
        <f t="shared" si="3"/>
        <v>10%</v>
      </c>
      <c r="G22" s="6" t="str">
        <f t="shared" si="4"/>
        <v>12%</v>
      </c>
      <c r="H22" s="6" t="str">
        <f t="shared" si="5"/>
        <v>0%</v>
      </c>
      <c r="I22" s="6" t="str">
        <f t="shared" si="6"/>
        <v>1.9%</v>
      </c>
      <c r="J22" s="6" t="str">
        <f t="shared" si="7"/>
        <v>13%</v>
      </c>
      <c r="K22" s="6"/>
      <c r="L22" s="6"/>
      <c r="M22" s="6"/>
      <c r="N22" s="6"/>
      <c r="O22" s="6"/>
      <c r="P22" s="6"/>
      <c r="T22" s="6" t="s">
        <v>40</v>
      </c>
      <c r="U22" s="6" t="s">
        <v>5</v>
      </c>
      <c r="V22" s="6" t="s">
        <v>41</v>
      </c>
      <c r="W22" s="6" t="s">
        <v>42</v>
      </c>
      <c r="X22" s="6" t="s">
        <v>5</v>
      </c>
      <c r="Y22" s="6" t="s">
        <v>43</v>
      </c>
      <c r="Z22" s="6" t="s">
        <v>44</v>
      </c>
      <c r="AC22" s="24" t="s">
        <v>372</v>
      </c>
      <c r="AD22" s="32" t="s">
        <v>295</v>
      </c>
      <c r="AE22" s="33" t="s">
        <v>244</v>
      </c>
      <c r="AF22" s="33" t="s">
        <v>271</v>
      </c>
      <c r="AG22" s="32" t="s">
        <v>295</v>
      </c>
      <c r="AH22" s="32" t="s">
        <v>262</v>
      </c>
      <c r="AI22" s="33" t="s">
        <v>244</v>
      </c>
      <c r="AJ22" s="32" t="s">
        <v>296</v>
      </c>
      <c r="AN22" s="25" t="s">
        <v>154</v>
      </c>
      <c r="AO22" s="14" t="s">
        <v>281</v>
      </c>
      <c r="AP22" s="14" t="s">
        <v>244</v>
      </c>
      <c r="AQ22" s="15" t="s">
        <v>282</v>
      </c>
      <c r="AR22" s="15" t="s">
        <v>274</v>
      </c>
      <c r="AS22" s="14" t="s">
        <v>244</v>
      </c>
      <c r="AT22" s="15" t="s">
        <v>244</v>
      </c>
      <c r="AU22" s="14" t="s">
        <v>283</v>
      </c>
      <c r="AX22" s="31" t="s">
        <v>178</v>
      </c>
      <c r="AY22" s="20" t="s">
        <v>338</v>
      </c>
      <c r="AZ22" s="20" t="s">
        <v>267</v>
      </c>
      <c r="BA22" s="20" t="s">
        <v>338</v>
      </c>
      <c r="BB22" s="21" t="s">
        <v>265</v>
      </c>
      <c r="BC22" s="21" t="s">
        <v>251</v>
      </c>
      <c r="BD22" s="20" t="s">
        <v>331</v>
      </c>
      <c r="BE22" s="21" t="s">
        <v>256</v>
      </c>
      <c r="BF22" s="12"/>
    </row>
    <row r="23" spans="3:68" ht="64.5" customHeight="1" thickBot="1" x14ac:dyDescent="0.45">
      <c r="C23" s="5" t="s">
        <v>373</v>
      </c>
      <c r="D23" s="6"/>
      <c r="E23" s="6"/>
      <c r="F23" s="6"/>
      <c r="G23" s="6"/>
      <c r="H23" s="6"/>
      <c r="I23" s="6"/>
      <c r="J23" s="6"/>
      <c r="K23" s="6">
        <v>1.9E-2</v>
      </c>
      <c r="L23" s="6">
        <v>0.6</v>
      </c>
      <c r="M23" s="6">
        <v>0.9</v>
      </c>
      <c r="N23" s="6">
        <v>0.15</v>
      </c>
      <c r="O23" s="6">
        <v>0.3</v>
      </c>
      <c r="P23" s="6">
        <v>0.3</v>
      </c>
      <c r="T23" s="6"/>
      <c r="U23" s="6"/>
      <c r="V23" s="6"/>
      <c r="W23" s="6"/>
      <c r="X23" s="6"/>
      <c r="Y23" s="6"/>
      <c r="Z23" s="6"/>
      <c r="AC23" s="24" t="s">
        <v>348</v>
      </c>
      <c r="AD23" s="32" t="s">
        <v>297</v>
      </c>
      <c r="AE23" s="32" t="s">
        <v>244</v>
      </c>
      <c r="AF23" s="32" t="s">
        <v>244</v>
      </c>
      <c r="AG23" s="33" t="s">
        <v>298</v>
      </c>
      <c r="AH23" s="32" t="s">
        <v>244</v>
      </c>
      <c r="AI23" s="32" t="s">
        <v>244</v>
      </c>
      <c r="AJ23" s="32" t="s">
        <v>244</v>
      </c>
      <c r="AN23" s="25" t="s">
        <v>352</v>
      </c>
      <c r="AO23" s="14"/>
      <c r="AP23" s="14"/>
      <c r="AQ23" s="14"/>
      <c r="AR23" s="14"/>
      <c r="AS23" s="14"/>
      <c r="AT23" s="14"/>
      <c r="AU23" s="14"/>
      <c r="AX23" s="29" t="s">
        <v>374</v>
      </c>
      <c r="AY23" s="18"/>
      <c r="AZ23" s="18"/>
      <c r="BA23" s="18"/>
      <c r="BB23" s="18"/>
      <c r="BC23" s="18"/>
      <c r="BD23" s="18"/>
      <c r="BE23" s="18"/>
      <c r="BF23" s="12"/>
      <c r="BI23" s="18"/>
      <c r="BJ23" s="18"/>
      <c r="BK23" s="18"/>
      <c r="BL23" s="18"/>
      <c r="BM23" s="18"/>
      <c r="BN23" s="18"/>
      <c r="BO23" s="18"/>
    </row>
    <row r="24" spans="3:68" ht="105.75" thickBot="1" x14ac:dyDescent="0.45">
      <c r="C24" s="5" t="s">
        <v>130</v>
      </c>
      <c r="D24" s="6" t="str">
        <f t="shared" si="1"/>
        <v>84%</v>
      </c>
      <c r="E24" s="6" t="str">
        <f t="shared" si="2"/>
        <v>70%</v>
      </c>
      <c r="F24" s="6" t="str">
        <f t="shared" si="3"/>
        <v>86%</v>
      </c>
      <c r="G24" s="6" t="str">
        <f t="shared" si="4"/>
        <v>84%</v>
      </c>
      <c r="H24" s="6" t="str">
        <f t="shared" si="5"/>
        <v>100%</v>
      </c>
      <c r="I24" s="6" t="str">
        <f t="shared" si="6"/>
        <v>88%</v>
      </c>
      <c r="J24" s="6" t="str">
        <f t="shared" si="7"/>
        <v>86%</v>
      </c>
      <c r="K24" s="6"/>
      <c r="L24" s="6"/>
      <c r="M24" s="6"/>
      <c r="N24" s="6"/>
      <c r="O24" s="6"/>
      <c r="P24" s="6"/>
      <c r="T24" s="6" t="s">
        <v>167</v>
      </c>
      <c r="U24" s="6" t="s">
        <v>168</v>
      </c>
      <c r="V24" s="6" t="s">
        <v>169</v>
      </c>
      <c r="W24" s="6" t="s">
        <v>170</v>
      </c>
      <c r="X24" s="6" t="s">
        <v>121</v>
      </c>
      <c r="Y24" s="6" t="s">
        <v>171</v>
      </c>
      <c r="Z24" s="6" t="s">
        <v>172</v>
      </c>
      <c r="AC24" s="24" t="s">
        <v>349</v>
      </c>
      <c r="AD24" s="32" t="s">
        <v>295</v>
      </c>
      <c r="AE24" s="33" t="s">
        <v>244</v>
      </c>
      <c r="AF24" s="32" t="s">
        <v>299</v>
      </c>
      <c r="AG24" s="32" t="s">
        <v>275</v>
      </c>
      <c r="AH24" s="32" t="s">
        <v>247</v>
      </c>
      <c r="AI24" s="33" t="s">
        <v>244</v>
      </c>
      <c r="AJ24" s="33" t="s">
        <v>246</v>
      </c>
      <c r="AN24" s="25" t="s">
        <v>130</v>
      </c>
      <c r="AO24" s="14" t="s">
        <v>326</v>
      </c>
      <c r="AP24" s="14" t="s">
        <v>251</v>
      </c>
      <c r="AQ24" s="15" t="s">
        <v>251</v>
      </c>
      <c r="AR24" s="15" t="s">
        <v>327</v>
      </c>
      <c r="AS24" s="14" t="s">
        <v>251</v>
      </c>
      <c r="AT24" s="15" t="s">
        <v>255</v>
      </c>
      <c r="AU24" s="15" t="s">
        <v>293</v>
      </c>
      <c r="AX24" s="29" t="s">
        <v>130</v>
      </c>
      <c r="AY24" s="18" t="str">
        <f>SUBSTITUTE(MID(BI24, FIND("(", BI24) + 1, LEN(BI24) - FIND("(", BI24) - 1), ")", "")</f>
        <v>89%</v>
      </c>
      <c r="AZ24" s="19" t="str">
        <f t="shared" ref="AZ24:BE24" si="8">SUBSTITUTE(MID(BJ24, FIND("(", BJ24) + 1, LEN(BJ24) - FIND("(", BJ24) - 1), ")", "")</f>
        <v>51%</v>
      </c>
      <c r="BA24" s="18" t="str">
        <f t="shared" si="8"/>
        <v>90%</v>
      </c>
      <c r="BB24" s="19" t="str">
        <f t="shared" si="8"/>
        <v>91%</v>
      </c>
      <c r="BC24" s="18" t="str">
        <f t="shared" si="8"/>
        <v>86%</v>
      </c>
      <c r="BD24" s="19" t="str">
        <f t="shared" si="8"/>
        <v>50%</v>
      </c>
      <c r="BE24" s="19" t="str">
        <f t="shared" si="8"/>
        <v>97%</v>
      </c>
      <c r="BF24" s="12"/>
      <c r="BI24" s="18" t="s">
        <v>224</v>
      </c>
      <c r="BJ24" s="19" t="s">
        <v>166</v>
      </c>
      <c r="BK24" s="18" t="s">
        <v>173</v>
      </c>
      <c r="BL24" s="19" t="s">
        <v>225</v>
      </c>
      <c r="BM24" s="18" t="s">
        <v>16</v>
      </c>
      <c r="BN24" s="19" t="s">
        <v>226</v>
      </c>
      <c r="BO24" s="19" t="s">
        <v>227</v>
      </c>
    </row>
    <row r="25" spans="3:68" ht="70.5" customHeight="1" thickBot="1" x14ac:dyDescent="0.45">
      <c r="C25" s="5" t="s">
        <v>134</v>
      </c>
      <c r="D25" s="6" t="str">
        <f t="shared" si="1"/>
        <v>16%</v>
      </c>
      <c r="E25" s="6" t="str">
        <f t="shared" si="2"/>
        <v>30%</v>
      </c>
      <c r="F25" s="6" t="str">
        <f t="shared" si="3"/>
        <v>14%</v>
      </c>
      <c r="G25" s="6" t="str">
        <f t="shared" si="4"/>
        <v>16%</v>
      </c>
      <c r="H25" s="6" t="str">
        <f t="shared" si="5"/>
        <v>0%</v>
      </c>
      <c r="I25" s="6" t="str">
        <f t="shared" si="6"/>
        <v>12%</v>
      </c>
      <c r="J25" s="6" t="str">
        <f t="shared" si="7"/>
        <v>14%</v>
      </c>
      <c r="K25" s="6"/>
      <c r="L25" s="6"/>
      <c r="M25" s="6"/>
      <c r="N25" s="6"/>
      <c r="O25" s="6"/>
      <c r="P25" s="6"/>
      <c r="T25" s="6" t="s">
        <v>45</v>
      </c>
      <c r="U25" s="6" t="s">
        <v>46</v>
      </c>
      <c r="V25" s="6" t="s">
        <v>47</v>
      </c>
      <c r="W25" s="6" t="s">
        <v>48</v>
      </c>
      <c r="X25" s="6" t="s">
        <v>5</v>
      </c>
      <c r="Y25" s="6" t="s">
        <v>49</v>
      </c>
      <c r="Z25" s="6" t="s">
        <v>50</v>
      </c>
      <c r="AC25" s="24" t="s">
        <v>350</v>
      </c>
      <c r="AD25" s="32" t="s">
        <v>276</v>
      </c>
      <c r="AE25" s="32" t="s">
        <v>296</v>
      </c>
      <c r="AF25" s="33" t="s">
        <v>281</v>
      </c>
      <c r="AG25" s="32" t="s">
        <v>262</v>
      </c>
      <c r="AH25" s="32" t="s">
        <v>244</v>
      </c>
      <c r="AI25" s="33" t="s">
        <v>300</v>
      </c>
      <c r="AJ25" s="33" t="s">
        <v>265</v>
      </c>
      <c r="AN25" s="25" t="s">
        <v>134</v>
      </c>
      <c r="AO25" s="14" t="s">
        <v>307</v>
      </c>
      <c r="AP25" s="14" t="s">
        <v>244</v>
      </c>
      <c r="AQ25" s="15" t="s">
        <v>244</v>
      </c>
      <c r="AR25" s="15" t="s">
        <v>328</v>
      </c>
      <c r="AS25" s="14" t="s">
        <v>244</v>
      </c>
      <c r="AT25" s="15" t="s">
        <v>248</v>
      </c>
      <c r="AU25" s="15" t="s">
        <v>275</v>
      </c>
      <c r="AX25" s="29" t="s">
        <v>134</v>
      </c>
      <c r="AY25" s="18" t="str">
        <f t="shared" ref="AY25:AY34" si="9">SUBSTITUTE(MID(BI25, FIND("(", BI25) + 1, LEN(BI25) - FIND("(", BI25) - 1), ")", "")</f>
        <v>11%</v>
      </c>
      <c r="AZ25" s="19" t="str">
        <f t="shared" ref="AZ25:AZ34" si="10">SUBSTITUTE(MID(BJ25, FIND("(", BJ25) + 1, LEN(BJ25) - FIND("(", BJ25) - 1), ")", "")</f>
        <v>49%</v>
      </c>
      <c r="BA25" s="18" t="str">
        <f t="shared" ref="BA25:BA34" si="11">SUBSTITUTE(MID(BK25, FIND("(", BK25) + 1, LEN(BK25) - FIND("(", BK25) - 1), ")", "")</f>
        <v>10%</v>
      </c>
      <c r="BB25" s="19" t="str">
        <f t="shared" ref="BB25:BB34" si="12">SUBSTITUTE(MID(BL25, FIND("(", BL25) + 1, LEN(BL25) - FIND("(", BL25) - 1), ")", "")</f>
        <v>9.3%</v>
      </c>
      <c r="BC25" s="18" t="str">
        <f t="shared" ref="BC25:BC34" si="13">SUBSTITUTE(MID(BM25, FIND("(", BM25) + 1, LEN(BM25) - FIND("(", BM25) - 1), ")", "")</f>
        <v>14%</v>
      </c>
      <c r="BD25" s="19" t="str">
        <f t="shared" ref="BD25:BD34" si="14">SUBSTITUTE(MID(BN25, FIND("(", BN25) + 1, LEN(BN25) - FIND("(", BN25) - 1), ")", "")</f>
        <v>50%</v>
      </c>
      <c r="BE25" s="19" t="str">
        <f t="shared" ref="BE25:BE34" si="15">SUBSTITUTE(MID(BO25, FIND("(", BO25) + 1, LEN(BO25) - FIND("(", BO25) - 1), ")", "")</f>
        <v>3.0%</v>
      </c>
      <c r="BF25" s="12"/>
      <c r="BI25" s="18" t="s">
        <v>95</v>
      </c>
      <c r="BJ25" s="19" t="s">
        <v>96</v>
      </c>
      <c r="BK25" s="18" t="s">
        <v>76</v>
      </c>
      <c r="BL25" s="19" t="s">
        <v>97</v>
      </c>
      <c r="BM25" s="18" t="s">
        <v>8</v>
      </c>
      <c r="BN25" s="19" t="s">
        <v>98</v>
      </c>
      <c r="BO25" s="19" t="s">
        <v>99</v>
      </c>
    </row>
    <row r="26" spans="3:68" ht="68.25" customHeight="1" thickBot="1" x14ac:dyDescent="0.4">
      <c r="C26" s="5" t="s">
        <v>375</v>
      </c>
      <c r="D26" s="6"/>
      <c r="E26" s="6"/>
      <c r="F26" s="6"/>
      <c r="G26" s="6"/>
      <c r="H26" s="6"/>
      <c r="I26" s="6"/>
      <c r="J26" s="6"/>
      <c r="K26" s="6">
        <v>5.0000000000000001E-3</v>
      </c>
      <c r="L26" s="6" t="s">
        <v>2</v>
      </c>
      <c r="M26" s="6">
        <v>0.8</v>
      </c>
      <c r="N26" s="6" t="s">
        <v>2</v>
      </c>
      <c r="O26" s="6" t="s">
        <v>2</v>
      </c>
      <c r="P26" s="6" t="s">
        <v>2</v>
      </c>
      <c r="T26" s="6"/>
      <c r="U26" s="6"/>
      <c r="V26" s="6"/>
      <c r="W26" s="6"/>
      <c r="X26" s="6"/>
      <c r="Y26" s="6"/>
      <c r="Z26" s="6"/>
      <c r="AC26" s="24" t="s">
        <v>351</v>
      </c>
      <c r="AD26" s="32" t="s">
        <v>299</v>
      </c>
      <c r="AE26" s="32" t="s">
        <v>244</v>
      </c>
      <c r="AF26" s="33" t="s">
        <v>272</v>
      </c>
      <c r="AG26" s="33" t="s">
        <v>301</v>
      </c>
      <c r="AH26" s="32" t="s">
        <v>244</v>
      </c>
      <c r="AI26" s="32" t="s">
        <v>244</v>
      </c>
      <c r="AJ26" s="32" t="s">
        <v>302</v>
      </c>
      <c r="AN26" s="26"/>
      <c r="AO26" s="2"/>
      <c r="AP26" s="2"/>
      <c r="AQ26" s="2"/>
      <c r="AR26" s="2"/>
      <c r="AS26" s="2"/>
      <c r="AT26" s="2"/>
      <c r="AU26" s="2"/>
      <c r="AX26" s="29" t="s">
        <v>376</v>
      </c>
      <c r="AY26" s="18"/>
      <c r="AZ26" s="18"/>
      <c r="BA26" s="18"/>
      <c r="BB26" s="18"/>
      <c r="BC26" s="18"/>
      <c r="BD26" s="18"/>
      <c r="BE26" s="18"/>
      <c r="BF26" s="12"/>
      <c r="BI26" s="18"/>
      <c r="BJ26" s="18"/>
      <c r="BK26" s="18"/>
      <c r="BL26" s="18"/>
      <c r="BM26" s="18"/>
      <c r="BN26" s="18"/>
      <c r="BO26" s="18"/>
    </row>
    <row r="27" spans="3:68" ht="46.5" customHeight="1" thickBot="1" x14ac:dyDescent="0.4">
      <c r="C27" s="5" t="s">
        <v>130</v>
      </c>
      <c r="D27" s="6" t="str">
        <f t="shared" si="1"/>
        <v>82%</v>
      </c>
      <c r="E27" s="6" t="str">
        <f t="shared" si="2"/>
        <v>100%</v>
      </c>
      <c r="F27" s="6" t="str">
        <f t="shared" si="3"/>
        <v>95%</v>
      </c>
      <c r="G27" s="6" t="str">
        <f t="shared" si="4"/>
        <v>82%</v>
      </c>
      <c r="H27" s="6" t="str">
        <f t="shared" si="5"/>
        <v>29%</v>
      </c>
      <c r="I27" s="6" t="str">
        <f t="shared" si="6"/>
        <v>100%</v>
      </c>
      <c r="J27" s="6" t="str">
        <f t="shared" si="7"/>
        <v>73%</v>
      </c>
      <c r="K27" s="6"/>
      <c r="L27" s="6"/>
      <c r="M27" s="6"/>
      <c r="N27" s="6"/>
      <c r="O27" s="6"/>
      <c r="P27" s="6"/>
      <c r="T27" s="6" t="s">
        <v>181</v>
      </c>
      <c r="U27" s="6" t="s">
        <v>13</v>
      </c>
      <c r="V27" s="6" t="s">
        <v>174</v>
      </c>
      <c r="W27" s="6" t="s">
        <v>182</v>
      </c>
      <c r="X27" s="6" t="s">
        <v>31</v>
      </c>
      <c r="Y27" s="6" t="s">
        <v>152</v>
      </c>
      <c r="Z27" s="6" t="s">
        <v>183</v>
      </c>
      <c r="AC27" s="24" t="s">
        <v>360</v>
      </c>
      <c r="AD27" s="32"/>
      <c r="AE27" s="32"/>
      <c r="AF27" s="32"/>
      <c r="AG27" s="32"/>
      <c r="AH27" s="32"/>
      <c r="AI27" s="32"/>
      <c r="AJ27" s="32"/>
      <c r="AN27" s="24" t="s">
        <v>130</v>
      </c>
      <c r="AO27" s="12" t="s">
        <v>329</v>
      </c>
      <c r="AP27" s="12" t="s">
        <v>330</v>
      </c>
      <c r="AQ27" s="13" t="s">
        <v>294</v>
      </c>
      <c r="AR27" s="13" t="s">
        <v>252</v>
      </c>
      <c r="AS27" s="12" t="s">
        <v>251</v>
      </c>
      <c r="AT27" s="13" t="s">
        <v>294</v>
      </c>
      <c r="AU27" s="13" t="s">
        <v>331</v>
      </c>
      <c r="AX27" s="29" t="s">
        <v>130</v>
      </c>
      <c r="AY27" s="18" t="str">
        <f t="shared" si="9"/>
        <v>42%</v>
      </c>
      <c r="AZ27" s="18" t="str">
        <f t="shared" si="10"/>
        <v>51%</v>
      </c>
      <c r="BA27" s="18" t="str">
        <f t="shared" si="11"/>
        <v>16%</v>
      </c>
      <c r="BB27" s="18" t="str">
        <f t="shared" si="12"/>
        <v>39%</v>
      </c>
      <c r="BC27" s="18" t="str">
        <f t="shared" si="13"/>
        <v>86%</v>
      </c>
      <c r="BD27" s="18" t="str">
        <f t="shared" si="14"/>
        <v>51%</v>
      </c>
      <c r="BE27" s="18" t="str">
        <f t="shared" si="15"/>
        <v>19%</v>
      </c>
      <c r="BF27" s="12"/>
      <c r="BI27" s="18" t="s">
        <v>228</v>
      </c>
      <c r="BJ27" s="18" t="s">
        <v>166</v>
      </c>
      <c r="BK27" s="18" t="s">
        <v>229</v>
      </c>
      <c r="BL27" s="18" t="s">
        <v>230</v>
      </c>
      <c r="BM27" s="18" t="s">
        <v>16</v>
      </c>
      <c r="BN27" s="18" t="s">
        <v>142</v>
      </c>
      <c r="BO27" s="18" t="s">
        <v>231</v>
      </c>
      <c r="BP27" s="18"/>
    </row>
    <row r="28" spans="3:68" ht="63" customHeight="1" thickBot="1" x14ac:dyDescent="0.4">
      <c r="C28" s="5" t="s">
        <v>134</v>
      </c>
      <c r="D28" s="6" t="str">
        <f t="shared" si="1"/>
        <v>18%</v>
      </c>
      <c r="E28" s="6" t="str">
        <f t="shared" si="2"/>
        <v>0%</v>
      </c>
      <c r="F28" s="6" t="str">
        <f t="shared" si="3"/>
        <v>5.4%</v>
      </c>
      <c r="G28" s="6" t="str">
        <f t="shared" si="4"/>
        <v>18%</v>
      </c>
      <c r="H28" s="6" t="str">
        <f t="shared" si="5"/>
        <v>71%</v>
      </c>
      <c r="I28" s="6" t="str">
        <f t="shared" si="6"/>
        <v>0%</v>
      </c>
      <c r="J28" s="6" t="str">
        <f t="shared" si="7"/>
        <v>27%</v>
      </c>
      <c r="K28" s="6"/>
      <c r="L28" s="6"/>
      <c r="M28" s="6"/>
      <c r="N28" s="6"/>
      <c r="O28" s="6"/>
      <c r="P28" s="6"/>
      <c r="T28" s="6" t="s">
        <v>51</v>
      </c>
      <c r="U28" s="6" t="s">
        <v>5</v>
      </c>
      <c r="V28" s="6" t="s">
        <v>52</v>
      </c>
      <c r="W28" s="6" t="s">
        <v>53</v>
      </c>
      <c r="X28" s="6" t="s">
        <v>24</v>
      </c>
      <c r="Y28" s="6" t="s">
        <v>5</v>
      </c>
      <c r="Z28" s="6" t="s">
        <v>54</v>
      </c>
      <c r="AC28" s="24" t="s">
        <v>113</v>
      </c>
      <c r="AD28" s="32" t="s">
        <v>310</v>
      </c>
      <c r="AE28" s="32" t="s">
        <v>244</v>
      </c>
      <c r="AF28" s="33" t="s">
        <v>246</v>
      </c>
      <c r="AG28" s="32" t="s">
        <v>311</v>
      </c>
      <c r="AH28" s="32" t="s">
        <v>244</v>
      </c>
      <c r="AI28" s="33" t="s">
        <v>273</v>
      </c>
      <c r="AJ28" s="32" t="s">
        <v>281</v>
      </c>
      <c r="AN28" s="24" t="s">
        <v>134</v>
      </c>
      <c r="AO28" s="12" t="s">
        <v>277</v>
      </c>
      <c r="AP28" s="12" t="s">
        <v>285</v>
      </c>
      <c r="AQ28" s="13" t="s">
        <v>273</v>
      </c>
      <c r="AR28" s="13" t="s">
        <v>245</v>
      </c>
      <c r="AS28" s="12" t="s">
        <v>244</v>
      </c>
      <c r="AT28" s="13" t="s">
        <v>273</v>
      </c>
      <c r="AU28" s="13" t="s">
        <v>332</v>
      </c>
      <c r="AX28" s="29" t="s">
        <v>134</v>
      </c>
      <c r="AY28" s="18" t="str">
        <f t="shared" si="9"/>
        <v>58%</v>
      </c>
      <c r="AZ28" s="18" t="str">
        <f t="shared" si="10"/>
        <v>49%</v>
      </c>
      <c r="BA28" s="18" t="str">
        <f t="shared" si="11"/>
        <v>84%</v>
      </c>
      <c r="BB28" s="18" t="str">
        <f t="shared" si="12"/>
        <v>61%</v>
      </c>
      <c r="BC28" s="18" t="str">
        <f t="shared" si="13"/>
        <v>14%</v>
      </c>
      <c r="BD28" s="18" t="str">
        <f t="shared" si="14"/>
        <v>49%</v>
      </c>
      <c r="BE28" s="18" t="str">
        <f t="shared" si="15"/>
        <v>81%</v>
      </c>
      <c r="BF28" s="12"/>
      <c r="BI28" s="18" t="s">
        <v>100</v>
      </c>
      <c r="BJ28" s="18" t="s">
        <v>96</v>
      </c>
      <c r="BK28" s="18" t="s">
        <v>101</v>
      </c>
      <c r="BL28" s="18" t="s">
        <v>102</v>
      </c>
      <c r="BM28" s="18" t="s">
        <v>8</v>
      </c>
      <c r="BN28" s="18" t="s">
        <v>38</v>
      </c>
      <c r="BO28" s="18" t="s">
        <v>103</v>
      </c>
      <c r="BP28" s="18"/>
    </row>
    <row r="29" spans="3:68" ht="75.75" customHeight="1" thickBot="1" x14ac:dyDescent="0.4">
      <c r="C29" s="5" t="s">
        <v>377</v>
      </c>
      <c r="D29" s="6"/>
      <c r="E29" s="6"/>
      <c r="F29" s="6"/>
      <c r="G29" s="6"/>
      <c r="H29" s="6"/>
      <c r="I29" s="6"/>
      <c r="J29" s="6"/>
      <c r="K29" s="6">
        <v>0.2</v>
      </c>
      <c r="L29" s="6" t="s">
        <v>2</v>
      </c>
      <c r="M29" s="6" t="s">
        <v>2</v>
      </c>
      <c r="N29" s="6" t="s">
        <v>19</v>
      </c>
      <c r="O29" s="6" t="s">
        <v>2</v>
      </c>
      <c r="P29" s="6" t="s">
        <v>2</v>
      </c>
      <c r="T29" s="6"/>
      <c r="U29" s="6"/>
      <c r="V29" s="6"/>
      <c r="W29" s="6"/>
      <c r="X29" s="6"/>
      <c r="Y29" s="6"/>
      <c r="Z29" s="6"/>
      <c r="AC29" s="24" t="s">
        <v>117</v>
      </c>
      <c r="AD29" s="32" t="s">
        <v>312</v>
      </c>
      <c r="AE29" s="32" t="s">
        <v>251</v>
      </c>
      <c r="AF29" s="33" t="s">
        <v>253</v>
      </c>
      <c r="AG29" s="32" t="s">
        <v>313</v>
      </c>
      <c r="AH29" s="32" t="s">
        <v>251</v>
      </c>
      <c r="AI29" s="33" t="s">
        <v>294</v>
      </c>
      <c r="AJ29" s="32" t="s">
        <v>314</v>
      </c>
      <c r="AN29" s="24" t="s">
        <v>378</v>
      </c>
      <c r="AO29" s="12"/>
      <c r="AP29" s="12"/>
      <c r="AQ29" s="12"/>
      <c r="AR29" s="12"/>
      <c r="AS29" s="12"/>
      <c r="AT29" s="12"/>
      <c r="AU29" s="12"/>
      <c r="AX29" s="29" t="s">
        <v>379</v>
      </c>
      <c r="AY29" s="18"/>
      <c r="AZ29" s="18"/>
      <c r="BA29" s="18"/>
      <c r="BB29" s="18"/>
      <c r="BC29" s="18"/>
      <c r="BD29" s="18"/>
      <c r="BE29" s="18"/>
      <c r="BF29" s="12"/>
      <c r="BI29" s="18"/>
      <c r="BJ29" s="18"/>
      <c r="BK29" s="18"/>
      <c r="BL29" s="18"/>
      <c r="BM29" s="18"/>
      <c r="BN29" s="18"/>
      <c r="BO29" s="18"/>
      <c r="BP29" s="18"/>
    </row>
    <row r="30" spans="3:68" ht="105.75" thickBot="1" x14ac:dyDescent="0.4">
      <c r="C30" s="5" t="s">
        <v>130</v>
      </c>
      <c r="D30" s="6" t="str">
        <f t="shared" si="1"/>
        <v>94%</v>
      </c>
      <c r="E30" s="6" t="str">
        <f t="shared" si="2"/>
        <v>100%</v>
      </c>
      <c r="F30" s="6" t="str">
        <f t="shared" si="3"/>
        <v>100%</v>
      </c>
      <c r="G30" s="6" t="str">
        <f t="shared" si="4"/>
        <v>91%</v>
      </c>
      <c r="H30" s="6" t="str">
        <f t="shared" si="5"/>
        <v>100%</v>
      </c>
      <c r="I30" s="6" t="str">
        <f t="shared" si="6"/>
        <v>75%</v>
      </c>
      <c r="J30" s="6" t="str">
        <f t="shared" si="7"/>
        <v>84%</v>
      </c>
      <c r="K30" s="6"/>
      <c r="L30" s="6"/>
      <c r="M30" s="6"/>
      <c r="N30" s="6"/>
      <c r="O30" s="6"/>
      <c r="P30" s="6"/>
      <c r="T30" s="6" t="s">
        <v>184</v>
      </c>
      <c r="U30" s="6" t="s">
        <v>13</v>
      </c>
      <c r="V30" s="6" t="s">
        <v>156</v>
      </c>
      <c r="W30" s="6" t="s">
        <v>185</v>
      </c>
      <c r="X30" s="6" t="s">
        <v>121</v>
      </c>
      <c r="Y30" s="6" t="s">
        <v>17</v>
      </c>
      <c r="Z30" s="6" t="s">
        <v>158</v>
      </c>
      <c r="AC30" s="24" t="s">
        <v>403</v>
      </c>
      <c r="AD30" s="32" t="s">
        <v>315</v>
      </c>
      <c r="AE30" s="32" t="s">
        <v>244</v>
      </c>
      <c r="AF30" s="33" t="s">
        <v>244</v>
      </c>
      <c r="AG30" s="32" t="s">
        <v>316</v>
      </c>
      <c r="AH30" s="32" t="s">
        <v>244</v>
      </c>
      <c r="AI30" s="33" t="s">
        <v>244</v>
      </c>
      <c r="AJ30" s="33" t="s">
        <v>317</v>
      </c>
      <c r="AN30" s="24" t="s">
        <v>130</v>
      </c>
      <c r="AO30" s="12" t="s">
        <v>259</v>
      </c>
      <c r="AP30" s="13" t="s">
        <v>269</v>
      </c>
      <c r="AQ30" s="13" t="s">
        <v>294</v>
      </c>
      <c r="AR30" s="12" t="s">
        <v>257</v>
      </c>
      <c r="AS30" s="13" t="s">
        <v>262</v>
      </c>
      <c r="AT30" s="12" t="s">
        <v>253</v>
      </c>
      <c r="AU30" s="12" t="s">
        <v>259</v>
      </c>
      <c r="AX30" s="29" t="s">
        <v>130</v>
      </c>
      <c r="AY30" s="18" t="str">
        <f t="shared" si="9"/>
        <v>82%</v>
      </c>
      <c r="AZ30" s="19" t="str">
        <f t="shared" si="10"/>
        <v>100%</v>
      </c>
      <c r="BA30" s="19" t="str">
        <f t="shared" si="11"/>
        <v>96%</v>
      </c>
      <c r="BB30" s="18" t="str">
        <f t="shared" si="12"/>
        <v>83%</v>
      </c>
      <c r="BC30" s="19" t="str">
        <f t="shared" si="13"/>
        <v>29%</v>
      </c>
      <c r="BD30" s="19" t="str">
        <f t="shared" si="14"/>
        <v>100%</v>
      </c>
      <c r="BE30" s="19" t="str">
        <f t="shared" si="15"/>
        <v>89%</v>
      </c>
      <c r="BF30" s="12"/>
      <c r="BI30" s="18" t="s">
        <v>232</v>
      </c>
      <c r="BJ30" s="19" t="s">
        <v>13</v>
      </c>
      <c r="BK30" s="19" t="s">
        <v>203</v>
      </c>
      <c r="BL30" s="18" t="s">
        <v>233</v>
      </c>
      <c r="BM30" s="19" t="s">
        <v>31</v>
      </c>
      <c r="BN30" s="19" t="s">
        <v>152</v>
      </c>
      <c r="BO30" s="19" t="s">
        <v>122</v>
      </c>
      <c r="BP30" s="19"/>
    </row>
    <row r="31" spans="3:68" ht="105.75" thickBot="1" x14ac:dyDescent="0.4">
      <c r="C31" s="5" t="s">
        <v>134</v>
      </c>
      <c r="D31" s="6" t="str">
        <f t="shared" si="1"/>
        <v>6.3%</v>
      </c>
      <c r="E31" s="6" t="str">
        <f t="shared" si="2"/>
        <v>0%</v>
      </c>
      <c r="F31" s="6" t="str">
        <f t="shared" si="3"/>
        <v>0%</v>
      </c>
      <c r="G31" s="6" t="str">
        <f t="shared" si="4"/>
        <v>8.6%</v>
      </c>
      <c r="H31" s="6" t="str">
        <f t="shared" si="5"/>
        <v>0%</v>
      </c>
      <c r="I31" s="6" t="str">
        <f t="shared" si="6"/>
        <v>25%</v>
      </c>
      <c r="J31" s="6" t="str">
        <f t="shared" si="7"/>
        <v>16%</v>
      </c>
      <c r="K31" s="6"/>
      <c r="L31" s="6"/>
      <c r="M31" s="6"/>
      <c r="N31" s="6"/>
      <c r="O31" s="6"/>
      <c r="P31" s="6"/>
      <c r="T31" s="6" t="s">
        <v>55</v>
      </c>
      <c r="U31" s="6" t="s">
        <v>5</v>
      </c>
      <c r="V31" s="6" t="s">
        <v>5</v>
      </c>
      <c r="W31" s="6" t="s">
        <v>56</v>
      </c>
      <c r="X31" s="6" t="s">
        <v>5</v>
      </c>
      <c r="Y31" s="6" t="s">
        <v>9</v>
      </c>
      <c r="Z31" s="6" t="s">
        <v>57</v>
      </c>
      <c r="AC31" s="24" t="s">
        <v>404</v>
      </c>
      <c r="AD31" s="32" t="s">
        <v>318</v>
      </c>
      <c r="AE31" s="32" t="s">
        <v>251</v>
      </c>
      <c r="AF31" s="32" t="s">
        <v>313</v>
      </c>
      <c r="AG31" s="32" t="s">
        <v>318</v>
      </c>
      <c r="AH31" s="32" t="s">
        <v>251</v>
      </c>
      <c r="AI31" s="32" t="s">
        <v>294</v>
      </c>
      <c r="AJ31" s="33" t="s">
        <v>251</v>
      </c>
      <c r="AN31" s="24" t="s">
        <v>134</v>
      </c>
      <c r="AO31" s="12" t="s">
        <v>263</v>
      </c>
      <c r="AP31" s="13" t="s">
        <v>324</v>
      </c>
      <c r="AQ31" s="13" t="s">
        <v>273</v>
      </c>
      <c r="AR31" s="12" t="s">
        <v>261</v>
      </c>
      <c r="AS31" s="13" t="s">
        <v>258</v>
      </c>
      <c r="AT31" s="12" t="s">
        <v>246</v>
      </c>
      <c r="AU31" s="12" t="s">
        <v>263</v>
      </c>
      <c r="AX31" s="29" t="s">
        <v>134</v>
      </c>
      <c r="AY31" s="18" t="str">
        <f t="shared" si="9"/>
        <v>18%</v>
      </c>
      <c r="AZ31" s="19" t="str">
        <f t="shared" si="10"/>
        <v>0%</v>
      </c>
      <c r="BA31" s="19" t="str">
        <f t="shared" si="11"/>
        <v>3.9%</v>
      </c>
      <c r="BB31" s="18" t="str">
        <f t="shared" si="12"/>
        <v>17%</v>
      </c>
      <c r="BC31" s="19" t="str">
        <f t="shared" si="13"/>
        <v>71%</v>
      </c>
      <c r="BD31" s="19" t="str">
        <f t="shared" si="14"/>
        <v>0%</v>
      </c>
      <c r="BE31" s="19" t="str">
        <f t="shared" si="15"/>
        <v>11%</v>
      </c>
      <c r="BF31" s="12"/>
      <c r="BI31" s="18" t="s">
        <v>104</v>
      </c>
      <c r="BJ31" s="19" t="s">
        <v>5</v>
      </c>
      <c r="BK31" s="19" t="s">
        <v>82</v>
      </c>
      <c r="BL31" s="18" t="s">
        <v>105</v>
      </c>
      <c r="BM31" s="19" t="s">
        <v>24</v>
      </c>
      <c r="BN31" s="19" t="s">
        <v>5</v>
      </c>
      <c r="BO31" s="19" t="s">
        <v>106</v>
      </c>
      <c r="BP31" s="19"/>
    </row>
    <row r="32" spans="3:68" ht="81.75" customHeight="1" thickBot="1" x14ac:dyDescent="0.4">
      <c r="C32" s="5" t="s">
        <v>380</v>
      </c>
      <c r="D32" s="6"/>
      <c r="E32" s="6"/>
      <c r="F32" s="6"/>
      <c r="G32" s="6"/>
      <c r="H32" s="6"/>
      <c r="I32" s="6"/>
      <c r="J32" s="6"/>
      <c r="K32" s="6">
        <v>0.03</v>
      </c>
      <c r="L32" s="6" t="s">
        <v>2</v>
      </c>
      <c r="M32" s="6" t="s">
        <v>2</v>
      </c>
      <c r="N32" s="6">
        <v>0.4</v>
      </c>
      <c r="O32" s="6" t="s">
        <v>2</v>
      </c>
      <c r="P32" s="6">
        <v>5.0999999999999997E-2</v>
      </c>
      <c r="T32" s="6"/>
      <c r="U32" s="6"/>
      <c r="V32" s="6"/>
      <c r="W32" s="6"/>
      <c r="X32" s="6"/>
      <c r="Y32" s="6"/>
      <c r="Z32" s="6"/>
      <c r="AC32" s="24" t="s">
        <v>405</v>
      </c>
      <c r="AD32" s="32" t="s">
        <v>288</v>
      </c>
      <c r="AE32" s="33" t="s">
        <v>244</v>
      </c>
      <c r="AF32" s="32" t="s">
        <v>263</v>
      </c>
      <c r="AG32" s="33" t="s">
        <v>321</v>
      </c>
      <c r="AH32" s="32" t="s">
        <v>247</v>
      </c>
      <c r="AI32" s="32" t="s">
        <v>248</v>
      </c>
      <c r="AJ32" s="32" t="s">
        <v>290</v>
      </c>
      <c r="AN32" s="24" t="s">
        <v>381</v>
      </c>
      <c r="AO32" s="12"/>
      <c r="AP32" s="12"/>
      <c r="AQ32" s="12"/>
      <c r="AR32" s="12"/>
      <c r="AS32" s="12"/>
      <c r="AT32" s="12"/>
      <c r="AU32" s="12"/>
      <c r="AX32" s="29" t="s">
        <v>382</v>
      </c>
      <c r="AY32" s="18"/>
      <c r="AZ32" s="18"/>
      <c r="BA32" s="18"/>
      <c r="BB32" s="18"/>
      <c r="BC32" s="18"/>
      <c r="BD32" s="18"/>
      <c r="BE32" s="18"/>
      <c r="BF32" s="12"/>
      <c r="BI32" s="18"/>
      <c r="BJ32" s="18"/>
      <c r="BK32" s="18"/>
      <c r="BL32" s="18"/>
      <c r="BM32" s="18"/>
      <c r="BN32" s="18"/>
      <c r="BO32" s="18"/>
      <c r="BP32" s="18"/>
    </row>
    <row r="33" spans="3:68" ht="105.75" thickBot="1" x14ac:dyDescent="0.4">
      <c r="C33" s="5" t="s">
        <v>130</v>
      </c>
      <c r="D33" s="6" t="str">
        <f t="shared" si="1"/>
        <v>89%</v>
      </c>
      <c r="E33" s="6" t="str">
        <f t="shared" si="2"/>
        <v>100%</v>
      </c>
      <c r="F33" s="6" t="str">
        <f t="shared" si="3"/>
        <v>98%</v>
      </c>
      <c r="G33" s="6" t="str">
        <f t="shared" si="4"/>
        <v>87%</v>
      </c>
      <c r="H33" s="6" t="str">
        <f t="shared" si="5"/>
        <v>100%</v>
      </c>
      <c r="I33" s="6" t="str">
        <f t="shared" si="6"/>
        <v>100%</v>
      </c>
      <c r="J33" s="6" t="str">
        <f t="shared" si="7"/>
        <v>92%</v>
      </c>
      <c r="K33" s="6"/>
      <c r="L33" s="6"/>
      <c r="M33" s="6"/>
      <c r="N33" s="6"/>
      <c r="O33" s="6"/>
      <c r="P33" s="6"/>
      <c r="T33" s="6" t="s">
        <v>149</v>
      </c>
      <c r="U33" s="6" t="s">
        <v>13</v>
      </c>
      <c r="V33" s="6" t="s">
        <v>150</v>
      </c>
      <c r="W33" s="6" t="s">
        <v>151</v>
      </c>
      <c r="X33" s="6" t="s">
        <v>121</v>
      </c>
      <c r="Y33" s="6" t="s">
        <v>152</v>
      </c>
      <c r="Z33" s="6" t="s">
        <v>153</v>
      </c>
      <c r="AC33" s="24" t="s">
        <v>340</v>
      </c>
      <c r="AD33" s="32" t="s">
        <v>270</v>
      </c>
      <c r="AE33" s="32" t="s">
        <v>244</v>
      </c>
      <c r="AF33" s="32" t="s">
        <v>271</v>
      </c>
      <c r="AG33" s="33" t="s">
        <v>272</v>
      </c>
      <c r="AH33" s="32" t="s">
        <v>244</v>
      </c>
      <c r="AI33" s="33" t="s">
        <v>273</v>
      </c>
      <c r="AJ33" s="32" t="s">
        <v>274</v>
      </c>
      <c r="AN33" s="24" t="s">
        <v>130</v>
      </c>
      <c r="AO33" s="12" t="s">
        <v>293</v>
      </c>
      <c r="AP33" s="12" t="s">
        <v>251</v>
      </c>
      <c r="AQ33" s="13" t="s">
        <v>326</v>
      </c>
      <c r="AR33" s="13" t="s">
        <v>291</v>
      </c>
      <c r="AS33" s="12" t="s">
        <v>251</v>
      </c>
      <c r="AT33" s="13" t="s">
        <v>251</v>
      </c>
      <c r="AU33" s="12" t="s">
        <v>329</v>
      </c>
      <c r="AX33" s="29" t="s">
        <v>130</v>
      </c>
      <c r="AY33" s="18" t="str">
        <f t="shared" si="9"/>
        <v>88%</v>
      </c>
      <c r="AZ33" s="19" t="str">
        <f t="shared" si="10"/>
        <v>97%</v>
      </c>
      <c r="BA33" s="18" t="str">
        <f t="shared" si="11"/>
        <v>98%</v>
      </c>
      <c r="BB33" s="18" t="str">
        <f t="shared" si="12"/>
        <v>88%</v>
      </c>
      <c r="BC33" s="18" t="str">
        <f t="shared" si="13"/>
        <v>100%</v>
      </c>
      <c r="BD33" s="19" t="str">
        <f t="shared" si="14"/>
        <v>98%</v>
      </c>
      <c r="BE33" s="19" t="str">
        <f t="shared" si="15"/>
        <v>95%</v>
      </c>
      <c r="BF33" s="12"/>
      <c r="BI33" s="18" t="s">
        <v>234</v>
      </c>
      <c r="BJ33" s="19" t="s">
        <v>162</v>
      </c>
      <c r="BK33" s="18" t="s">
        <v>163</v>
      </c>
      <c r="BL33" s="18" t="s">
        <v>235</v>
      </c>
      <c r="BM33" s="18" t="s">
        <v>121</v>
      </c>
      <c r="BN33" s="19" t="s">
        <v>73</v>
      </c>
      <c r="BO33" s="19" t="s">
        <v>236</v>
      </c>
      <c r="BP33" s="19"/>
    </row>
    <row r="34" spans="3:68" ht="73.5" customHeight="1" thickBot="1" x14ac:dyDescent="0.4">
      <c r="C34" s="5" t="s">
        <v>134</v>
      </c>
      <c r="D34" s="6" t="str">
        <f t="shared" si="1"/>
        <v>11%</v>
      </c>
      <c r="E34" s="6" t="str">
        <f t="shared" si="2"/>
        <v>0%</v>
      </c>
      <c r="F34" s="6" t="str">
        <f t="shared" si="3"/>
        <v>1.6%</v>
      </c>
      <c r="G34" s="6" t="str">
        <f t="shared" si="4"/>
        <v>13%</v>
      </c>
      <c r="H34" s="6" t="str">
        <f t="shared" si="5"/>
        <v>0%</v>
      </c>
      <c r="I34" s="6" t="str">
        <f t="shared" si="6"/>
        <v>0%</v>
      </c>
      <c r="J34" s="6" t="str">
        <f t="shared" si="7"/>
        <v>8.0%</v>
      </c>
      <c r="K34" s="6"/>
      <c r="L34" s="6"/>
      <c r="M34" s="6"/>
      <c r="N34" s="6"/>
      <c r="O34" s="6"/>
      <c r="P34" s="6"/>
      <c r="T34" s="6" t="s">
        <v>58</v>
      </c>
      <c r="U34" s="6" t="s">
        <v>5</v>
      </c>
      <c r="V34" s="6" t="s">
        <v>59</v>
      </c>
      <c r="W34" s="6" t="s">
        <v>60</v>
      </c>
      <c r="X34" s="6" t="s">
        <v>5</v>
      </c>
      <c r="Y34" s="6" t="s">
        <v>5</v>
      </c>
      <c r="Z34" s="6" t="s">
        <v>61</v>
      </c>
      <c r="AC34" s="24" t="s">
        <v>406</v>
      </c>
      <c r="AD34" s="32" t="s">
        <v>277</v>
      </c>
      <c r="AE34" s="32" t="s">
        <v>285</v>
      </c>
      <c r="AF34" s="33" t="s">
        <v>273</v>
      </c>
      <c r="AG34" s="33" t="s">
        <v>245</v>
      </c>
      <c r="AH34" s="32" t="s">
        <v>244</v>
      </c>
      <c r="AI34" s="33" t="s">
        <v>273</v>
      </c>
      <c r="AJ34" s="33" t="s">
        <v>332</v>
      </c>
      <c r="AN34" s="24" t="s">
        <v>134</v>
      </c>
      <c r="AO34" s="12" t="s">
        <v>275</v>
      </c>
      <c r="AP34" s="12" t="s">
        <v>244</v>
      </c>
      <c r="AQ34" s="13" t="s">
        <v>333</v>
      </c>
      <c r="AR34" s="13" t="s">
        <v>295</v>
      </c>
      <c r="AS34" s="12" t="s">
        <v>244</v>
      </c>
      <c r="AT34" s="13" t="s">
        <v>244</v>
      </c>
      <c r="AU34" s="12" t="s">
        <v>277</v>
      </c>
      <c r="AX34" s="30" t="s">
        <v>134</v>
      </c>
      <c r="AY34" s="18" t="str">
        <f t="shared" si="9"/>
        <v>12%</v>
      </c>
      <c r="AZ34" s="19" t="str">
        <f t="shared" si="10"/>
        <v>2.7%</v>
      </c>
      <c r="BA34" s="18" t="str">
        <f t="shared" si="11"/>
        <v>1.9%</v>
      </c>
      <c r="BB34" s="18" t="str">
        <f t="shared" si="12"/>
        <v>12%</v>
      </c>
      <c r="BC34" s="18" t="str">
        <f t="shared" si="13"/>
        <v>0%</v>
      </c>
      <c r="BD34" s="19" t="str">
        <f t="shared" si="14"/>
        <v>1.9%</v>
      </c>
      <c r="BE34" s="19" t="str">
        <f t="shared" si="15"/>
        <v>5.1%</v>
      </c>
      <c r="BF34" s="12"/>
      <c r="BI34" s="27" t="s">
        <v>107</v>
      </c>
      <c r="BJ34" s="28" t="s">
        <v>108</v>
      </c>
      <c r="BK34" s="27" t="s">
        <v>109</v>
      </c>
      <c r="BL34" s="27" t="s">
        <v>110</v>
      </c>
      <c r="BM34" s="27" t="s">
        <v>5</v>
      </c>
      <c r="BN34" s="28" t="s">
        <v>43</v>
      </c>
      <c r="BO34" s="28" t="s">
        <v>111</v>
      </c>
      <c r="BP34" s="28"/>
    </row>
    <row r="35" spans="3:68" ht="54" thickTop="1" thickBot="1" x14ac:dyDescent="0.4">
      <c r="C35" s="5" t="s">
        <v>383</v>
      </c>
      <c r="D35" s="6"/>
      <c r="E35" s="6"/>
      <c r="F35" s="6"/>
      <c r="G35" s="6"/>
      <c r="H35" s="6"/>
      <c r="I35" s="6"/>
      <c r="J35" s="6"/>
      <c r="K35" s="6">
        <v>0.4</v>
      </c>
      <c r="L35" s="6">
        <v>0.2</v>
      </c>
      <c r="M35" s="6">
        <v>0.5</v>
      </c>
      <c r="N35" s="6" t="s">
        <v>19</v>
      </c>
      <c r="O35" s="6">
        <v>1.4999999999999999E-2</v>
      </c>
      <c r="P35" s="6" t="s">
        <v>2</v>
      </c>
      <c r="T35" s="6"/>
      <c r="U35" s="6"/>
      <c r="V35" s="6"/>
      <c r="W35" s="6"/>
      <c r="X35" s="6"/>
      <c r="Y35" s="6"/>
      <c r="Z35" s="6"/>
      <c r="AC35" s="24" t="s">
        <v>353</v>
      </c>
      <c r="AD35" s="32" t="s">
        <v>263</v>
      </c>
      <c r="AE35" s="33" t="s">
        <v>324</v>
      </c>
      <c r="AF35" s="33" t="s">
        <v>273</v>
      </c>
      <c r="AG35" s="32" t="s">
        <v>261</v>
      </c>
      <c r="AH35" s="33" t="s">
        <v>258</v>
      </c>
      <c r="AI35" s="32" t="s">
        <v>246</v>
      </c>
      <c r="AJ35" s="32" t="s">
        <v>263</v>
      </c>
      <c r="AN35" s="24" t="s">
        <v>355</v>
      </c>
      <c r="AO35" s="2"/>
      <c r="AP35" s="2"/>
      <c r="AQ35" s="2"/>
      <c r="AR35" s="2"/>
      <c r="AS35" s="2"/>
      <c r="AT35" s="2"/>
      <c r="AU35" s="2"/>
      <c r="BF35" s="12"/>
    </row>
    <row r="36" spans="3:68" ht="61.5" thickBot="1" x14ac:dyDescent="0.4">
      <c r="C36" s="5" t="s">
        <v>130</v>
      </c>
      <c r="D36" s="6" t="str">
        <f t="shared" si="1"/>
        <v>96%</v>
      </c>
      <c r="E36" s="6" t="str">
        <f t="shared" si="2"/>
        <v>100%</v>
      </c>
      <c r="F36" s="6" t="str">
        <f t="shared" si="3"/>
        <v>97%</v>
      </c>
      <c r="G36" s="6" t="str">
        <f t="shared" si="4"/>
        <v>96%</v>
      </c>
      <c r="H36" s="6" t="str">
        <f t="shared" si="5"/>
        <v>100%</v>
      </c>
      <c r="I36" s="6" t="str">
        <f t="shared" si="6"/>
        <v>100%</v>
      </c>
      <c r="J36" s="6" t="str">
        <f t="shared" si="7"/>
        <v>91%</v>
      </c>
      <c r="K36" s="6"/>
      <c r="L36" s="6"/>
      <c r="M36" s="6"/>
      <c r="N36" s="6"/>
      <c r="O36" s="6"/>
      <c r="P36" s="6"/>
      <c r="T36" s="6" t="s">
        <v>186</v>
      </c>
      <c r="U36" s="6" t="s">
        <v>13</v>
      </c>
      <c r="V36" s="6" t="s">
        <v>187</v>
      </c>
      <c r="W36" s="6" t="s">
        <v>188</v>
      </c>
      <c r="X36" s="6" t="s">
        <v>121</v>
      </c>
      <c r="Y36" s="6" t="s">
        <v>152</v>
      </c>
      <c r="Z36" s="6" t="s">
        <v>189</v>
      </c>
      <c r="AC36" s="24" t="s">
        <v>354</v>
      </c>
      <c r="AD36" s="32" t="s">
        <v>275</v>
      </c>
      <c r="AE36" s="32" t="s">
        <v>244</v>
      </c>
      <c r="AF36" s="33" t="s">
        <v>333</v>
      </c>
      <c r="AG36" s="33" t="s">
        <v>295</v>
      </c>
      <c r="AH36" s="32" t="s">
        <v>244</v>
      </c>
      <c r="AI36" s="33" t="s">
        <v>244</v>
      </c>
      <c r="AJ36" s="32" t="s">
        <v>277</v>
      </c>
      <c r="AN36" s="16" t="s">
        <v>130</v>
      </c>
      <c r="AO36" s="12" t="s">
        <v>293</v>
      </c>
      <c r="AP36" s="12" t="s">
        <v>267</v>
      </c>
      <c r="AQ36" s="12" t="s">
        <v>254</v>
      </c>
      <c r="AR36" s="12" t="s">
        <v>293</v>
      </c>
      <c r="AS36" s="12" t="s">
        <v>251</v>
      </c>
      <c r="AT36" s="12" t="s">
        <v>292</v>
      </c>
      <c r="AU36" s="12" t="s">
        <v>254</v>
      </c>
      <c r="BF36" s="12"/>
    </row>
    <row r="37" spans="3:68" ht="41.25" thickBot="1" x14ac:dyDescent="0.4">
      <c r="C37" s="5" t="s">
        <v>134</v>
      </c>
      <c r="D37" s="6" t="str">
        <f t="shared" si="1"/>
        <v>4.3%</v>
      </c>
      <c r="E37" s="6" t="str">
        <f t="shared" si="2"/>
        <v>0%</v>
      </c>
      <c r="F37" s="6" t="str">
        <f t="shared" si="3"/>
        <v>2.7%</v>
      </c>
      <c r="G37" s="6" t="str">
        <f t="shared" si="4"/>
        <v>4.1%</v>
      </c>
      <c r="H37" s="6" t="str">
        <f t="shared" si="5"/>
        <v>0%</v>
      </c>
      <c r="I37" s="6" t="str">
        <f t="shared" si="6"/>
        <v>0%</v>
      </c>
      <c r="J37" s="6" t="str">
        <f t="shared" si="7"/>
        <v>9.3%</v>
      </c>
      <c r="K37" s="6"/>
      <c r="L37" s="6"/>
      <c r="M37" s="6"/>
      <c r="N37" s="6"/>
      <c r="O37" s="6"/>
      <c r="P37" s="6"/>
      <c r="T37" s="6" t="s">
        <v>62</v>
      </c>
      <c r="U37" s="6" t="s">
        <v>5</v>
      </c>
      <c r="V37" s="6" t="s">
        <v>63</v>
      </c>
      <c r="W37" s="6" t="s">
        <v>64</v>
      </c>
      <c r="X37" s="6" t="s">
        <v>5</v>
      </c>
      <c r="Y37" s="6" t="s">
        <v>5</v>
      </c>
      <c r="Z37" s="6" t="s">
        <v>65</v>
      </c>
      <c r="AC37" s="24" t="s">
        <v>355</v>
      </c>
      <c r="AD37" s="32" t="s">
        <v>275</v>
      </c>
      <c r="AE37" s="32" t="s">
        <v>276</v>
      </c>
      <c r="AF37" s="32" t="s">
        <v>247</v>
      </c>
      <c r="AG37" s="32" t="s">
        <v>275</v>
      </c>
      <c r="AH37" s="32" t="s">
        <v>244</v>
      </c>
      <c r="AI37" s="32" t="s">
        <v>272</v>
      </c>
      <c r="AJ37" s="32" t="s">
        <v>247</v>
      </c>
      <c r="AN37" s="16" t="s">
        <v>134</v>
      </c>
      <c r="AO37" s="12" t="s">
        <v>275</v>
      </c>
      <c r="AP37" s="12" t="s">
        <v>276</v>
      </c>
      <c r="AQ37" s="12" t="s">
        <v>247</v>
      </c>
      <c r="AR37" s="12" t="s">
        <v>275</v>
      </c>
      <c r="AS37" s="12" t="s">
        <v>244</v>
      </c>
      <c r="AT37" s="12" t="s">
        <v>272</v>
      </c>
      <c r="AU37" s="12" t="s">
        <v>247</v>
      </c>
    </row>
    <row r="38" spans="3:68" ht="57" customHeight="1" thickBot="1" x14ac:dyDescent="0.4">
      <c r="C38" s="5" t="s">
        <v>384</v>
      </c>
      <c r="D38" s="6"/>
      <c r="E38" s="6"/>
      <c r="F38" s="6"/>
      <c r="G38" s="6"/>
      <c r="H38" s="6"/>
      <c r="I38" s="6"/>
      <c r="J38" s="6"/>
      <c r="K38" s="6" t="s">
        <v>2</v>
      </c>
      <c r="L38" s="6">
        <v>0.2</v>
      </c>
      <c r="M38" s="6" t="s">
        <v>2</v>
      </c>
      <c r="N38" s="6">
        <v>0.3</v>
      </c>
      <c r="O38" s="6">
        <v>0.2</v>
      </c>
      <c r="P38" s="6">
        <v>0.4</v>
      </c>
      <c r="T38" s="6"/>
      <c r="U38" s="6"/>
      <c r="V38" s="6"/>
      <c r="W38" s="6"/>
      <c r="X38" s="6"/>
      <c r="Y38" s="6"/>
      <c r="Z38" s="6"/>
      <c r="AC38" s="24" t="s">
        <v>356</v>
      </c>
      <c r="AD38" s="32" t="s">
        <v>287</v>
      </c>
      <c r="AE38" s="32" t="s">
        <v>244</v>
      </c>
      <c r="AF38" s="32" t="s">
        <v>271</v>
      </c>
      <c r="AG38" s="33" t="s">
        <v>272</v>
      </c>
      <c r="AH38" s="32" t="s">
        <v>247</v>
      </c>
      <c r="AI38" s="33" t="s">
        <v>248</v>
      </c>
      <c r="AJ38" s="33" t="s">
        <v>295</v>
      </c>
      <c r="AN38" s="1" t="s">
        <v>363</v>
      </c>
      <c r="AO38" s="2"/>
      <c r="AP38" s="2"/>
      <c r="AQ38" s="2"/>
      <c r="AR38" s="2"/>
      <c r="AS38" s="2"/>
      <c r="AT38" s="2"/>
      <c r="AU38" s="2"/>
    </row>
    <row r="39" spans="3:68" ht="61.5" thickBot="1" x14ac:dyDescent="0.4">
      <c r="C39" s="5" t="s">
        <v>130</v>
      </c>
      <c r="D39" s="6" t="str">
        <f t="shared" si="1"/>
        <v>69%</v>
      </c>
      <c r="E39" s="6" t="str">
        <f t="shared" si="2"/>
        <v>100%</v>
      </c>
      <c r="F39" s="6" t="str">
        <f t="shared" si="3"/>
        <v>73%</v>
      </c>
      <c r="G39" s="6" t="str">
        <f t="shared" si="4"/>
        <v>65%</v>
      </c>
      <c r="H39" s="6" t="str">
        <f t="shared" si="5"/>
        <v>86%</v>
      </c>
      <c r="I39" s="6" t="str">
        <f t="shared" si="6"/>
        <v>75%</v>
      </c>
      <c r="J39" s="6" t="str">
        <f t="shared" si="7"/>
        <v>67%</v>
      </c>
      <c r="K39" s="6"/>
      <c r="L39" s="6"/>
      <c r="M39" s="6"/>
      <c r="N39" s="6"/>
      <c r="O39" s="6"/>
      <c r="P39" s="6"/>
      <c r="T39" s="6" t="s">
        <v>190</v>
      </c>
      <c r="U39" s="6" t="s">
        <v>13</v>
      </c>
      <c r="V39" s="6" t="s">
        <v>112</v>
      </c>
      <c r="W39" s="6" t="s">
        <v>191</v>
      </c>
      <c r="X39" s="6" t="s">
        <v>16</v>
      </c>
      <c r="Y39" s="6" t="s">
        <v>17</v>
      </c>
      <c r="Z39" s="6" t="s">
        <v>133</v>
      </c>
      <c r="AC39" s="24" t="s">
        <v>357</v>
      </c>
      <c r="AD39" s="32" t="s">
        <v>274</v>
      </c>
      <c r="AE39" s="33" t="s">
        <v>244</v>
      </c>
      <c r="AF39" s="33" t="s">
        <v>278</v>
      </c>
      <c r="AG39" s="33" t="s">
        <v>277</v>
      </c>
      <c r="AH39" s="32" t="s">
        <v>244</v>
      </c>
      <c r="AI39" s="33" t="s">
        <v>244</v>
      </c>
      <c r="AJ39" s="33" t="s">
        <v>308</v>
      </c>
    </row>
    <row r="40" spans="3:68" ht="46.5" customHeight="1" thickBot="1" x14ac:dyDescent="0.4">
      <c r="C40" s="5" t="s">
        <v>134</v>
      </c>
      <c r="D40" s="6" t="str">
        <f t="shared" si="1"/>
        <v>31%</v>
      </c>
      <c r="E40" s="6" t="str">
        <f t="shared" si="2"/>
        <v>0%</v>
      </c>
      <c r="F40" s="6" t="str">
        <f t="shared" si="3"/>
        <v>27%</v>
      </c>
      <c r="G40" s="6" t="str">
        <f t="shared" si="4"/>
        <v>35%</v>
      </c>
      <c r="H40" s="6" t="str">
        <f t="shared" si="5"/>
        <v>14%</v>
      </c>
      <c r="I40" s="6" t="str">
        <f t="shared" si="6"/>
        <v>25%</v>
      </c>
      <c r="J40" s="6" t="str">
        <f t="shared" si="7"/>
        <v>33%</v>
      </c>
      <c r="K40" s="6"/>
      <c r="L40" s="6"/>
      <c r="M40" s="6"/>
      <c r="N40" s="6"/>
      <c r="O40" s="6"/>
      <c r="P40" s="6"/>
      <c r="T40" s="6" t="s">
        <v>66</v>
      </c>
      <c r="U40" s="6" t="s">
        <v>5</v>
      </c>
      <c r="V40" s="6" t="s">
        <v>67</v>
      </c>
      <c r="W40" s="6" t="s">
        <v>68</v>
      </c>
      <c r="X40" s="6" t="s">
        <v>8</v>
      </c>
      <c r="Y40" s="6" t="s">
        <v>9</v>
      </c>
      <c r="Z40" s="6" t="s">
        <v>69</v>
      </c>
      <c r="AC40" s="24" t="s">
        <v>397</v>
      </c>
      <c r="AD40" s="32" t="s">
        <v>300</v>
      </c>
      <c r="AE40" s="32" t="s">
        <v>251</v>
      </c>
      <c r="AF40" s="32" t="s">
        <v>259</v>
      </c>
      <c r="AG40" s="33" t="s">
        <v>304</v>
      </c>
      <c r="AH40" s="32" t="s">
        <v>254</v>
      </c>
      <c r="AI40" s="32" t="s">
        <v>255</v>
      </c>
      <c r="AJ40" s="33" t="s">
        <v>309</v>
      </c>
    </row>
    <row r="41" spans="3:68" ht="53.25" customHeight="1" thickBot="1" x14ac:dyDescent="0.4">
      <c r="C41" s="5" t="s">
        <v>385</v>
      </c>
      <c r="D41" s="6"/>
      <c r="E41" s="6"/>
      <c r="F41" s="6"/>
      <c r="G41" s="6"/>
      <c r="H41" s="6"/>
      <c r="I41" s="6"/>
      <c r="J41" s="6"/>
      <c r="K41" s="6">
        <v>5.0000000000000001E-3</v>
      </c>
      <c r="L41" s="6">
        <v>2.3E-2</v>
      </c>
      <c r="M41" s="6">
        <v>3.0000000000000001E-3</v>
      </c>
      <c r="N41" s="6" t="s">
        <v>19</v>
      </c>
      <c r="O41" s="6" t="s">
        <v>2</v>
      </c>
      <c r="P41" s="6">
        <v>6.6000000000000003E-2</v>
      </c>
      <c r="T41" s="6"/>
      <c r="U41" s="6"/>
      <c r="V41" s="6"/>
      <c r="W41" s="6"/>
      <c r="X41" s="6"/>
      <c r="Y41" s="6"/>
      <c r="Z41" s="6"/>
      <c r="AC41" s="24" t="s">
        <v>398</v>
      </c>
      <c r="AD41" s="32" t="s">
        <v>271</v>
      </c>
      <c r="AE41" s="32" t="s">
        <v>244</v>
      </c>
      <c r="AF41" s="32" t="s">
        <v>272</v>
      </c>
      <c r="AG41" s="33" t="s">
        <v>272</v>
      </c>
      <c r="AH41" s="32" t="s">
        <v>244</v>
      </c>
      <c r="AI41" s="33" t="s">
        <v>244</v>
      </c>
      <c r="AJ41" s="33" t="s">
        <v>262</v>
      </c>
    </row>
    <row r="42" spans="3:68" ht="41.25" thickBot="1" x14ac:dyDescent="0.4">
      <c r="C42" s="5" t="s">
        <v>130</v>
      </c>
      <c r="D42" s="6" t="str">
        <f t="shared" si="1"/>
        <v>17%</v>
      </c>
      <c r="E42" s="6" t="str">
        <f t="shared" si="2"/>
        <v>0%</v>
      </c>
      <c r="F42" s="6" t="str">
        <f t="shared" si="3"/>
        <v>12%</v>
      </c>
      <c r="G42" s="6" t="str">
        <f t="shared" si="4"/>
        <v>16%</v>
      </c>
      <c r="H42" s="6" t="str">
        <f t="shared" si="5"/>
        <v>14%</v>
      </c>
      <c r="I42" s="6" t="str">
        <f t="shared" si="6"/>
        <v>1.9%</v>
      </c>
      <c r="J42" s="6" t="str">
        <f t="shared" si="7"/>
        <v>14%</v>
      </c>
      <c r="K42" s="6"/>
      <c r="L42" s="6"/>
      <c r="M42" s="6"/>
      <c r="N42" s="6"/>
      <c r="O42" s="6"/>
      <c r="P42" s="6"/>
      <c r="T42" s="6" t="s">
        <v>192</v>
      </c>
      <c r="U42" s="6" t="s">
        <v>5</v>
      </c>
      <c r="V42" s="6" t="s">
        <v>193</v>
      </c>
      <c r="W42" s="6" t="s">
        <v>194</v>
      </c>
      <c r="X42" s="6" t="s">
        <v>8</v>
      </c>
      <c r="Y42" s="6" t="s">
        <v>43</v>
      </c>
      <c r="Z42" s="6" t="s">
        <v>195</v>
      </c>
      <c r="AC42" s="24" t="s">
        <v>176</v>
      </c>
      <c r="AD42" s="32"/>
      <c r="AE42" s="32"/>
      <c r="AF42" s="32"/>
      <c r="AG42" s="32"/>
      <c r="AH42" s="32"/>
      <c r="AI42" s="32"/>
      <c r="AJ42" s="32"/>
    </row>
    <row r="43" spans="3:68" ht="82.5" customHeight="1" thickBot="1" x14ac:dyDescent="0.4">
      <c r="C43" s="5" t="s">
        <v>134</v>
      </c>
      <c r="D43" s="6" t="str">
        <f t="shared" si="1"/>
        <v>83%</v>
      </c>
      <c r="E43" s="6" t="str">
        <f t="shared" si="2"/>
        <v>100%</v>
      </c>
      <c r="F43" s="6" t="str">
        <f t="shared" si="3"/>
        <v>88%</v>
      </c>
      <c r="G43" s="6" t="str">
        <f t="shared" si="4"/>
        <v>84%</v>
      </c>
      <c r="H43" s="6" t="str">
        <f t="shared" si="5"/>
        <v>86%</v>
      </c>
      <c r="I43" s="6" t="str">
        <f t="shared" si="6"/>
        <v>98%</v>
      </c>
      <c r="J43" s="6" t="str">
        <f t="shared" si="7"/>
        <v>86%</v>
      </c>
      <c r="K43" s="6"/>
      <c r="L43" s="6"/>
      <c r="M43" s="6"/>
      <c r="N43" s="6"/>
      <c r="O43" s="6"/>
      <c r="P43" s="6"/>
      <c r="T43" s="6" t="s">
        <v>70</v>
      </c>
      <c r="U43" s="6" t="s">
        <v>13</v>
      </c>
      <c r="V43" s="6" t="s">
        <v>71</v>
      </c>
      <c r="W43" s="6" t="s">
        <v>72</v>
      </c>
      <c r="X43" s="6" t="s">
        <v>16</v>
      </c>
      <c r="Y43" s="6" t="s">
        <v>73</v>
      </c>
      <c r="Z43" s="6" t="s">
        <v>74</v>
      </c>
      <c r="AC43" s="24" t="s">
        <v>177</v>
      </c>
      <c r="AD43" s="32" t="s">
        <v>337</v>
      </c>
      <c r="AE43" s="32" t="s">
        <v>276</v>
      </c>
      <c r="AF43" s="32" t="s">
        <v>337</v>
      </c>
      <c r="AG43" s="34">
        <v>0.48</v>
      </c>
      <c r="AH43" s="33" t="s">
        <v>244</v>
      </c>
      <c r="AI43" s="32" t="s">
        <v>332</v>
      </c>
      <c r="AJ43" s="33" t="s">
        <v>249</v>
      </c>
    </row>
    <row r="44" spans="3:68" ht="65.25" customHeight="1" thickBot="1" x14ac:dyDescent="0.4">
      <c r="C44" s="5" t="s">
        <v>386</v>
      </c>
      <c r="D44" s="6"/>
      <c r="E44" s="6"/>
      <c r="F44" s="6"/>
      <c r="G44" s="6"/>
      <c r="H44" s="6"/>
      <c r="I44" s="6"/>
      <c r="J44" s="6"/>
      <c r="K44" s="6">
        <v>5.0000000000000001E-3</v>
      </c>
      <c r="L44" s="6">
        <v>2E-3</v>
      </c>
      <c r="M44" s="6">
        <v>0.3</v>
      </c>
      <c r="N44" s="6">
        <v>0.3</v>
      </c>
      <c r="O44" s="6" t="s">
        <v>2</v>
      </c>
      <c r="P44" s="6">
        <v>0.4</v>
      </c>
      <c r="T44" s="6"/>
      <c r="U44" s="6"/>
      <c r="V44" s="6"/>
      <c r="W44" s="6"/>
      <c r="X44" s="6"/>
      <c r="Y44" s="6"/>
      <c r="Z44" s="6"/>
      <c r="AC44" s="24" t="s">
        <v>178</v>
      </c>
      <c r="AD44" s="32" t="s">
        <v>338</v>
      </c>
      <c r="AE44" s="32" t="s">
        <v>267</v>
      </c>
      <c r="AF44" s="32" t="s">
        <v>338</v>
      </c>
      <c r="AG44" s="33" t="s">
        <v>265</v>
      </c>
      <c r="AH44" s="33" t="s">
        <v>251</v>
      </c>
      <c r="AI44" s="32" t="s">
        <v>331</v>
      </c>
      <c r="AJ44" s="33" t="s">
        <v>256</v>
      </c>
    </row>
    <row r="45" spans="3:68" ht="61.5" thickBot="1" x14ac:dyDescent="0.3">
      <c r="C45" s="5" t="s">
        <v>130</v>
      </c>
      <c r="D45" s="6" t="str">
        <f t="shared" si="1"/>
        <v>83%</v>
      </c>
      <c r="E45" s="6" t="str">
        <f t="shared" si="2"/>
        <v>100%</v>
      </c>
      <c r="F45" s="6" t="str">
        <f t="shared" si="3"/>
        <v>90%</v>
      </c>
      <c r="G45" s="6" t="str">
        <f t="shared" si="4"/>
        <v>83%</v>
      </c>
      <c r="H45" s="6" t="str">
        <f t="shared" si="5"/>
        <v>71%</v>
      </c>
      <c r="I45" s="6" t="str">
        <f t="shared" si="6"/>
        <v>100%</v>
      </c>
      <c r="J45" s="6" t="str">
        <f t="shared" si="7"/>
        <v>81%</v>
      </c>
      <c r="K45" s="6"/>
      <c r="L45" s="6"/>
      <c r="M45" s="6"/>
      <c r="N45" s="6"/>
      <c r="O45" s="6"/>
      <c r="P45" s="6"/>
      <c r="T45" s="6" t="s">
        <v>196</v>
      </c>
      <c r="U45" s="6" t="s">
        <v>13</v>
      </c>
      <c r="V45" s="6" t="s">
        <v>173</v>
      </c>
      <c r="W45" s="6" t="s">
        <v>197</v>
      </c>
      <c r="X45" s="6" t="s">
        <v>24</v>
      </c>
      <c r="Y45" s="6" t="s">
        <v>152</v>
      </c>
      <c r="Z45" s="6" t="s">
        <v>198</v>
      </c>
      <c r="AC45" s="29" t="s">
        <v>399</v>
      </c>
      <c r="AD45" s="35" t="s">
        <v>281</v>
      </c>
      <c r="AE45" s="36" t="s">
        <v>269</v>
      </c>
      <c r="AF45" s="35" t="s">
        <v>271</v>
      </c>
      <c r="AG45" s="36" t="s">
        <v>287</v>
      </c>
      <c r="AH45" s="35" t="s">
        <v>247</v>
      </c>
      <c r="AI45" s="36" t="s">
        <v>268</v>
      </c>
      <c r="AJ45" s="36" t="s">
        <v>303</v>
      </c>
    </row>
    <row r="46" spans="3:68" ht="75" customHeight="1" thickBot="1" x14ac:dyDescent="0.3">
      <c r="C46" s="5" t="s">
        <v>134</v>
      </c>
      <c r="D46" s="6" t="str">
        <f t="shared" si="1"/>
        <v>17%</v>
      </c>
      <c r="E46" s="6" t="str">
        <f t="shared" si="2"/>
        <v>0%</v>
      </c>
      <c r="F46" s="6" t="str">
        <f t="shared" si="3"/>
        <v>10%</v>
      </c>
      <c r="G46" s="6" t="str">
        <f t="shared" si="4"/>
        <v>17%</v>
      </c>
      <c r="H46" s="6" t="str">
        <f t="shared" si="5"/>
        <v>29%</v>
      </c>
      <c r="I46" s="6" t="str">
        <f t="shared" si="6"/>
        <v>0%</v>
      </c>
      <c r="J46" s="6" t="str">
        <f t="shared" si="7"/>
        <v>19%</v>
      </c>
      <c r="K46" s="6"/>
      <c r="L46" s="6"/>
      <c r="M46" s="6"/>
      <c r="N46" s="6"/>
      <c r="O46" s="6"/>
      <c r="P46" s="6"/>
      <c r="T46" s="6" t="s">
        <v>75</v>
      </c>
      <c r="U46" s="6" t="s">
        <v>5</v>
      </c>
      <c r="V46" s="6" t="s">
        <v>76</v>
      </c>
      <c r="W46" s="6" t="s">
        <v>77</v>
      </c>
      <c r="X46" s="6" t="s">
        <v>31</v>
      </c>
      <c r="Y46" s="6" t="s">
        <v>5</v>
      </c>
      <c r="Z46" s="6" t="s">
        <v>78</v>
      </c>
      <c r="AC46" s="29" t="s">
        <v>400</v>
      </c>
      <c r="AD46" s="35" t="s">
        <v>304</v>
      </c>
      <c r="AE46" s="36" t="s">
        <v>269</v>
      </c>
      <c r="AF46" s="36" t="s">
        <v>293</v>
      </c>
      <c r="AG46" s="36" t="s">
        <v>305</v>
      </c>
      <c r="AH46" s="36" t="s">
        <v>247</v>
      </c>
      <c r="AI46" s="35" t="s">
        <v>269</v>
      </c>
      <c r="AJ46" s="36" t="s">
        <v>306</v>
      </c>
    </row>
    <row r="47" spans="3:68" ht="81.75" customHeight="1" thickBot="1" x14ac:dyDescent="0.3">
      <c r="C47" s="5" t="s">
        <v>387</v>
      </c>
      <c r="D47" s="6"/>
      <c r="E47" s="6"/>
      <c r="F47" s="6"/>
      <c r="G47" s="6"/>
      <c r="H47" s="6"/>
      <c r="I47" s="6"/>
      <c r="J47" s="6"/>
      <c r="K47" s="6" t="s">
        <v>19</v>
      </c>
      <c r="L47" s="6">
        <v>5.8999999999999997E-2</v>
      </c>
      <c r="M47" s="6" t="s">
        <v>2</v>
      </c>
      <c r="N47" s="6" t="s">
        <v>19</v>
      </c>
      <c r="O47" s="6">
        <v>0.4</v>
      </c>
      <c r="P47" s="6">
        <v>8.0000000000000002E-3</v>
      </c>
      <c r="T47" s="6"/>
      <c r="U47" s="6"/>
      <c r="V47" s="6"/>
      <c r="W47" s="6"/>
      <c r="X47" s="6"/>
      <c r="Y47" s="6"/>
      <c r="Z47" s="6"/>
      <c r="AC47" s="29" t="s">
        <v>401</v>
      </c>
      <c r="AD47" s="35" t="s">
        <v>277</v>
      </c>
      <c r="AE47" s="36" t="s">
        <v>244</v>
      </c>
      <c r="AF47" s="36" t="s">
        <v>299</v>
      </c>
      <c r="AG47" s="35" t="s">
        <v>295</v>
      </c>
      <c r="AH47" s="36" t="s">
        <v>258</v>
      </c>
      <c r="AI47" s="36" t="s">
        <v>244</v>
      </c>
      <c r="AJ47" s="36" t="s">
        <v>281</v>
      </c>
    </row>
    <row r="48" spans="3:68" ht="61.5" thickBot="1" x14ac:dyDescent="0.3">
      <c r="C48" s="5" t="s">
        <v>130</v>
      </c>
      <c r="D48" s="6" t="str">
        <f t="shared" si="1"/>
        <v>99%</v>
      </c>
      <c r="E48" s="6" t="str">
        <f t="shared" si="2"/>
        <v>100%</v>
      </c>
      <c r="F48" s="6" t="str">
        <f t="shared" si="3"/>
        <v>100%</v>
      </c>
      <c r="G48" s="6" t="str">
        <f t="shared" si="4"/>
        <v>98%</v>
      </c>
      <c r="H48" s="6" t="str">
        <f t="shared" si="5"/>
        <v>100%</v>
      </c>
      <c r="I48" s="6" t="str">
        <f t="shared" si="6"/>
        <v>100%</v>
      </c>
      <c r="J48" s="6" t="str">
        <f t="shared" si="7"/>
        <v>100%</v>
      </c>
      <c r="K48" s="6"/>
      <c r="L48" s="6"/>
      <c r="M48" s="6"/>
      <c r="N48" s="6"/>
      <c r="O48" s="6"/>
      <c r="P48" s="6"/>
      <c r="T48" s="6" t="s">
        <v>199</v>
      </c>
      <c r="U48" s="6" t="s">
        <v>13</v>
      </c>
      <c r="V48" s="6" t="s">
        <v>156</v>
      </c>
      <c r="W48" s="6" t="s">
        <v>200</v>
      </c>
      <c r="X48" s="6" t="s">
        <v>121</v>
      </c>
      <c r="Y48" s="6" t="s">
        <v>152</v>
      </c>
      <c r="Z48" s="6" t="s">
        <v>201</v>
      </c>
      <c r="AC48" s="29" t="s">
        <v>402</v>
      </c>
      <c r="AD48" s="37" t="s">
        <v>272</v>
      </c>
      <c r="AE48" s="38" t="s">
        <v>285</v>
      </c>
      <c r="AF48" s="37" t="s">
        <v>273</v>
      </c>
      <c r="AG48" s="37" t="s">
        <v>272</v>
      </c>
      <c r="AH48" s="37" t="s">
        <v>244</v>
      </c>
      <c r="AI48" s="38" t="s">
        <v>273</v>
      </c>
      <c r="AJ48" s="38" t="s">
        <v>307</v>
      </c>
    </row>
    <row r="49" spans="3:57" ht="42" thickTop="1" thickBot="1" x14ac:dyDescent="0.3">
      <c r="C49" s="5" t="s">
        <v>134</v>
      </c>
      <c r="D49" s="6" t="str">
        <f t="shared" si="1"/>
        <v>1.5%</v>
      </c>
      <c r="E49" s="6" t="str">
        <f t="shared" si="2"/>
        <v>0%</v>
      </c>
      <c r="F49" s="6" t="str">
        <f t="shared" si="3"/>
        <v>0%</v>
      </c>
      <c r="G49" s="6" t="str">
        <f t="shared" si="4"/>
        <v>2.1%</v>
      </c>
      <c r="H49" s="6" t="str">
        <f t="shared" si="5"/>
        <v>0%</v>
      </c>
      <c r="I49" s="6" t="str">
        <f t="shared" si="6"/>
        <v>0%</v>
      </c>
      <c r="J49" s="6" t="str">
        <f t="shared" si="7"/>
        <v>0%</v>
      </c>
      <c r="K49" s="6"/>
      <c r="L49" s="6"/>
      <c r="M49" s="6"/>
      <c r="N49" s="6"/>
      <c r="O49" s="6"/>
      <c r="P49" s="6"/>
      <c r="T49" s="6" t="s">
        <v>79</v>
      </c>
      <c r="U49" s="6" t="s">
        <v>5</v>
      </c>
      <c r="V49" s="6" t="s">
        <v>5</v>
      </c>
      <c r="W49" s="6" t="s">
        <v>80</v>
      </c>
      <c r="X49" s="6" t="s">
        <v>5</v>
      </c>
      <c r="Y49" s="6" t="s">
        <v>5</v>
      </c>
      <c r="Z49" s="6" t="s">
        <v>5</v>
      </c>
    </row>
    <row r="50" spans="3:57" ht="61.5" customHeight="1" thickBot="1" x14ac:dyDescent="0.35">
      <c r="C50" s="5" t="s">
        <v>388</v>
      </c>
      <c r="D50" s="6"/>
      <c r="E50" s="6"/>
      <c r="F50" s="6"/>
      <c r="G50" s="6"/>
      <c r="H50" s="6"/>
      <c r="I50" s="6"/>
      <c r="J50" s="6"/>
      <c r="K50" s="6">
        <v>5.0000000000000001E-3</v>
      </c>
      <c r="L50" s="6" t="s">
        <v>2</v>
      </c>
      <c r="M50" s="6">
        <v>6.8000000000000005E-2</v>
      </c>
      <c r="N50" s="6" t="s">
        <v>19</v>
      </c>
      <c r="O50" s="6" t="s">
        <v>2</v>
      </c>
      <c r="P50" s="6">
        <v>2E-3</v>
      </c>
      <c r="T50" s="6"/>
      <c r="U50" s="6"/>
      <c r="V50" s="6"/>
      <c r="W50" s="6"/>
      <c r="X50" s="6"/>
      <c r="Y50" s="6"/>
      <c r="Z50" s="6"/>
      <c r="AN50" s="1" t="s">
        <v>130</v>
      </c>
      <c r="AO50" s="2" t="s">
        <v>312</v>
      </c>
      <c r="AP50" s="2" t="s">
        <v>251</v>
      </c>
      <c r="AQ50" s="2" t="s">
        <v>313</v>
      </c>
      <c r="AR50" s="3" t="s">
        <v>292</v>
      </c>
      <c r="AS50" s="2" t="s">
        <v>254</v>
      </c>
      <c r="AT50" s="3" t="s">
        <v>255</v>
      </c>
      <c r="AU50" s="3" t="s">
        <v>291</v>
      </c>
    </row>
    <row r="51" spans="3:57" ht="61.5" thickBot="1" x14ac:dyDescent="0.35">
      <c r="C51" s="5" t="s">
        <v>130</v>
      </c>
      <c r="D51" s="6" t="str">
        <f t="shared" si="1"/>
        <v>83%</v>
      </c>
      <c r="E51" s="6" t="str">
        <f t="shared" si="2"/>
        <v>100%</v>
      </c>
      <c r="F51" s="6" t="str">
        <f t="shared" si="3"/>
        <v>96%</v>
      </c>
      <c r="G51" s="6" t="str">
        <f t="shared" si="4"/>
        <v>84%</v>
      </c>
      <c r="H51" s="6" t="str">
        <f t="shared" si="5"/>
        <v>86%</v>
      </c>
      <c r="I51" s="6" t="str">
        <f t="shared" si="6"/>
        <v>100%</v>
      </c>
      <c r="J51" s="6" t="str">
        <f t="shared" si="7"/>
        <v>77%</v>
      </c>
      <c r="K51" s="6"/>
      <c r="L51" s="6"/>
      <c r="M51" s="6"/>
      <c r="N51" s="6"/>
      <c r="O51" s="6"/>
      <c r="P51" s="6"/>
      <c r="T51" s="6" t="s">
        <v>202</v>
      </c>
      <c r="U51" s="6" t="s">
        <v>13</v>
      </c>
      <c r="V51" s="6" t="s">
        <v>203</v>
      </c>
      <c r="W51" s="6" t="s">
        <v>204</v>
      </c>
      <c r="X51" s="6" t="s">
        <v>16</v>
      </c>
      <c r="Y51" s="6" t="s">
        <v>152</v>
      </c>
      <c r="Z51" s="6" t="s">
        <v>205</v>
      </c>
      <c r="AN51" s="1" t="s">
        <v>134</v>
      </c>
      <c r="AO51" s="2" t="s">
        <v>287</v>
      </c>
      <c r="AP51" s="2" t="s">
        <v>244</v>
      </c>
      <c r="AQ51" s="2" t="s">
        <v>271</v>
      </c>
      <c r="AR51" s="3" t="s">
        <v>272</v>
      </c>
      <c r="AS51" s="2" t="s">
        <v>247</v>
      </c>
      <c r="AT51" s="3" t="s">
        <v>248</v>
      </c>
      <c r="AU51" s="3" t="s">
        <v>295</v>
      </c>
    </row>
    <row r="52" spans="3:57" ht="41.25" thickBot="1" x14ac:dyDescent="0.35">
      <c r="C52" s="5" t="s">
        <v>134</v>
      </c>
      <c r="D52" s="6" t="str">
        <f t="shared" si="1"/>
        <v>17%</v>
      </c>
      <c r="E52" s="6" t="str">
        <f t="shared" si="2"/>
        <v>0%</v>
      </c>
      <c r="F52" s="6" t="str">
        <f t="shared" si="3"/>
        <v>3.9%</v>
      </c>
      <c r="G52" s="6" t="str">
        <f t="shared" si="4"/>
        <v>16%</v>
      </c>
      <c r="H52" s="6" t="str">
        <f t="shared" si="5"/>
        <v>14%</v>
      </c>
      <c r="I52" s="6" t="str">
        <f t="shared" si="6"/>
        <v>0%</v>
      </c>
      <c r="J52" s="6" t="str">
        <f t="shared" si="7"/>
        <v>23%</v>
      </c>
      <c r="K52" s="6"/>
      <c r="L52" s="6"/>
      <c r="M52" s="6"/>
      <c r="N52" s="6"/>
      <c r="O52" s="6"/>
      <c r="P52" s="6"/>
      <c r="T52" s="6" t="s">
        <v>81</v>
      </c>
      <c r="U52" s="6" t="s">
        <v>5</v>
      </c>
      <c r="V52" s="6" t="s">
        <v>82</v>
      </c>
      <c r="W52" s="6" t="s">
        <v>83</v>
      </c>
      <c r="X52" s="6" t="s">
        <v>8</v>
      </c>
      <c r="Y52" s="6" t="s">
        <v>5</v>
      </c>
      <c r="Z52" s="6" t="s">
        <v>84</v>
      </c>
      <c r="AN52" s="1" t="s">
        <v>369</v>
      </c>
      <c r="AO52" s="2"/>
      <c r="AP52" s="2"/>
      <c r="AQ52" s="2"/>
      <c r="AR52" s="2"/>
      <c r="AS52" s="2"/>
      <c r="AT52" s="2"/>
      <c r="AU52" s="2"/>
    </row>
    <row r="53" spans="3:57" ht="81.75" customHeight="1" thickBot="1" x14ac:dyDescent="0.35">
      <c r="C53" s="5" t="s">
        <v>389</v>
      </c>
      <c r="D53" s="6"/>
      <c r="E53" s="6"/>
      <c r="F53" s="6"/>
      <c r="G53" s="6"/>
      <c r="H53" s="6"/>
      <c r="I53" s="6"/>
      <c r="J53" s="6"/>
      <c r="K53" s="6">
        <v>0.14000000000000001</v>
      </c>
      <c r="L53" s="6" t="s">
        <v>2</v>
      </c>
      <c r="M53" s="6">
        <v>4.5999999999999999E-2</v>
      </c>
      <c r="N53" s="6">
        <v>1.4999999999999999E-2</v>
      </c>
      <c r="O53" s="6" t="s">
        <v>2</v>
      </c>
      <c r="P53" s="6" t="s">
        <v>2</v>
      </c>
      <c r="T53" s="6"/>
      <c r="U53" s="6"/>
      <c r="V53" s="6"/>
      <c r="W53" s="6"/>
      <c r="X53" s="6"/>
      <c r="Y53" s="6"/>
      <c r="Z53" s="6"/>
      <c r="AN53" s="1" t="s">
        <v>130</v>
      </c>
      <c r="AO53" s="2" t="s">
        <v>325</v>
      </c>
      <c r="AP53" s="2" t="s">
        <v>251</v>
      </c>
      <c r="AQ53" s="3" t="s">
        <v>326</v>
      </c>
      <c r="AR53" s="3" t="s">
        <v>329</v>
      </c>
      <c r="AS53" s="2" t="s">
        <v>251</v>
      </c>
      <c r="AT53" s="3" t="s">
        <v>251</v>
      </c>
      <c r="AU53" s="3" t="s">
        <v>334</v>
      </c>
    </row>
    <row r="54" spans="3:57" ht="61.5" thickBot="1" x14ac:dyDescent="0.35">
      <c r="C54" s="5" t="s">
        <v>130</v>
      </c>
      <c r="D54" s="6" t="str">
        <f t="shared" si="1"/>
        <v>70%</v>
      </c>
      <c r="E54" s="6" t="str">
        <f t="shared" si="2"/>
        <v>81%</v>
      </c>
      <c r="F54" s="6" t="str">
        <f t="shared" si="3"/>
        <v>89%</v>
      </c>
      <c r="G54" s="6" t="str">
        <f t="shared" si="4"/>
        <v>71%</v>
      </c>
      <c r="H54" s="6" t="str">
        <f t="shared" si="5"/>
        <v>100%</v>
      </c>
      <c r="I54" s="6" t="str">
        <f t="shared" si="6"/>
        <v>33%</v>
      </c>
      <c r="J54" s="6" t="str">
        <f t="shared" si="7"/>
        <v>48%</v>
      </c>
      <c r="K54" s="6"/>
      <c r="L54" s="6"/>
      <c r="M54" s="6"/>
      <c r="N54" s="6"/>
      <c r="O54" s="6"/>
      <c r="P54" s="6"/>
      <c r="T54" s="6" t="s">
        <v>206</v>
      </c>
      <c r="U54" s="6" t="s">
        <v>207</v>
      </c>
      <c r="V54" s="6" t="s">
        <v>208</v>
      </c>
      <c r="W54" s="6" t="s">
        <v>209</v>
      </c>
      <c r="X54" s="6" t="s">
        <v>121</v>
      </c>
      <c r="Y54" s="6" t="s">
        <v>210</v>
      </c>
      <c r="Z54" s="6" t="s">
        <v>211</v>
      </c>
      <c r="AN54" s="1" t="s">
        <v>134</v>
      </c>
      <c r="AO54" s="2" t="s">
        <v>274</v>
      </c>
      <c r="AP54" s="2" t="s">
        <v>244</v>
      </c>
      <c r="AQ54" s="3" t="s">
        <v>278</v>
      </c>
      <c r="AR54" s="3" t="s">
        <v>277</v>
      </c>
      <c r="AS54" s="2" t="s">
        <v>244</v>
      </c>
      <c r="AT54" s="3" t="s">
        <v>244</v>
      </c>
      <c r="AU54" s="3" t="s">
        <v>308</v>
      </c>
    </row>
    <row r="55" spans="3:57" ht="41.25" thickBot="1" x14ac:dyDescent="0.35">
      <c r="C55" s="5" t="s">
        <v>134</v>
      </c>
      <c r="D55" s="6" t="str">
        <f t="shared" si="1"/>
        <v>30%</v>
      </c>
      <c r="E55" s="6" t="str">
        <f t="shared" si="2"/>
        <v>19%</v>
      </c>
      <c r="F55" s="6" t="str">
        <f t="shared" si="3"/>
        <v>11%</v>
      </c>
      <c r="G55" s="6" t="str">
        <f t="shared" si="4"/>
        <v>29%</v>
      </c>
      <c r="H55" s="6" t="str">
        <f t="shared" si="5"/>
        <v>0%</v>
      </c>
      <c r="I55" s="6" t="str">
        <f t="shared" si="6"/>
        <v>67%</v>
      </c>
      <c r="J55" s="6" t="str">
        <f t="shared" si="7"/>
        <v>52%</v>
      </c>
      <c r="K55" s="6"/>
      <c r="L55" s="6"/>
      <c r="M55" s="6"/>
      <c r="N55" s="6"/>
      <c r="O55" s="6"/>
      <c r="P55" s="6"/>
      <c r="T55" s="6" t="s">
        <v>85</v>
      </c>
      <c r="U55" s="6" t="s">
        <v>86</v>
      </c>
      <c r="V55" s="6" t="s">
        <v>87</v>
      </c>
      <c r="W55" s="6" t="s">
        <v>88</v>
      </c>
      <c r="X55" s="6" t="s">
        <v>5</v>
      </c>
      <c r="Y55" s="6" t="s">
        <v>89</v>
      </c>
      <c r="Z55" s="6" t="s">
        <v>90</v>
      </c>
      <c r="AN55" s="1" t="s">
        <v>358</v>
      </c>
      <c r="AO55" s="2"/>
      <c r="AP55" s="2"/>
      <c r="AQ55" s="2"/>
      <c r="AR55" s="2"/>
      <c r="AS55" s="2"/>
      <c r="AT55" s="2"/>
      <c r="AU55" s="2"/>
    </row>
    <row r="56" spans="3:57" ht="61.5" customHeight="1" thickBot="1" x14ac:dyDescent="0.35">
      <c r="C56" s="5" t="s">
        <v>390</v>
      </c>
      <c r="D56" s="6"/>
      <c r="E56" s="6"/>
      <c r="F56" s="6"/>
      <c r="G56" s="6"/>
      <c r="H56" s="6"/>
      <c r="I56" s="6"/>
      <c r="J56" s="6"/>
      <c r="K56" s="6">
        <v>0.4</v>
      </c>
      <c r="L56" s="6" t="s">
        <v>2</v>
      </c>
      <c r="M56" s="6">
        <v>3.0000000000000001E-3</v>
      </c>
      <c r="N56" s="6" t="s">
        <v>19</v>
      </c>
      <c r="O56" s="6">
        <v>2.3E-2</v>
      </c>
      <c r="P56" s="6">
        <v>0.8</v>
      </c>
      <c r="T56" s="6"/>
      <c r="U56" s="6"/>
      <c r="V56" s="6"/>
      <c r="W56" s="6"/>
      <c r="X56" s="6"/>
      <c r="Y56" s="6"/>
      <c r="Z56" s="6"/>
      <c r="AN56" s="1" t="s">
        <v>130</v>
      </c>
      <c r="AO56" s="2" t="s">
        <v>290</v>
      </c>
      <c r="AP56" s="3" t="s">
        <v>244</v>
      </c>
      <c r="AQ56" s="2" t="s">
        <v>263</v>
      </c>
      <c r="AR56" s="3" t="s">
        <v>335</v>
      </c>
      <c r="AS56" s="2" t="s">
        <v>247</v>
      </c>
      <c r="AT56" s="2" t="s">
        <v>248</v>
      </c>
      <c r="AU56" s="3" t="s">
        <v>336</v>
      </c>
    </row>
    <row r="57" spans="3:57" ht="61.5" thickBot="1" x14ac:dyDescent="0.35">
      <c r="C57" s="5" t="s">
        <v>130</v>
      </c>
      <c r="D57" s="6" t="str">
        <f t="shared" si="1"/>
        <v>96%</v>
      </c>
      <c r="E57" s="6" t="str">
        <f t="shared" si="2"/>
        <v>100%</v>
      </c>
      <c r="F57" s="6" t="str">
        <f t="shared" si="3"/>
        <v>88%</v>
      </c>
      <c r="G57" s="6" t="str">
        <f t="shared" si="4"/>
        <v>97%</v>
      </c>
      <c r="H57" s="6" t="str">
        <f t="shared" si="5"/>
        <v>100%</v>
      </c>
      <c r="I57" s="6" t="str">
        <f t="shared" si="6"/>
        <v>100%</v>
      </c>
      <c r="J57" s="6" t="str">
        <f t="shared" si="7"/>
        <v>96%</v>
      </c>
      <c r="K57" s="6"/>
      <c r="L57" s="6"/>
      <c r="M57" s="6"/>
      <c r="N57" s="6"/>
      <c r="O57" s="6"/>
      <c r="P57" s="6"/>
      <c r="T57" s="6" t="s">
        <v>212</v>
      </c>
      <c r="U57" s="6" t="s">
        <v>13</v>
      </c>
      <c r="V57" s="6" t="s">
        <v>175</v>
      </c>
      <c r="W57" s="6" t="s">
        <v>213</v>
      </c>
      <c r="X57" s="6" t="s">
        <v>121</v>
      </c>
      <c r="Y57" s="6" t="s">
        <v>152</v>
      </c>
      <c r="Z57" s="6" t="s">
        <v>214</v>
      </c>
      <c r="AN57" s="1" t="s">
        <v>134</v>
      </c>
      <c r="AO57" s="2" t="s">
        <v>300</v>
      </c>
      <c r="AP57" s="3" t="s">
        <v>251</v>
      </c>
      <c r="AQ57" s="2" t="s">
        <v>259</v>
      </c>
      <c r="AR57" s="3" t="s">
        <v>304</v>
      </c>
      <c r="AS57" s="2" t="s">
        <v>254</v>
      </c>
      <c r="AT57" s="2" t="s">
        <v>255</v>
      </c>
      <c r="AU57" s="3" t="s">
        <v>309</v>
      </c>
    </row>
    <row r="58" spans="3:57" ht="41.25" thickBot="1" x14ac:dyDescent="0.35">
      <c r="C58" s="5" t="s">
        <v>134</v>
      </c>
      <c r="D58" s="6" t="str">
        <f t="shared" si="1"/>
        <v>3.9%</v>
      </c>
      <c r="E58" s="6" t="str">
        <f t="shared" si="2"/>
        <v>0%</v>
      </c>
      <c r="F58" s="6" t="str">
        <f t="shared" si="3"/>
        <v>12%</v>
      </c>
      <c r="G58" s="6" t="str">
        <f t="shared" si="4"/>
        <v>3.2%</v>
      </c>
      <c r="H58" s="6" t="str">
        <f t="shared" si="5"/>
        <v>0%</v>
      </c>
      <c r="I58" s="6" t="str">
        <f t="shared" si="6"/>
        <v>0%</v>
      </c>
      <c r="J58" s="6" t="str">
        <f t="shared" si="7"/>
        <v>4.2%</v>
      </c>
      <c r="K58" s="6"/>
      <c r="L58" s="6"/>
      <c r="M58" s="6"/>
      <c r="N58" s="6"/>
      <c r="O58" s="6"/>
      <c r="P58" s="6"/>
      <c r="T58" s="6" t="s">
        <v>91</v>
      </c>
      <c r="U58" s="6" t="s">
        <v>5</v>
      </c>
      <c r="V58" s="6" t="s">
        <v>92</v>
      </c>
      <c r="W58" s="6" t="s">
        <v>93</v>
      </c>
      <c r="X58" s="6" t="s">
        <v>5</v>
      </c>
      <c r="Y58" s="6" t="s">
        <v>5</v>
      </c>
      <c r="Z58" s="6" t="s">
        <v>94</v>
      </c>
      <c r="AN58" s="1" t="s">
        <v>359</v>
      </c>
      <c r="AO58" s="2"/>
      <c r="AP58" s="2"/>
      <c r="AQ58" s="2"/>
      <c r="AR58" s="2"/>
      <c r="AS58" s="2"/>
      <c r="AT58" s="2"/>
      <c r="AU58" s="2"/>
    </row>
    <row r="59" spans="3:57" ht="102" customHeight="1" thickBot="1" x14ac:dyDescent="0.35">
      <c r="C59" s="5" t="s">
        <v>391</v>
      </c>
      <c r="D59" s="6"/>
      <c r="E59" s="6"/>
      <c r="F59" s="6"/>
      <c r="G59" s="6"/>
      <c r="H59" s="6"/>
      <c r="I59" s="6"/>
      <c r="J59" s="6"/>
      <c r="K59" s="6">
        <v>4.5999999999999999E-2</v>
      </c>
      <c r="L59" s="6" t="s">
        <v>2</v>
      </c>
      <c r="M59" s="6">
        <v>0.9</v>
      </c>
      <c r="N59" s="6">
        <v>0.6</v>
      </c>
      <c r="O59" s="6">
        <v>7.0000000000000001E-3</v>
      </c>
      <c r="P59" s="6">
        <v>0.2</v>
      </c>
      <c r="T59" s="6"/>
      <c r="U59" s="6"/>
      <c r="V59" s="6"/>
      <c r="W59" s="6"/>
      <c r="X59" s="6"/>
      <c r="Y59" s="6"/>
      <c r="Z59" s="6"/>
      <c r="AN59" s="1" t="s">
        <v>130</v>
      </c>
      <c r="AO59" s="2" t="s">
        <v>313</v>
      </c>
      <c r="AP59" s="2" t="s">
        <v>251</v>
      </c>
      <c r="AQ59" s="2" t="s">
        <v>292</v>
      </c>
      <c r="AR59" s="3" t="s">
        <v>292</v>
      </c>
      <c r="AS59" s="2" t="s">
        <v>251</v>
      </c>
      <c r="AT59" s="3" t="s">
        <v>251</v>
      </c>
      <c r="AU59" s="3" t="s">
        <v>258</v>
      </c>
    </row>
    <row r="60" spans="3:57" ht="41.25" thickBot="1" x14ac:dyDescent="0.35">
      <c r="C60" s="5" t="s">
        <v>130</v>
      </c>
      <c r="D60" s="6" t="str">
        <f t="shared" si="1"/>
        <v>9.4%</v>
      </c>
      <c r="E60" s="6" t="str">
        <f t="shared" si="2"/>
        <v>0%</v>
      </c>
      <c r="F60" s="6" t="str">
        <f t="shared" si="3"/>
        <v>23%</v>
      </c>
      <c r="G60" s="6" t="str">
        <f t="shared" si="4"/>
        <v>9.5%</v>
      </c>
      <c r="H60" s="6" t="str">
        <f t="shared" si="5"/>
        <v>0%</v>
      </c>
      <c r="I60" s="6" t="str">
        <f t="shared" si="6"/>
        <v>1.9%</v>
      </c>
      <c r="J60" s="6" t="str">
        <f t="shared" si="7"/>
        <v>11%</v>
      </c>
      <c r="K60" s="6"/>
      <c r="L60" s="6"/>
      <c r="M60" s="6"/>
      <c r="N60" s="6"/>
      <c r="O60" s="6"/>
      <c r="P60" s="6"/>
      <c r="T60" s="6" t="s">
        <v>114</v>
      </c>
      <c r="U60" s="6" t="s">
        <v>5</v>
      </c>
      <c r="V60" s="6" t="s">
        <v>115</v>
      </c>
      <c r="W60" s="6" t="s">
        <v>116</v>
      </c>
      <c r="X60" s="6" t="s">
        <v>5</v>
      </c>
      <c r="Y60" s="6" t="s">
        <v>43</v>
      </c>
      <c r="Z60" s="6" t="s">
        <v>106</v>
      </c>
      <c r="AN60" s="1" t="s">
        <v>134</v>
      </c>
      <c r="AO60" s="2" t="s">
        <v>271</v>
      </c>
      <c r="AP60" s="2" t="s">
        <v>244</v>
      </c>
      <c r="AQ60" s="2" t="s">
        <v>272</v>
      </c>
      <c r="AR60" s="3" t="s">
        <v>272</v>
      </c>
      <c r="AS60" s="2" t="s">
        <v>244</v>
      </c>
      <c r="AT60" s="3" t="s">
        <v>244</v>
      </c>
      <c r="AU60" s="3" t="s">
        <v>262</v>
      </c>
    </row>
    <row r="61" spans="3:57" ht="61.5" thickBot="1" x14ac:dyDescent="0.35">
      <c r="C61" s="5" t="s">
        <v>134</v>
      </c>
      <c r="D61" s="6" t="str">
        <f t="shared" si="1"/>
        <v>91%</v>
      </c>
      <c r="E61" s="6" t="str">
        <f t="shared" si="2"/>
        <v>100%</v>
      </c>
      <c r="F61" s="6" t="str">
        <f t="shared" si="3"/>
        <v>77%</v>
      </c>
      <c r="G61" s="6" t="str">
        <f t="shared" si="4"/>
        <v>90%</v>
      </c>
      <c r="H61" s="6" t="str">
        <f t="shared" si="5"/>
        <v>100%</v>
      </c>
      <c r="I61" s="6" t="str">
        <f t="shared" si="6"/>
        <v>98%</v>
      </c>
      <c r="J61" s="6" t="str">
        <f t="shared" si="7"/>
        <v>89%</v>
      </c>
      <c r="K61" s="6"/>
      <c r="L61" s="6"/>
      <c r="M61" s="6"/>
      <c r="N61" s="6"/>
      <c r="O61" s="6"/>
      <c r="P61" s="6"/>
      <c r="T61" s="6" t="s">
        <v>118</v>
      </c>
      <c r="U61" s="6" t="s">
        <v>13</v>
      </c>
      <c r="V61" s="6" t="s">
        <v>119</v>
      </c>
      <c r="W61" s="6" t="s">
        <v>120</v>
      </c>
      <c r="X61" s="6" t="s">
        <v>121</v>
      </c>
      <c r="Y61" s="6" t="s">
        <v>73</v>
      </c>
      <c r="Z61" s="6" t="s">
        <v>122</v>
      </c>
      <c r="AN61" s="1" t="s">
        <v>176</v>
      </c>
      <c r="AO61" s="2"/>
      <c r="AP61" s="2"/>
      <c r="AQ61" s="2"/>
      <c r="AR61" s="2"/>
      <c r="AS61" s="2"/>
      <c r="AT61" s="2"/>
      <c r="AU61" s="2"/>
    </row>
    <row r="62" spans="3:57" ht="56.25" customHeight="1" thickBot="1" x14ac:dyDescent="0.35">
      <c r="C62" s="5" t="s">
        <v>392</v>
      </c>
      <c r="D62" s="6"/>
      <c r="E62" s="6"/>
      <c r="F62" s="6"/>
      <c r="G62" s="6"/>
      <c r="H62" s="6"/>
      <c r="I62" s="6"/>
      <c r="J62" s="6"/>
      <c r="K62" s="6">
        <v>0.11</v>
      </c>
      <c r="L62" s="6" t="s">
        <v>2</v>
      </c>
      <c r="M62" s="6">
        <v>0.13</v>
      </c>
      <c r="N62" s="6">
        <v>0.6</v>
      </c>
      <c r="O62" s="6">
        <v>3.0000000000000001E-3</v>
      </c>
      <c r="P62" s="6">
        <v>8.0000000000000002E-3</v>
      </c>
      <c r="T62" s="6"/>
      <c r="U62" s="6"/>
      <c r="V62" s="6"/>
      <c r="W62" s="6"/>
      <c r="X62" s="6"/>
      <c r="Y62" s="6"/>
      <c r="Z62" s="6"/>
      <c r="AN62" s="1" t="s">
        <v>177</v>
      </c>
      <c r="AO62" s="2" t="s">
        <v>337</v>
      </c>
      <c r="AP62" s="2" t="s">
        <v>276</v>
      </c>
      <c r="AQ62" s="2" t="s">
        <v>337</v>
      </c>
      <c r="AR62" s="3" t="s">
        <v>322</v>
      </c>
      <c r="AS62" s="3" t="s">
        <v>244</v>
      </c>
      <c r="AT62" s="2" t="s">
        <v>332</v>
      </c>
      <c r="AU62" s="3" t="s">
        <v>249</v>
      </c>
      <c r="AX62" s="42" t="s">
        <v>0</v>
      </c>
      <c r="AY62" s="44" t="s">
        <v>1</v>
      </c>
      <c r="AZ62" s="44"/>
      <c r="BA62" s="44"/>
      <c r="BB62" s="44"/>
      <c r="BC62" s="44"/>
      <c r="BD62" s="44"/>
      <c r="BE62" s="44"/>
    </row>
    <row r="63" spans="3:57" ht="61.5" thickBot="1" x14ac:dyDescent="0.5">
      <c r="C63" s="5" t="s">
        <v>130</v>
      </c>
      <c r="D63" s="6" t="str">
        <f t="shared" si="1"/>
        <v>92%</v>
      </c>
      <c r="E63" s="6" t="str">
        <f t="shared" si="2"/>
        <v>100%</v>
      </c>
      <c r="F63" s="6" t="str">
        <f t="shared" si="3"/>
        <v>100%</v>
      </c>
      <c r="G63" s="6" t="str">
        <f t="shared" si="4"/>
        <v>93%</v>
      </c>
      <c r="H63" s="6" t="str">
        <f t="shared" si="5"/>
        <v>100%</v>
      </c>
      <c r="I63" s="6" t="str">
        <f t="shared" si="6"/>
        <v>100%</v>
      </c>
      <c r="J63" s="6" t="str">
        <f t="shared" si="7"/>
        <v>96%</v>
      </c>
      <c r="K63" s="6"/>
      <c r="L63" s="6"/>
      <c r="M63" s="6"/>
      <c r="N63" s="6"/>
      <c r="O63" s="6"/>
      <c r="P63" s="6"/>
      <c r="T63" s="6" t="s">
        <v>215</v>
      </c>
      <c r="U63" s="6" t="s">
        <v>13</v>
      </c>
      <c r="V63" s="6" t="s">
        <v>156</v>
      </c>
      <c r="W63" s="6" t="s">
        <v>216</v>
      </c>
      <c r="X63" s="6" t="s">
        <v>121</v>
      </c>
      <c r="Y63" s="6" t="s">
        <v>152</v>
      </c>
      <c r="Z63" s="6" t="s">
        <v>217</v>
      </c>
      <c r="AN63" s="1" t="s">
        <v>178</v>
      </c>
      <c r="AO63" s="2" t="s">
        <v>338</v>
      </c>
      <c r="AP63" s="2" t="s">
        <v>267</v>
      </c>
      <c r="AQ63" s="2" t="s">
        <v>338</v>
      </c>
      <c r="AR63" s="3" t="s">
        <v>265</v>
      </c>
      <c r="AS63" s="3" t="s">
        <v>251</v>
      </c>
      <c r="AT63" s="2" t="s">
        <v>331</v>
      </c>
      <c r="AU63" s="3" t="s">
        <v>256</v>
      </c>
      <c r="AX63" s="43"/>
      <c r="AY63" s="22">
        <v>1</v>
      </c>
      <c r="AZ63" s="22">
        <v>2</v>
      </c>
      <c r="BA63" s="22">
        <v>3</v>
      </c>
      <c r="BB63" s="22">
        <v>4</v>
      </c>
      <c r="BC63" s="22">
        <v>5</v>
      </c>
      <c r="BD63" s="22">
        <v>6</v>
      </c>
      <c r="BE63" s="22">
        <v>7</v>
      </c>
    </row>
    <row r="64" spans="3:57" ht="41.25" thickBot="1" x14ac:dyDescent="0.3">
      <c r="C64" s="5" t="s">
        <v>134</v>
      </c>
      <c r="D64" s="6" t="str">
        <f t="shared" si="1"/>
        <v>7.7%</v>
      </c>
      <c r="E64" s="6" t="str">
        <f t="shared" si="2"/>
        <v>0%</v>
      </c>
      <c r="F64" s="6" t="str">
        <f t="shared" si="3"/>
        <v>0%</v>
      </c>
      <c r="G64" s="6" t="str">
        <f t="shared" si="4"/>
        <v>7.1%</v>
      </c>
      <c r="H64" s="6" t="str">
        <f t="shared" si="5"/>
        <v>0%</v>
      </c>
      <c r="I64" s="6" t="str">
        <f t="shared" si="6"/>
        <v>0%</v>
      </c>
      <c r="J64" s="6" t="str">
        <f t="shared" si="7"/>
        <v>4.4%</v>
      </c>
      <c r="K64" s="6"/>
      <c r="L64" s="6"/>
      <c r="M64" s="6"/>
      <c r="N64" s="6"/>
      <c r="O64" s="6"/>
      <c r="P64" s="6"/>
      <c r="T64" s="6" t="s">
        <v>123</v>
      </c>
      <c r="U64" s="6" t="s">
        <v>5</v>
      </c>
      <c r="V64" s="6" t="s">
        <v>5</v>
      </c>
      <c r="W64" s="6" t="s">
        <v>124</v>
      </c>
      <c r="X64" s="6" t="s">
        <v>5</v>
      </c>
      <c r="Y64" s="6" t="s">
        <v>5</v>
      </c>
      <c r="Z64" s="6" t="s">
        <v>125</v>
      </c>
      <c r="AN64" s="5" t="s">
        <v>374</v>
      </c>
      <c r="AO64" s="6"/>
      <c r="AP64" s="6"/>
      <c r="AQ64" s="6"/>
      <c r="AR64" s="6"/>
      <c r="AS64" s="6"/>
      <c r="AT64" s="6"/>
      <c r="AU64" s="6"/>
      <c r="AX64" s="24" t="s">
        <v>361</v>
      </c>
      <c r="AY64" s="23"/>
      <c r="AZ64" s="23"/>
      <c r="BA64" s="23"/>
      <c r="BB64" s="23"/>
      <c r="BC64" s="23"/>
      <c r="BD64" s="23"/>
      <c r="BE64" s="23"/>
    </row>
    <row r="65" spans="3:57" ht="78" customHeight="1" thickBot="1" x14ac:dyDescent="0.4">
      <c r="C65" s="5" t="s">
        <v>393</v>
      </c>
      <c r="D65" s="6"/>
      <c r="E65" s="6"/>
      <c r="F65" s="6"/>
      <c r="G65" s="6"/>
      <c r="H65" s="6"/>
      <c r="I65" s="6"/>
      <c r="J65" s="6"/>
      <c r="K65" s="6">
        <v>7.0999999999999994E-2</v>
      </c>
      <c r="L65" s="6">
        <v>0.2</v>
      </c>
      <c r="M65" s="6">
        <v>0.5</v>
      </c>
      <c r="N65" s="6">
        <v>0.6</v>
      </c>
      <c r="O65" s="6">
        <v>1.9E-2</v>
      </c>
      <c r="P65" s="6" t="s">
        <v>2</v>
      </c>
      <c r="T65" s="6"/>
      <c r="U65" s="6"/>
      <c r="V65" s="6"/>
      <c r="W65" s="6"/>
      <c r="X65" s="6"/>
      <c r="Y65" s="6"/>
      <c r="Z65" s="6"/>
      <c r="AN65" s="5" t="s">
        <v>130</v>
      </c>
      <c r="AO65" s="6" t="s">
        <v>224</v>
      </c>
      <c r="AP65" s="10" t="s">
        <v>166</v>
      </c>
      <c r="AQ65" s="6" t="s">
        <v>173</v>
      </c>
      <c r="AR65" s="10" t="s">
        <v>225</v>
      </c>
      <c r="AS65" s="6" t="s">
        <v>16</v>
      </c>
      <c r="AT65" s="10" t="s">
        <v>226</v>
      </c>
      <c r="AU65" s="10" t="s">
        <v>227</v>
      </c>
      <c r="AX65" s="24" t="s">
        <v>3</v>
      </c>
      <c r="AY65" s="32" t="s">
        <v>243</v>
      </c>
      <c r="AZ65" s="33" t="s">
        <v>244</v>
      </c>
      <c r="BA65" s="32" t="s">
        <v>245</v>
      </c>
      <c r="BB65" s="33" t="s">
        <v>246</v>
      </c>
      <c r="BC65" s="32" t="s">
        <v>247</v>
      </c>
      <c r="BD65" s="32" t="s">
        <v>248</v>
      </c>
      <c r="BE65" s="33" t="s">
        <v>249</v>
      </c>
    </row>
    <row r="66" spans="3:57" ht="41.25" thickBot="1" x14ac:dyDescent="0.4">
      <c r="C66" s="5" t="s">
        <v>130</v>
      </c>
      <c r="D66" s="6" t="str">
        <f t="shared" si="1"/>
        <v>8.0%</v>
      </c>
      <c r="E66" s="6" t="str">
        <f t="shared" si="2"/>
        <v>0%</v>
      </c>
      <c r="F66" s="6" t="str">
        <f t="shared" si="3"/>
        <v>10%</v>
      </c>
      <c r="G66" s="6" t="str">
        <f t="shared" si="4"/>
        <v>8.3%</v>
      </c>
      <c r="H66" s="6" t="str">
        <f t="shared" si="5"/>
        <v>0%</v>
      </c>
      <c r="I66" s="6" t="str">
        <f t="shared" si="6"/>
        <v>1.9%</v>
      </c>
      <c r="J66" s="6" t="str">
        <f t="shared" si="7"/>
        <v>0.4%</v>
      </c>
      <c r="K66" s="6"/>
      <c r="L66" s="6"/>
      <c r="M66" s="6"/>
      <c r="N66" s="6"/>
      <c r="O66" s="6"/>
      <c r="P66" s="6"/>
      <c r="T66" s="6" t="s">
        <v>218</v>
      </c>
      <c r="U66" s="6" t="s">
        <v>5</v>
      </c>
      <c r="V66" s="6" t="s">
        <v>41</v>
      </c>
      <c r="W66" s="6" t="s">
        <v>219</v>
      </c>
      <c r="X66" s="6" t="s">
        <v>5</v>
      </c>
      <c r="Y66" s="6" t="s">
        <v>43</v>
      </c>
      <c r="Z66" s="6" t="s">
        <v>220</v>
      </c>
      <c r="AN66" s="5" t="s">
        <v>134</v>
      </c>
      <c r="AO66" s="6" t="s">
        <v>95</v>
      </c>
      <c r="AP66" s="10" t="s">
        <v>96</v>
      </c>
      <c r="AQ66" s="6" t="s">
        <v>76</v>
      </c>
      <c r="AR66" s="10" t="s">
        <v>97</v>
      </c>
      <c r="AS66" s="6" t="s">
        <v>8</v>
      </c>
      <c r="AT66" s="10" t="s">
        <v>98</v>
      </c>
      <c r="AU66" s="10" t="s">
        <v>99</v>
      </c>
      <c r="AX66" s="24" t="s">
        <v>11</v>
      </c>
      <c r="AY66" s="32" t="s">
        <v>250</v>
      </c>
      <c r="AZ66" s="33" t="s">
        <v>251</v>
      </c>
      <c r="BA66" s="32" t="s">
        <v>252</v>
      </c>
      <c r="BB66" s="33" t="s">
        <v>253</v>
      </c>
      <c r="BC66" s="32" t="s">
        <v>254</v>
      </c>
      <c r="BD66" s="32" t="s">
        <v>255</v>
      </c>
      <c r="BE66" s="33" t="s">
        <v>256</v>
      </c>
    </row>
    <row r="67" spans="3:57" ht="61.5" thickBot="1" x14ac:dyDescent="0.4">
      <c r="C67" s="5" t="s">
        <v>134</v>
      </c>
      <c r="D67" s="6" t="str">
        <f t="shared" si="1"/>
        <v>92%</v>
      </c>
      <c r="E67" s="6" t="str">
        <f t="shared" si="2"/>
        <v>100%</v>
      </c>
      <c r="F67" s="6" t="str">
        <f t="shared" si="3"/>
        <v>90%</v>
      </c>
      <c r="G67" s="6" t="str">
        <f t="shared" si="4"/>
        <v>92%</v>
      </c>
      <c r="H67" s="6" t="str">
        <f t="shared" si="5"/>
        <v>100%</v>
      </c>
      <c r="I67" s="6" t="str">
        <f t="shared" si="6"/>
        <v>98%</v>
      </c>
      <c r="J67" s="6" t="str">
        <f t="shared" si="7"/>
        <v>100%</v>
      </c>
      <c r="K67" s="6"/>
      <c r="L67" s="6"/>
      <c r="M67" s="6"/>
      <c r="N67" s="6"/>
      <c r="O67" s="6"/>
      <c r="P67" s="6"/>
      <c r="T67" s="6" t="s">
        <v>126</v>
      </c>
      <c r="U67" s="6" t="s">
        <v>13</v>
      </c>
      <c r="V67" s="6" t="s">
        <v>127</v>
      </c>
      <c r="W67" s="6" t="s">
        <v>128</v>
      </c>
      <c r="X67" s="6" t="s">
        <v>121</v>
      </c>
      <c r="Y67" s="6" t="s">
        <v>73</v>
      </c>
      <c r="Z67" s="6" t="s">
        <v>129</v>
      </c>
      <c r="AN67" s="5" t="s">
        <v>376</v>
      </c>
      <c r="AO67" s="6"/>
      <c r="AP67" s="6"/>
      <c r="AQ67" s="6"/>
      <c r="AR67" s="6"/>
      <c r="AS67" s="6"/>
      <c r="AT67" s="6"/>
      <c r="AU67" s="6"/>
      <c r="AX67" s="24" t="s">
        <v>365</v>
      </c>
      <c r="AY67" s="32"/>
      <c r="AZ67" s="32"/>
      <c r="BA67" s="32"/>
      <c r="BB67" s="32"/>
      <c r="BC67" s="32"/>
      <c r="BD67" s="32"/>
      <c r="BE67" s="32"/>
    </row>
    <row r="68" spans="3:57" ht="81.75" customHeight="1" thickBot="1" x14ac:dyDescent="0.4">
      <c r="C68" s="5" t="s">
        <v>394</v>
      </c>
      <c r="D68" s="6"/>
      <c r="E68" s="6"/>
      <c r="F68" s="6"/>
      <c r="G68" s="6"/>
      <c r="H68" s="6"/>
      <c r="I68" s="6"/>
      <c r="J68" s="6"/>
      <c r="K68" s="6" t="s">
        <v>2</v>
      </c>
      <c r="L68" s="6">
        <v>0.2</v>
      </c>
      <c r="M68" s="6" t="s">
        <v>2</v>
      </c>
      <c r="N68" s="6">
        <v>0.3</v>
      </c>
      <c r="O68" s="6">
        <v>0.2</v>
      </c>
      <c r="P68" s="6">
        <v>0.3</v>
      </c>
      <c r="T68" s="6"/>
      <c r="U68" s="6"/>
      <c r="V68" s="6"/>
      <c r="W68" s="6"/>
      <c r="X68" s="6"/>
      <c r="Y68" s="6"/>
      <c r="Z68" s="6"/>
      <c r="AN68" s="5" t="s">
        <v>130</v>
      </c>
      <c r="AO68" s="6" t="s">
        <v>228</v>
      </c>
      <c r="AP68" s="6" t="s">
        <v>166</v>
      </c>
      <c r="AQ68" s="6" t="s">
        <v>229</v>
      </c>
      <c r="AR68" s="6" t="s">
        <v>230</v>
      </c>
      <c r="AS68" s="6" t="s">
        <v>16</v>
      </c>
      <c r="AT68" s="6" t="s">
        <v>142</v>
      </c>
      <c r="AU68" s="6" t="s">
        <v>231</v>
      </c>
      <c r="AX68" s="24" t="s">
        <v>20</v>
      </c>
      <c r="AY68" s="32" t="s">
        <v>257</v>
      </c>
      <c r="AZ68" s="34">
        <v>1</v>
      </c>
      <c r="BA68" s="33" t="s">
        <v>256</v>
      </c>
      <c r="BB68" s="32" t="s">
        <v>258</v>
      </c>
      <c r="BC68" s="32" t="s">
        <v>258</v>
      </c>
      <c r="BD68" s="32" t="s">
        <v>259</v>
      </c>
      <c r="BE68" s="33" t="s">
        <v>260</v>
      </c>
    </row>
    <row r="69" spans="3:57" ht="61.5" thickBot="1" x14ac:dyDescent="0.4">
      <c r="C69" s="5" t="s">
        <v>130</v>
      </c>
      <c r="D69" s="6" t="str">
        <f t="shared" si="1"/>
        <v>69%</v>
      </c>
      <c r="E69" s="6" t="str">
        <f t="shared" si="2"/>
        <v>100%</v>
      </c>
      <c r="F69" s="6" t="str">
        <f t="shared" si="3"/>
        <v>73%</v>
      </c>
      <c r="G69" s="6" t="str">
        <f t="shared" si="4"/>
        <v>66%</v>
      </c>
      <c r="H69" s="6" t="str">
        <f t="shared" si="5"/>
        <v>86%</v>
      </c>
      <c r="I69" s="6" t="str">
        <f t="shared" si="6"/>
        <v>75%</v>
      </c>
      <c r="J69" s="6" t="str">
        <f t="shared" si="7"/>
        <v>67%</v>
      </c>
      <c r="K69" s="6"/>
      <c r="L69" s="6"/>
      <c r="M69" s="6"/>
      <c r="N69" s="6"/>
      <c r="O69" s="6"/>
      <c r="P69" s="6"/>
      <c r="T69" s="6" t="s">
        <v>131</v>
      </c>
      <c r="U69" s="6" t="s">
        <v>13</v>
      </c>
      <c r="V69" s="6" t="s">
        <v>112</v>
      </c>
      <c r="W69" s="6" t="s">
        <v>132</v>
      </c>
      <c r="X69" s="6" t="s">
        <v>16</v>
      </c>
      <c r="Y69" s="6" t="s">
        <v>17</v>
      </c>
      <c r="Z69" s="6" t="s">
        <v>133</v>
      </c>
      <c r="AN69" s="5" t="s">
        <v>134</v>
      </c>
      <c r="AO69" s="6" t="s">
        <v>100</v>
      </c>
      <c r="AP69" s="6" t="s">
        <v>96</v>
      </c>
      <c r="AQ69" s="6" t="s">
        <v>101</v>
      </c>
      <c r="AR69" s="6" t="s">
        <v>102</v>
      </c>
      <c r="AS69" s="6" t="s">
        <v>8</v>
      </c>
      <c r="AT69" s="6" t="s">
        <v>38</v>
      </c>
      <c r="AU69" s="6" t="s">
        <v>103</v>
      </c>
      <c r="AX69" s="24" t="s">
        <v>27</v>
      </c>
      <c r="AY69" s="32" t="s">
        <v>261</v>
      </c>
      <c r="AZ69" s="33" t="s">
        <v>244</v>
      </c>
      <c r="BA69" s="33" t="s">
        <v>249</v>
      </c>
      <c r="BB69" s="32" t="s">
        <v>262</v>
      </c>
      <c r="BC69" s="32" t="s">
        <v>262</v>
      </c>
      <c r="BD69" s="32" t="s">
        <v>263</v>
      </c>
      <c r="BE69" s="33" t="s">
        <v>264</v>
      </c>
    </row>
    <row r="70" spans="3:57" ht="61.5" thickBot="1" x14ac:dyDescent="0.4">
      <c r="C70" s="5" t="s">
        <v>134</v>
      </c>
      <c r="D70" s="6" t="str">
        <f t="shared" si="1"/>
        <v>31%</v>
      </c>
      <c r="E70" s="6" t="str">
        <f t="shared" si="2"/>
        <v>0%</v>
      </c>
      <c r="F70" s="6" t="str">
        <f t="shared" si="3"/>
        <v>27%</v>
      </c>
      <c r="G70" s="6" t="str">
        <f t="shared" si="4"/>
        <v>34%</v>
      </c>
      <c r="H70" s="6" t="str">
        <f t="shared" si="5"/>
        <v>14%</v>
      </c>
      <c r="I70" s="6" t="str">
        <f t="shared" si="6"/>
        <v>25%</v>
      </c>
      <c r="J70" s="6" t="str">
        <f t="shared" si="7"/>
        <v>33%</v>
      </c>
      <c r="K70" s="6"/>
      <c r="L70" s="6"/>
      <c r="M70" s="6"/>
      <c r="N70" s="6"/>
      <c r="O70" s="6"/>
      <c r="P70" s="6"/>
      <c r="T70" s="6" t="s">
        <v>135</v>
      </c>
      <c r="U70" s="6" t="s">
        <v>5</v>
      </c>
      <c r="V70" s="6" t="s">
        <v>67</v>
      </c>
      <c r="W70" s="6" t="s">
        <v>136</v>
      </c>
      <c r="X70" s="6" t="s">
        <v>8</v>
      </c>
      <c r="Y70" s="6" t="s">
        <v>9</v>
      </c>
      <c r="Z70" s="6" t="s">
        <v>69</v>
      </c>
      <c r="AN70" s="5" t="s">
        <v>379</v>
      </c>
      <c r="AO70" s="6"/>
      <c r="AP70" s="6"/>
      <c r="AQ70" s="6"/>
      <c r="AR70" s="6"/>
      <c r="AS70" s="6"/>
      <c r="AT70" s="6"/>
      <c r="AU70" s="6"/>
      <c r="AX70" s="24" t="s">
        <v>339</v>
      </c>
      <c r="AY70" s="32" t="s">
        <v>265</v>
      </c>
      <c r="AZ70" s="32" t="s">
        <v>266</v>
      </c>
      <c r="BA70" s="33" t="s">
        <v>267</v>
      </c>
      <c r="BB70" s="33" t="s">
        <v>268</v>
      </c>
      <c r="BC70" s="33" t="s">
        <v>247</v>
      </c>
      <c r="BD70" s="32" t="s">
        <v>269</v>
      </c>
      <c r="BE70" s="33" t="s">
        <v>256</v>
      </c>
    </row>
    <row r="71" spans="3:57" ht="61.5" thickBot="1" x14ac:dyDescent="0.4">
      <c r="C71" s="5" t="s">
        <v>221</v>
      </c>
      <c r="D71" s="6"/>
      <c r="E71" s="6"/>
      <c r="F71" s="6"/>
      <c r="G71" s="6"/>
      <c r="H71" s="6"/>
      <c r="I71" s="6"/>
      <c r="J71" s="6"/>
      <c r="K71" s="6">
        <v>0.4</v>
      </c>
      <c r="L71" s="6" t="s">
        <v>2</v>
      </c>
      <c r="M71" s="6" t="s">
        <v>2</v>
      </c>
      <c r="N71" s="6">
        <v>4.0000000000000001E-3</v>
      </c>
      <c r="O71" s="6">
        <v>0.4</v>
      </c>
      <c r="P71" s="6" t="s">
        <v>2</v>
      </c>
      <c r="T71" s="6"/>
      <c r="U71" s="6"/>
      <c r="V71" s="6"/>
      <c r="W71" s="6"/>
      <c r="X71" s="6"/>
      <c r="Y71" s="6"/>
      <c r="Z71" s="6"/>
      <c r="AN71" s="5" t="s">
        <v>130</v>
      </c>
      <c r="AO71" s="6" t="s">
        <v>232</v>
      </c>
      <c r="AP71" s="10" t="s">
        <v>13</v>
      </c>
      <c r="AQ71" s="10" t="s">
        <v>203</v>
      </c>
      <c r="AR71" s="6" t="s">
        <v>233</v>
      </c>
      <c r="AS71" s="10" t="s">
        <v>31</v>
      </c>
      <c r="AT71" s="10" t="s">
        <v>152</v>
      </c>
      <c r="AU71" s="10" t="s">
        <v>122</v>
      </c>
      <c r="AX71" s="24" t="s">
        <v>340</v>
      </c>
      <c r="AY71" s="32" t="s">
        <v>270</v>
      </c>
      <c r="AZ71" s="32" t="s">
        <v>244</v>
      </c>
      <c r="BA71" s="32" t="s">
        <v>271</v>
      </c>
      <c r="BB71" s="33" t="s">
        <v>272</v>
      </c>
      <c r="BC71" s="32" t="s">
        <v>244</v>
      </c>
      <c r="BD71" s="33" t="s">
        <v>273</v>
      </c>
      <c r="BE71" s="32" t="s">
        <v>274</v>
      </c>
    </row>
    <row r="72" spans="3:57" ht="61.5" thickBot="1" x14ac:dyDescent="0.4">
      <c r="C72" s="5" t="s">
        <v>130</v>
      </c>
      <c r="D72" s="6" t="str">
        <f t="shared" si="1"/>
        <v>48%</v>
      </c>
      <c r="E72" s="6" t="str">
        <f t="shared" si="2"/>
        <v>41%</v>
      </c>
      <c r="F72" s="6" t="str">
        <f t="shared" si="3"/>
        <v>30%</v>
      </c>
      <c r="G72" s="6" t="str">
        <f t="shared" si="4"/>
        <v>50%</v>
      </c>
      <c r="H72" s="6" t="str">
        <f t="shared" si="5"/>
        <v>86%</v>
      </c>
      <c r="I72" s="6" t="str">
        <f t="shared" si="6"/>
        <v>51%</v>
      </c>
      <c r="J72" s="6" t="str">
        <f t="shared" si="7"/>
        <v>37%</v>
      </c>
      <c r="K72" s="6"/>
      <c r="L72" s="6"/>
      <c r="M72" s="6"/>
      <c r="N72" s="6"/>
      <c r="O72" s="6"/>
      <c r="P72" s="6"/>
      <c r="T72" s="6" t="s">
        <v>138</v>
      </c>
      <c r="U72" s="6" t="s">
        <v>139</v>
      </c>
      <c r="V72" s="6" t="s">
        <v>140</v>
      </c>
      <c r="W72" s="6" t="s">
        <v>141</v>
      </c>
      <c r="X72" s="6" t="s">
        <v>16</v>
      </c>
      <c r="Y72" s="6" t="s">
        <v>142</v>
      </c>
      <c r="Z72" s="6" t="s">
        <v>143</v>
      </c>
      <c r="AN72" s="5" t="s">
        <v>134</v>
      </c>
      <c r="AO72" s="6" t="s">
        <v>104</v>
      </c>
      <c r="AP72" s="10" t="s">
        <v>5</v>
      </c>
      <c r="AQ72" s="10" t="s">
        <v>82</v>
      </c>
      <c r="AR72" s="6" t="s">
        <v>105</v>
      </c>
      <c r="AS72" s="10" t="s">
        <v>24</v>
      </c>
      <c r="AT72" s="10" t="s">
        <v>5</v>
      </c>
      <c r="AU72" s="10" t="s">
        <v>106</v>
      </c>
      <c r="AX72" s="24" t="s">
        <v>341</v>
      </c>
      <c r="AY72" s="32" t="s">
        <v>275</v>
      </c>
      <c r="AZ72" s="32" t="s">
        <v>276</v>
      </c>
      <c r="BA72" s="32" t="s">
        <v>247</v>
      </c>
      <c r="BB72" s="32" t="s">
        <v>275</v>
      </c>
      <c r="BC72" s="32" t="s">
        <v>244</v>
      </c>
      <c r="BD72" s="32" t="s">
        <v>272</v>
      </c>
      <c r="BE72" s="32" t="s">
        <v>247</v>
      </c>
    </row>
    <row r="73" spans="3:57" ht="61.5" thickBot="1" x14ac:dyDescent="0.4">
      <c r="C73" s="5" t="s">
        <v>134</v>
      </c>
      <c r="D73" s="6" t="str">
        <f t="shared" si="1"/>
        <v>52%</v>
      </c>
      <c r="E73" s="6" t="str">
        <f t="shared" si="2"/>
        <v>59%</v>
      </c>
      <c r="F73" s="6" t="str">
        <f t="shared" si="3"/>
        <v>70%</v>
      </c>
      <c r="G73" s="6" t="str">
        <f t="shared" si="4"/>
        <v>50%</v>
      </c>
      <c r="H73" s="6" t="str">
        <f t="shared" si="5"/>
        <v>14%</v>
      </c>
      <c r="I73" s="6" t="str">
        <f t="shared" si="6"/>
        <v>49%</v>
      </c>
      <c r="J73" s="6" t="str">
        <f t="shared" si="7"/>
        <v>63%</v>
      </c>
      <c r="K73" s="6"/>
      <c r="L73" s="6"/>
      <c r="M73" s="6"/>
      <c r="N73" s="6"/>
      <c r="O73" s="6"/>
      <c r="P73" s="6"/>
      <c r="T73" s="6" t="s">
        <v>34</v>
      </c>
      <c r="U73" s="6" t="s">
        <v>35</v>
      </c>
      <c r="V73" s="6" t="s">
        <v>36</v>
      </c>
      <c r="W73" s="6" t="s">
        <v>37</v>
      </c>
      <c r="X73" s="6" t="s">
        <v>8</v>
      </c>
      <c r="Y73" s="6" t="s">
        <v>38</v>
      </c>
      <c r="Z73" s="6" t="s">
        <v>39</v>
      </c>
      <c r="AN73" s="5" t="s">
        <v>382</v>
      </c>
      <c r="AO73" s="6"/>
      <c r="AP73" s="6"/>
      <c r="AQ73" s="6"/>
      <c r="AR73" s="6"/>
      <c r="AS73" s="6"/>
      <c r="AT73" s="6"/>
      <c r="AU73" s="6"/>
      <c r="AX73" s="24" t="s">
        <v>342</v>
      </c>
      <c r="AY73" s="32" t="s">
        <v>277</v>
      </c>
      <c r="AZ73" s="33" t="s">
        <v>244</v>
      </c>
      <c r="BA73" s="33" t="s">
        <v>278</v>
      </c>
      <c r="BB73" s="32" t="s">
        <v>277</v>
      </c>
      <c r="BC73" s="34">
        <v>0.71</v>
      </c>
      <c r="BD73" s="33" t="s">
        <v>244</v>
      </c>
      <c r="BE73" s="33" t="s">
        <v>263</v>
      </c>
    </row>
    <row r="74" spans="3:57" ht="61.5" thickBot="1" x14ac:dyDescent="0.4">
      <c r="C74" s="5" t="s">
        <v>222</v>
      </c>
      <c r="D74" s="6"/>
      <c r="E74" s="6"/>
      <c r="F74" s="6"/>
      <c r="G74" s="6"/>
      <c r="H74" s="6"/>
      <c r="I74" s="6"/>
      <c r="J74" s="6"/>
      <c r="K74" s="6">
        <v>4.7E-2</v>
      </c>
      <c r="L74" s="6">
        <v>0.7</v>
      </c>
      <c r="M74" s="6" t="s">
        <v>2</v>
      </c>
      <c r="N74" s="6">
        <v>0.4</v>
      </c>
      <c r="O74" s="6">
        <v>6.0000000000000001E-3</v>
      </c>
      <c r="P74" s="6">
        <v>1.2E-2</v>
      </c>
      <c r="T74" s="6"/>
      <c r="U74" s="6"/>
      <c r="V74" s="6"/>
      <c r="W74" s="6"/>
      <c r="X74" s="6"/>
      <c r="Y74" s="6"/>
      <c r="Z74" s="6"/>
      <c r="AN74" s="5" t="s">
        <v>130</v>
      </c>
      <c r="AO74" s="6" t="s">
        <v>234</v>
      </c>
      <c r="AP74" s="10" t="s">
        <v>162</v>
      </c>
      <c r="AQ74" s="6" t="s">
        <v>163</v>
      </c>
      <c r="AR74" s="6" t="s">
        <v>235</v>
      </c>
      <c r="AS74" s="6" t="s">
        <v>121</v>
      </c>
      <c r="AT74" s="10" t="s">
        <v>73</v>
      </c>
      <c r="AU74" s="10" t="s">
        <v>236</v>
      </c>
      <c r="AX74" s="24" t="s">
        <v>343</v>
      </c>
      <c r="AY74" s="32" t="s">
        <v>279</v>
      </c>
      <c r="AZ74" s="32" t="s">
        <v>244</v>
      </c>
      <c r="BA74" s="33" t="s">
        <v>244</v>
      </c>
      <c r="BB74" s="33" t="s">
        <v>280</v>
      </c>
      <c r="BC74" s="32" t="s">
        <v>244</v>
      </c>
      <c r="BD74" s="33" t="s">
        <v>248</v>
      </c>
      <c r="BE74" s="33" t="s">
        <v>275</v>
      </c>
    </row>
    <row r="75" spans="3:57" ht="61.5" thickBot="1" x14ac:dyDescent="0.4">
      <c r="C75" s="5" t="s">
        <v>130</v>
      </c>
      <c r="D75" s="6" t="str">
        <f t="shared" ref="D75:D84" si="16">SUBSTITUTE(MID(T75, FIND("(", T75) + 1, LEN(T75) - FIND("(", T75) - 1), ")", "")</f>
        <v>90%</v>
      </c>
      <c r="E75" s="6" t="str">
        <f t="shared" ref="E75:E84" si="17">SUBSTITUTE(MID(U75, FIND("(", U75) + 1, LEN(U75) - FIND("(", U75) - 1), ")", "")</f>
        <v>100%</v>
      </c>
      <c r="F75" s="6" t="str">
        <f t="shared" ref="F75:F84" si="18">SUBSTITUTE(MID(V75, FIND("(", V75) + 1, LEN(V75) - FIND("(", V75) - 1), ")", "")</f>
        <v>90%</v>
      </c>
      <c r="G75" s="6" t="str">
        <f t="shared" ref="G75:G84" si="19">SUBSTITUTE(MID(W75, FIND("(", W75) + 1, LEN(W75) - FIND("(", W75) - 1), ")", "")</f>
        <v>88%</v>
      </c>
      <c r="H75" s="6" t="str">
        <f t="shared" ref="H75:H84" si="20">SUBSTITUTE(MID(X75, FIND("(", X75) + 1, LEN(X75) - FIND("(", X75) - 1), ")", "")</f>
        <v>100%</v>
      </c>
      <c r="I75" s="6" t="str">
        <f t="shared" ref="I75:I84" si="21">SUBSTITUTE(MID(Y75, FIND("(", Y75) + 1, LEN(Y75) - FIND("(", Y75) - 1), ")", "")</f>
        <v>98%</v>
      </c>
      <c r="J75" s="6" t="str">
        <f t="shared" ref="J75:J84" si="22">SUBSTITUTE(MID(Z75, FIND("(", Z75) + 1, LEN(Z75) - FIND("(", Z75) - 1), ")", "")</f>
        <v>87%</v>
      </c>
      <c r="K75" s="6"/>
      <c r="L75" s="6"/>
      <c r="M75" s="6"/>
      <c r="N75" s="6"/>
      <c r="O75" s="6"/>
      <c r="P75" s="6"/>
      <c r="T75" s="6" t="s">
        <v>145</v>
      </c>
      <c r="U75" s="6" t="s">
        <v>13</v>
      </c>
      <c r="V75" s="6" t="s">
        <v>127</v>
      </c>
      <c r="W75" s="6" t="s">
        <v>146</v>
      </c>
      <c r="X75" s="6" t="s">
        <v>121</v>
      </c>
      <c r="Y75" s="6" t="s">
        <v>73</v>
      </c>
      <c r="Z75" s="6" t="s">
        <v>147</v>
      </c>
      <c r="AN75" s="8" t="s">
        <v>134</v>
      </c>
      <c r="AO75" s="9" t="s">
        <v>107</v>
      </c>
      <c r="AP75" s="11" t="s">
        <v>108</v>
      </c>
      <c r="AQ75" s="9" t="s">
        <v>109</v>
      </c>
      <c r="AR75" s="9" t="s">
        <v>110</v>
      </c>
      <c r="AS75" s="9" t="s">
        <v>5</v>
      </c>
      <c r="AT75" s="11" t="s">
        <v>43</v>
      </c>
      <c r="AU75" s="11" t="s">
        <v>111</v>
      </c>
      <c r="AX75" s="24" t="s">
        <v>344</v>
      </c>
      <c r="AY75" s="32" t="s">
        <v>281</v>
      </c>
      <c r="AZ75" s="32" t="s">
        <v>244</v>
      </c>
      <c r="BA75" s="33" t="s">
        <v>282</v>
      </c>
      <c r="BB75" s="33" t="s">
        <v>274</v>
      </c>
      <c r="BC75" s="32" t="s">
        <v>244</v>
      </c>
      <c r="BD75" s="33" t="s">
        <v>244</v>
      </c>
      <c r="BE75" s="32" t="s">
        <v>283</v>
      </c>
    </row>
    <row r="76" spans="3:57" ht="42" thickTop="1" thickBot="1" x14ac:dyDescent="0.4">
      <c r="C76" s="5" t="s">
        <v>134</v>
      </c>
      <c r="D76" s="6" t="str">
        <f t="shared" si="16"/>
        <v>9.8%</v>
      </c>
      <c r="E76" s="6" t="str">
        <f t="shared" si="17"/>
        <v>0%</v>
      </c>
      <c r="F76" s="6" t="str">
        <f t="shared" si="18"/>
        <v>10%</v>
      </c>
      <c r="G76" s="6" t="str">
        <f t="shared" si="19"/>
        <v>12%</v>
      </c>
      <c r="H76" s="6" t="str">
        <f t="shared" si="20"/>
        <v>0%</v>
      </c>
      <c r="I76" s="6" t="str">
        <f t="shared" si="21"/>
        <v>1.9%</v>
      </c>
      <c r="J76" s="6" t="str">
        <f t="shared" si="22"/>
        <v>13%</v>
      </c>
      <c r="K76" s="6"/>
      <c r="L76" s="6"/>
      <c r="M76" s="6"/>
      <c r="N76" s="6"/>
      <c r="O76" s="6"/>
      <c r="P76" s="6"/>
      <c r="T76" s="6" t="s">
        <v>40</v>
      </c>
      <c r="U76" s="6" t="s">
        <v>5</v>
      </c>
      <c r="V76" s="6" t="s">
        <v>41</v>
      </c>
      <c r="W76" s="6" t="s">
        <v>42</v>
      </c>
      <c r="X76" s="6" t="s">
        <v>5</v>
      </c>
      <c r="Y76" s="6" t="s">
        <v>43</v>
      </c>
      <c r="Z76" s="6" t="s">
        <v>44</v>
      </c>
      <c r="AX76" s="24" t="s">
        <v>345</v>
      </c>
      <c r="AY76" s="32" t="s">
        <v>284</v>
      </c>
      <c r="AZ76" s="32" t="s">
        <v>244</v>
      </c>
      <c r="BA76" s="32" t="s">
        <v>285</v>
      </c>
      <c r="BB76" s="32" t="s">
        <v>286</v>
      </c>
      <c r="BC76" s="32" t="s">
        <v>244</v>
      </c>
      <c r="BD76" s="32" t="s">
        <v>244</v>
      </c>
      <c r="BE76" s="33" t="s">
        <v>287</v>
      </c>
    </row>
    <row r="77" spans="3:57" ht="142.5" customHeight="1" thickBot="1" x14ac:dyDescent="0.4">
      <c r="C77" s="5" t="s">
        <v>223</v>
      </c>
      <c r="D77" s="6"/>
      <c r="E77" s="6"/>
      <c r="F77" s="6"/>
      <c r="G77" s="6"/>
      <c r="H77" s="6"/>
      <c r="I77" s="6"/>
      <c r="J77" s="6"/>
      <c r="K77" s="6">
        <v>0.03</v>
      </c>
      <c r="L77" s="6" t="s">
        <v>2</v>
      </c>
      <c r="M77" s="6" t="s">
        <v>2</v>
      </c>
      <c r="N77" s="6">
        <v>0.4</v>
      </c>
      <c r="O77" s="6" t="s">
        <v>2</v>
      </c>
      <c r="P77" s="6">
        <v>5.0999999999999997E-2</v>
      </c>
      <c r="T77" s="6"/>
      <c r="U77" s="6"/>
      <c r="V77" s="6"/>
      <c r="W77" s="6"/>
      <c r="X77" s="6"/>
      <c r="Y77" s="6"/>
      <c r="Z77" s="6"/>
      <c r="AX77" s="24" t="s">
        <v>346</v>
      </c>
      <c r="AY77" s="32" t="s">
        <v>288</v>
      </c>
      <c r="AZ77" s="33" t="s">
        <v>244</v>
      </c>
      <c r="BA77" s="32" t="s">
        <v>263</v>
      </c>
      <c r="BB77" s="33" t="s">
        <v>289</v>
      </c>
      <c r="BC77" s="32" t="s">
        <v>247</v>
      </c>
      <c r="BD77" s="32" t="s">
        <v>248</v>
      </c>
      <c r="BE77" s="32" t="s">
        <v>290</v>
      </c>
    </row>
    <row r="78" spans="3:57" ht="61.5" thickBot="1" x14ac:dyDescent="0.4">
      <c r="C78" s="5" t="s">
        <v>130</v>
      </c>
      <c r="D78" s="6" t="str">
        <f t="shared" si="16"/>
        <v>89%</v>
      </c>
      <c r="E78" s="6" t="str">
        <f t="shared" si="17"/>
        <v>100%</v>
      </c>
      <c r="F78" s="6" t="str">
        <f t="shared" si="18"/>
        <v>98%</v>
      </c>
      <c r="G78" s="6" t="str">
        <f t="shared" si="19"/>
        <v>87%</v>
      </c>
      <c r="H78" s="6" t="str">
        <f t="shared" si="20"/>
        <v>100%</v>
      </c>
      <c r="I78" s="6" t="str">
        <f t="shared" si="21"/>
        <v>100%</v>
      </c>
      <c r="J78" s="6" t="str">
        <f t="shared" si="22"/>
        <v>92%</v>
      </c>
      <c r="K78" s="6"/>
      <c r="L78" s="6"/>
      <c r="M78" s="6"/>
      <c r="N78" s="6"/>
      <c r="O78" s="6"/>
      <c r="P78" s="6"/>
      <c r="T78" s="6" t="s">
        <v>149</v>
      </c>
      <c r="U78" s="6" t="s">
        <v>13</v>
      </c>
      <c r="V78" s="6" t="s">
        <v>150</v>
      </c>
      <c r="W78" s="6" t="s">
        <v>151</v>
      </c>
      <c r="X78" s="6" t="s">
        <v>121</v>
      </c>
      <c r="Y78" s="6" t="s">
        <v>152</v>
      </c>
      <c r="Z78" s="6" t="s">
        <v>153</v>
      </c>
      <c r="AX78" s="24" t="s">
        <v>347</v>
      </c>
      <c r="AY78" s="32" t="s">
        <v>291</v>
      </c>
      <c r="AZ78" s="33" t="s">
        <v>251</v>
      </c>
      <c r="BA78" s="32" t="s">
        <v>292</v>
      </c>
      <c r="BB78" s="33" t="s">
        <v>293</v>
      </c>
      <c r="BC78" s="32" t="s">
        <v>254</v>
      </c>
      <c r="BD78" s="33" t="s">
        <v>294</v>
      </c>
      <c r="BE78" s="32" t="s">
        <v>254</v>
      </c>
    </row>
    <row r="79" spans="3:57" ht="53.25" thickBot="1" x14ac:dyDescent="0.4">
      <c r="C79" s="5" t="s">
        <v>134</v>
      </c>
      <c r="D79" s="6" t="str">
        <f t="shared" si="16"/>
        <v>11%</v>
      </c>
      <c r="E79" s="6" t="str">
        <f t="shared" si="17"/>
        <v>0%</v>
      </c>
      <c r="F79" s="6" t="str">
        <f t="shared" si="18"/>
        <v>1.6%</v>
      </c>
      <c r="G79" s="6" t="str">
        <f t="shared" si="19"/>
        <v>13%</v>
      </c>
      <c r="H79" s="6" t="str">
        <f t="shared" si="20"/>
        <v>0%</v>
      </c>
      <c r="I79" s="6" t="str">
        <f t="shared" si="21"/>
        <v>0%</v>
      </c>
      <c r="J79" s="6" t="str">
        <f t="shared" si="22"/>
        <v>8.0%</v>
      </c>
      <c r="K79" s="6"/>
      <c r="L79" s="6"/>
      <c r="M79" s="6"/>
      <c r="N79" s="6"/>
      <c r="O79" s="6"/>
      <c r="P79" s="6"/>
      <c r="T79" s="6" t="s">
        <v>58</v>
      </c>
      <c r="U79" s="6" t="s">
        <v>5</v>
      </c>
      <c r="V79" s="6" t="s">
        <v>59</v>
      </c>
      <c r="W79" s="6" t="s">
        <v>60</v>
      </c>
      <c r="X79" s="6" t="s">
        <v>5</v>
      </c>
      <c r="Y79" s="6" t="s">
        <v>5</v>
      </c>
      <c r="Z79" s="6" t="s">
        <v>61</v>
      </c>
      <c r="AX79" s="24" t="s">
        <v>372</v>
      </c>
      <c r="AY79" s="32" t="s">
        <v>295</v>
      </c>
      <c r="AZ79" s="33" t="s">
        <v>244</v>
      </c>
      <c r="BA79" s="33" t="s">
        <v>271</v>
      </c>
      <c r="BB79" s="32" t="s">
        <v>295</v>
      </c>
      <c r="BC79" s="32" t="s">
        <v>262</v>
      </c>
      <c r="BD79" s="33" t="s">
        <v>244</v>
      </c>
      <c r="BE79" s="32" t="s">
        <v>296</v>
      </c>
    </row>
    <row r="80" spans="3:57" ht="81.75" customHeight="1" thickBot="1" x14ac:dyDescent="0.4">
      <c r="C80" s="5" t="s">
        <v>395</v>
      </c>
      <c r="D80" s="6"/>
      <c r="E80" s="6"/>
      <c r="F80" s="6"/>
      <c r="G80" s="6"/>
      <c r="H80" s="6"/>
      <c r="I80" s="6"/>
      <c r="J80" s="6"/>
      <c r="K80" s="6">
        <v>0.3</v>
      </c>
      <c r="L80" s="6" t="s">
        <v>2</v>
      </c>
      <c r="M80" s="6" t="s">
        <v>2</v>
      </c>
      <c r="N80" s="6" t="s">
        <v>19</v>
      </c>
      <c r="O80" s="6" t="s">
        <v>2</v>
      </c>
      <c r="P80" s="6" t="s">
        <v>2</v>
      </c>
      <c r="T80" s="6"/>
      <c r="U80" s="6"/>
      <c r="V80" s="6"/>
      <c r="W80" s="6"/>
      <c r="X80" s="6"/>
      <c r="Y80" s="6"/>
      <c r="Z80" s="6"/>
      <c r="AX80" s="24" t="s">
        <v>348</v>
      </c>
      <c r="AY80" s="32" t="s">
        <v>297</v>
      </c>
      <c r="AZ80" s="32" t="s">
        <v>244</v>
      </c>
      <c r="BA80" s="32" t="s">
        <v>244</v>
      </c>
      <c r="BB80" s="33" t="s">
        <v>298</v>
      </c>
      <c r="BC80" s="32" t="s">
        <v>244</v>
      </c>
      <c r="BD80" s="32" t="s">
        <v>244</v>
      </c>
      <c r="BE80" s="32" t="s">
        <v>244</v>
      </c>
    </row>
    <row r="81" spans="3:57" ht="61.5" thickBot="1" x14ac:dyDescent="0.4">
      <c r="C81" s="5" t="s">
        <v>130</v>
      </c>
      <c r="D81" s="6" t="str">
        <f t="shared" si="16"/>
        <v>95%</v>
      </c>
      <c r="E81" s="6" t="str">
        <f t="shared" si="17"/>
        <v>100%</v>
      </c>
      <c r="F81" s="6" t="str">
        <f t="shared" si="18"/>
        <v>100%</v>
      </c>
      <c r="G81" s="6" t="str">
        <f t="shared" si="19"/>
        <v>93%</v>
      </c>
      <c r="H81" s="6" t="str">
        <f t="shared" si="20"/>
        <v>100%</v>
      </c>
      <c r="I81" s="6" t="str">
        <f t="shared" si="21"/>
        <v>75%</v>
      </c>
      <c r="J81" s="6" t="str">
        <f t="shared" si="22"/>
        <v>84%</v>
      </c>
      <c r="K81" s="6"/>
      <c r="L81" s="6"/>
      <c r="M81" s="6"/>
      <c r="N81" s="6"/>
      <c r="O81" s="6"/>
      <c r="P81" s="6"/>
      <c r="T81" s="6" t="s">
        <v>155</v>
      </c>
      <c r="U81" s="6" t="s">
        <v>13</v>
      </c>
      <c r="V81" s="6" t="s">
        <v>156</v>
      </c>
      <c r="W81" s="6" t="s">
        <v>157</v>
      </c>
      <c r="X81" s="6" t="s">
        <v>121</v>
      </c>
      <c r="Y81" s="6" t="s">
        <v>17</v>
      </c>
      <c r="Z81" s="6" t="s">
        <v>158</v>
      </c>
      <c r="AX81" s="24" t="s">
        <v>349</v>
      </c>
      <c r="AY81" s="32" t="s">
        <v>295</v>
      </c>
      <c r="AZ81" s="33" t="s">
        <v>244</v>
      </c>
      <c r="BA81" s="32" t="s">
        <v>299</v>
      </c>
      <c r="BB81" s="32" t="s">
        <v>275</v>
      </c>
      <c r="BC81" s="32" t="s">
        <v>247</v>
      </c>
      <c r="BD81" s="33" t="s">
        <v>244</v>
      </c>
      <c r="BE81" s="33" t="s">
        <v>246</v>
      </c>
    </row>
    <row r="82" spans="3:57" ht="41.25" thickBot="1" x14ac:dyDescent="0.4">
      <c r="C82" s="5" t="s">
        <v>134</v>
      </c>
      <c r="D82" s="6" t="str">
        <f t="shared" si="16"/>
        <v>5.1%</v>
      </c>
      <c r="E82" s="6" t="str">
        <f t="shared" si="17"/>
        <v>0%</v>
      </c>
      <c r="F82" s="6" t="str">
        <f t="shared" si="18"/>
        <v>0%</v>
      </c>
      <c r="G82" s="6" t="str">
        <f t="shared" si="19"/>
        <v>6.8%</v>
      </c>
      <c r="H82" s="6" t="str">
        <f t="shared" si="20"/>
        <v>0%</v>
      </c>
      <c r="I82" s="6" t="str">
        <f t="shared" si="21"/>
        <v>25%</v>
      </c>
      <c r="J82" s="6" t="str">
        <f t="shared" si="22"/>
        <v>16%</v>
      </c>
      <c r="K82" s="6"/>
      <c r="L82" s="6"/>
      <c r="M82" s="6"/>
      <c r="N82" s="6"/>
      <c r="O82" s="6"/>
      <c r="P82" s="6"/>
      <c r="T82" s="6" t="s">
        <v>159</v>
      </c>
      <c r="U82" s="6" t="s">
        <v>5</v>
      </c>
      <c r="V82" s="6" t="s">
        <v>5</v>
      </c>
      <c r="W82" s="6" t="s">
        <v>160</v>
      </c>
      <c r="X82" s="6" t="s">
        <v>5</v>
      </c>
      <c r="Y82" s="6" t="s">
        <v>9</v>
      </c>
      <c r="Z82" s="6" t="s">
        <v>57</v>
      </c>
      <c r="AX82" s="24" t="s">
        <v>350</v>
      </c>
      <c r="AY82" s="32" t="s">
        <v>276</v>
      </c>
      <c r="AZ82" s="32" t="s">
        <v>296</v>
      </c>
      <c r="BA82" s="33" t="s">
        <v>281</v>
      </c>
      <c r="BB82" s="32" t="s">
        <v>262</v>
      </c>
      <c r="BC82" s="32" t="s">
        <v>244</v>
      </c>
      <c r="BD82" s="33" t="s">
        <v>300</v>
      </c>
      <c r="BE82" s="33" t="s">
        <v>265</v>
      </c>
    </row>
    <row r="83" spans="3:57" ht="81.75" customHeight="1" thickBot="1" x14ac:dyDescent="0.4">
      <c r="C83" s="5" t="s">
        <v>396</v>
      </c>
      <c r="D83" s="6"/>
      <c r="E83" s="6"/>
      <c r="F83" s="6"/>
      <c r="G83" s="6"/>
      <c r="H83" s="6"/>
      <c r="I83" s="6"/>
      <c r="J83" s="6"/>
      <c r="K83" s="6">
        <v>1.4E-2</v>
      </c>
      <c r="L83" s="6" t="s">
        <v>2</v>
      </c>
      <c r="M83" s="6" t="s">
        <v>2</v>
      </c>
      <c r="N83" s="6">
        <v>8.7999999999999995E-2</v>
      </c>
      <c r="O83" s="6" t="s">
        <v>2</v>
      </c>
      <c r="P83" s="6" t="s">
        <v>2</v>
      </c>
      <c r="T83" s="6"/>
      <c r="U83" s="6"/>
      <c r="V83" s="6"/>
      <c r="W83" s="6"/>
      <c r="X83" s="6"/>
      <c r="Y83" s="6"/>
      <c r="Z83" s="6"/>
      <c r="AX83" s="24" t="s">
        <v>351</v>
      </c>
      <c r="AY83" s="32" t="s">
        <v>299</v>
      </c>
      <c r="AZ83" s="32" t="s">
        <v>244</v>
      </c>
      <c r="BA83" s="33" t="s">
        <v>272</v>
      </c>
      <c r="BB83" s="33" t="s">
        <v>301</v>
      </c>
      <c r="BC83" s="32" t="s">
        <v>244</v>
      </c>
      <c r="BD83" s="32" t="s">
        <v>244</v>
      </c>
      <c r="BE83" s="32" t="s">
        <v>302</v>
      </c>
    </row>
    <row r="84" spans="3:57" ht="61.5" thickBot="1" x14ac:dyDescent="0.4">
      <c r="C84" s="8" t="s">
        <v>130</v>
      </c>
      <c r="D84" s="6" t="str">
        <f t="shared" si="16"/>
        <v>82%</v>
      </c>
      <c r="E84" s="6" t="str">
        <f t="shared" si="17"/>
        <v>97%</v>
      </c>
      <c r="F84" s="6" t="str">
        <f t="shared" si="18"/>
        <v>98%</v>
      </c>
      <c r="G84" s="6" t="str">
        <f t="shared" si="19"/>
        <v>78%</v>
      </c>
      <c r="H84" s="6" t="str">
        <f t="shared" si="20"/>
        <v>100%</v>
      </c>
      <c r="I84" s="6" t="str">
        <f t="shared" si="21"/>
        <v>98%</v>
      </c>
      <c r="J84" s="6" t="str">
        <f t="shared" si="22"/>
        <v>64%</v>
      </c>
      <c r="K84" s="9"/>
      <c r="L84" s="9"/>
      <c r="M84" s="9"/>
      <c r="N84" s="9"/>
      <c r="O84" s="9"/>
      <c r="P84" s="9"/>
      <c r="T84" s="9" t="s">
        <v>161</v>
      </c>
      <c r="U84" s="9" t="s">
        <v>162</v>
      </c>
      <c r="V84" s="9" t="s">
        <v>163</v>
      </c>
      <c r="W84" s="9" t="s">
        <v>164</v>
      </c>
      <c r="X84" s="9" t="s">
        <v>121</v>
      </c>
      <c r="Y84" s="9" t="s">
        <v>73</v>
      </c>
      <c r="Z84" s="9" t="s">
        <v>165</v>
      </c>
      <c r="AX84" s="24" t="s">
        <v>360</v>
      </c>
      <c r="AY84" s="32"/>
      <c r="AZ84" s="32"/>
      <c r="BA84" s="32"/>
      <c r="BB84" s="32"/>
      <c r="BC84" s="32"/>
      <c r="BD84" s="32"/>
      <c r="BE84" s="32"/>
    </row>
    <row r="85" spans="3:57" ht="69" customHeight="1" thickTop="1" x14ac:dyDescent="0.35"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AX85" s="24" t="s">
        <v>113</v>
      </c>
      <c r="AY85" s="32" t="s">
        <v>310</v>
      </c>
      <c r="AZ85" s="32" t="s">
        <v>244</v>
      </c>
      <c r="BA85" s="33" t="s">
        <v>246</v>
      </c>
      <c r="BB85" s="32" t="s">
        <v>311</v>
      </c>
      <c r="BC85" s="32" t="s">
        <v>244</v>
      </c>
      <c r="BD85" s="33" t="s">
        <v>273</v>
      </c>
      <c r="BE85" s="32" t="s">
        <v>281</v>
      </c>
    </row>
    <row r="86" spans="3:57" ht="26.25" x14ac:dyDescent="0.35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AX86" s="24" t="s">
        <v>117</v>
      </c>
      <c r="AY86" s="32" t="s">
        <v>312</v>
      </c>
      <c r="AZ86" s="32" t="s">
        <v>251</v>
      </c>
      <c r="BA86" s="33" t="s">
        <v>253</v>
      </c>
      <c r="BB86" s="32" t="s">
        <v>313</v>
      </c>
      <c r="BC86" s="32" t="s">
        <v>251</v>
      </c>
      <c r="BD86" s="33" t="s">
        <v>294</v>
      </c>
      <c r="BE86" s="32" t="s">
        <v>314</v>
      </c>
    </row>
    <row r="87" spans="3:57" ht="53.25" thickBot="1" x14ac:dyDescent="0.4"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AX87" s="24" t="s">
        <v>403</v>
      </c>
      <c r="AY87" s="32" t="s">
        <v>315</v>
      </c>
      <c r="AZ87" s="32" t="s">
        <v>244</v>
      </c>
      <c r="BA87" s="33" t="s">
        <v>244</v>
      </c>
      <c r="BB87" s="32" t="s">
        <v>316</v>
      </c>
      <c r="BC87" s="32" t="s">
        <v>244</v>
      </c>
      <c r="BD87" s="33" t="s">
        <v>244</v>
      </c>
      <c r="BE87" s="33" t="s">
        <v>317</v>
      </c>
    </row>
    <row r="88" spans="3:57" ht="26.25" x14ac:dyDescent="0.35">
      <c r="AX88" s="24" t="s">
        <v>404</v>
      </c>
      <c r="AY88" s="32" t="s">
        <v>318</v>
      </c>
      <c r="AZ88" s="32" t="s">
        <v>251</v>
      </c>
      <c r="BA88" s="32" t="s">
        <v>313</v>
      </c>
      <c r="BB88" s="32" t="s">
        <v>318</v>
      </c>
      <c r="BC88" s="32" t="s">
        <v>251</v>
      </c>
      <c r="BD88" s="32" t="s">
        <v>294</v>
      </c>
      <c r="BE88" s="33" t="s">
        <v>251</v>
      </c>
    </row>
    <row r="89" spans="3:57" ht="26.25" x14ac:dyDescent="0.35">
      <c r="AX89" s="24" t="s">
        <v>405</v>
      </c>
      <c r="AY89" s="32" t="s">
        <v>288</v>
      </c>
      <c r="AZ89" s="33" t="s">
        <v>244</v>
      </c>
      <c r="BA89" s="32" t="s">
        <v>263</v>
      </c>
      <c r="BB89" s="33" t="s">
        <v>321</v>
      </c>
      <c r="BC89" s="32" t="s">
        <v>247</v>
      </c>
      <c r="BD89" s="32" t="s">
        <v>248</v>
      </c>
      <c r="BE89" s="32" t="s">
        <v>290</v>
      </c>
    </row>
    <row r="90" spans="3:57" ht="26.25" x14ac:dyDescent="0.35">
      <c r="AX90" s="24" t="s">
        <v>340</v>
      </c>
      <c r="AY90" s="32" t="s">
        <v>270</v>
      </c>
      <c r="AZ90" s="32" t="s">
        <v>244</v>
      </c>
      <c r="BA90" s="32" t="s">
        <v>271</v>
      </c>
      <c r="BB90" s="33" t="s">
        <v>272</v>
      </c>
      <c r="BC90" s="32" t="s">
        <v>244</v>
      </c>
      <c r="BD90" s="33" t="s">
        <v>273</v>
      </c>
      <c r="BE90" s="32" t="s">
        <v>274</v>
      </c>
    </row>
    <row r="91" spans="3:57" ht="26.25" x14ac:dyDescent="0.35">
      <c r="AX91" s="24" t="s">
        <v>406</v>
      </c>
      <c r="AY91" s="32" t="s">
        <v>277</v>
      </c>
      <c r="AZ91" s="32" t="s">
        <v>285</v>
      </c>
      <c r="BA91" s="33" t="s">
        <v>273</v>
      </c>
      <c r="BB91" s="33" t="s">
        <v>245</v>
      </c>
      <c r="BC91" s="32" t="s">
        <v>244</v>
      </c>
      <c r="BD91" s="33" t="s">
        <v>273</v>
      </c>
      <c r="BE91" s="33" t="s">
        <v>332</v>
      </c>
    </row>
    <row r="92" spans="3:57" ht="26.25" x14ac:dyDescent="0.35">
      <c r="AX92" s="24" t="s">
        <v>353</v>
      </c>
      <c r="AY92" s="32" t="s">
        <v>263</v>
      </c>
      <c r="AZ92" s="33" t="s">
        <v>324</v>
      </c>
      <c r="BA92" s="33" t="s">
        <v>273</v>
      </c>
      <c r="BB92" s="32" t="s">
        <v>261</v>
      </c>
      <c r="BC92" s="33" t="s">
        <v>258</v>
      </c>
      <c r="BD92" s="32" t="s">
        <v>246</v>
      </c>
      <c r="BE92" s="32" t="s">
        <v>263</v>
      </c>
    </row>
    <row r="93" spans="3:57" ht="26.25" x14ac:dyDescent="0.35">
      <c r="AX93" s="24" t="s">
        <v>354</v>
      </c>
      <c r="AY93" s="32" t="s">
        <v>275</v>
      </c>
      <c r="AZ93" s="32" t="s">
        <v>244</v>
      </c>
      <c r="BA93" s="33" t="s">
        <v>333</v>
      </c>
      <c r="BB93" s="33" t="s">
        <v>295</v>
      </c>
      <c r="BC93" s="32" t="s">
        <v>244</v>
      </c>
      <c r="BD93" s="33" t="s">
        <v>244</v>
      </c>
      <c r="BE93" s="32" t="s">
        <v>277</v>
      </c>
    </row>
    <row r="94" spans="3:57" ht="26.25" x14ac:dyDescent="0.35">
      <c r="AX94" s="24" t="s">
        <v>355</v>
      </c>
      <c r="AY94" s="32" t="s">
        <v>275</v>
      </c>
      <c r="AZ94" s="32" t="s">
        <v>276</v>
      </c>
      <c r="BA94" s="32" t="s">
        <v>247</v>
      </c>
      <c r="BB94" s="32" t="s">
        <v>275</v>
      </c>
      <c r="BC94" s="32" t="s">
        <v>244</v>
      </c>
      <c r="BD94" s="32" t="s">
        <v>272</v>
      </c>
      <c r="BE94" s="32" t="s">
        <v>247</v>
      </c>
    </row>
    <row r="95" spans="3:57" ht="26.25" x14ac:dyDescent="0.35">
      <c r="AX95" s="24" t="s">
        <v>356</v>
      </c>
      <c r="AY95" s="32" t="s">
        <v>287</v>
      </c>
      <c r="AZ95" s="32" t="s">
        <v>244</v>
      </c>
      <c r="BA95" s="32" t="s">
        <v>271</v>
      </c>
      <c r="BB95" s="33" t="s">
        <v>272</v>
      </c>
      <c r="BC95" s="32" t="s">
        <v>247</v>
      </c>
      <c r="BD95" s="33" t="s">
        <v>248</v>
      </c>
      <c r="BE95" s="33" t="s">
        <v>295</v>
      </c>
    </row>
    <row r="96" spans="3:57" ht="26.25" x14ac:dyDescent="0.35">
      <c r="AX96" s="24" t="s">
        <v>357</v>
      </c>
      <c r="AY96" s="32" t="s">
        <v>274</v>
      </c>
      <c r="AZ96" s="33" t="s">
        <v>244</v>
      </c>
      <c r="BA96" s="33" t="s">
        <v>278</v>
      </c>
      <c r="BB96" s="33" t="s">
        <v>277</v>
      </c>
      <c r="BC96" s="32" t="s">
        <v>244</v>
      </c>
      <c r="BD96" s="33" t="s">
        <v>244</v>
      </c>
      <c r="BE96" s="33" t="s">
        <v>308</v>
      </c>
    </row>
    <row r="97" spans="50:57" ht="26.25" x14ac:dyDescent="0.35">
      <c r="AX97" s="24" t="s">
        <v>397</v>
      </c>
      <c r="AY97" s="32" t="s">
        <v>300</v>
      </c>
      <c r="AZ97" s="32" t="s">
        <v>251</v>
      </c>
      <c r="BA97" s="32" t="s">
        <v>259</v>
      </c>
      <c r="BB97" s="33" t="s">
        <v>304</v>
      </c>
      <c r="BC97" s="32" t="s">
        <v>254</v>
      </c>
      <c r="BD97" s="32" t="s">
        <v>255</v>
      </c>
      <c r="BE97" s="33" t="s">
        <v>309</v>
      </c>
    </row>
    <row r="98" spans="50:57" ht="26.25" x14ac:dyDescent="0.35">
      <c r="AX98" s="24" t="s">
        <v>398</v>
      </c>
      <c r="AY98" s="32" t="s">
        <v>271</v>
      </c>
      <c r="AZ98" s="32" t="s">
        <v>244</v>
      </c>
      <c r="BA98" s="32" t="s">
        <v>272</v>
      </c>
      <c r="BB98" s="33" t="s">
        <v>272</v>
      </c>
      <c r="BC98" s="32" t="s">
        <v>244</v>
      </c>
      <c r="BD98" s="33" t="s">
        <v>244</v>
      </c>
      <c r="BE98" s="33" t="s">
        <v>262</v>
      </c>
    </row>
    <row r="99" spans="50:57" ht="26.25" x14ac:dyDescent="0.35">
      <c r="AX99" s="24" t="s">
        <v>176</v>
      </c>
      <c r="AY99" s="32"/>
      <c r="AZ99" s="32"/>
      <c r="BA99" s="32"/>
      <c r="BB99" s="32"/>
      <c r="BC99" s="32"/>
      <c r="BD99" s="32"/>
      <c r="BE99" s="32"/>
    </row>
    <row r="100" spans="50:57" ht="26.25" x14ac:dyDescent="0.35">
      <c r="AX100" s="24" t="s">
        <v>177</v>
      </c>
      <c r="AY100" s="32" t="s">
        <v>337</v>
      </c>
      <c r="AZ100" s="32" t="s">
        <v>276</v>
      </c>
      <c r="BA100" s="32" t="s">
        <v>337</v>
      </c>
      <c r="BB100" s="34">
        <v>0.48</v>
      </c>
      <c r="BC100" s="33" t="s">
        <v>244</v>
      </c>
      <c r="BD100" s="32" t="s">
        <v>332</v>
      </c>
      <c r="BE100" s="33" t="s">
        <v>249</v>
      </c>
    </row>
    <row r="101" spans="50:57" ht="27" thickBot="1" x14ac:dyDescent="0.4">
      <c r="AX101" s="24" t="s">
        <v>178</v>
      </c>
      <c r="AY101" s="32" t="s">
        <v>338</v>
      </c>
      <c r="AZ101" s="32" t="s">
        <v>267</v>
      </c>
      <c r="BA101" s="32" t="s">
        <v>338</v>
      </c>
      <c r="BB101" s="33" t="s">
        <v>265</v>
      </c>
      <c r="BC101" s="33" t="s">
        <v>251</v>
      </c>
      <c r="BD101" s="32" t="s">
        <v>331</v>
      </c>
      <c r="BE101" s="33" t="s">
        <v>256</v>
      </c>
    </row>
    <row r="102" spans="50:57" ht="53.25" thickBot="1" x14ac:dyDescent="0.3">
      <c r="AX102" s="29" t="s">
        <v>399</v>
      </c>
      <c r="AY102" s="35" t="s">
        <v>281</v>
      </c>
      <c r="AZ102" s="36" t="s">
        <v>269</v>
      </c>
      <c r="BA102" s="35" t="s">
        <v>271</v>
      </c>
      <c r="BB102" s="36" t="s">
        <v>287</v>
      </c>
      <c r="BC102" s="35" t="s">
        <v>247</v>
      </c>
      <c r="BD102" s="36" t="s">
        <v>268</v>
      </c>
      <c r="BE102" s="36" t="s">
        <v>303</v>
      </c>
    </row>
    <row r="103" spans="50:57" ht="27" thickBot="1" x14ac:dyDescent="0.3">
      <c r="AX103" s="29" t="s">
        <v>400</v>
      </c>
      <c r="AY103" s="35" t="s">
        <v>304</v>
      </c>
      <c r="AZ103" s="36" t="s">
        <v>269</v>
      </c>
      <c r="BA103" s="36" t="s">
        <v>293</v>
      </c>
      <c r="BB103" s="36" t="s">
        <v>305</v>
      </c>
      <c r="BC103" s="36" t="s">
        <v>247</v>
      </c>
      <c r="BD103" s="35" t="s">
        <v>269</v>
      </c>
      <c r="BE103" s="36" t="s">
        <v>306</v>
      </c>
    </row>
    <row r="104" spans="50:57" ht="53.25" thickBot="1" x14ac:dyDescent="0.3">
      <c r="AX104" s="29" t="s">
        <v>401</v>
      </c>
      <c r="AY104" s="35" t="s">
        <v>277</v>
      </c>
      <c r="AZ104" s="36" t="s">
        <v>244</v>
      </c>
      <c r="BA104" s="36" t="s">
        <v>299</v>
      </c>
      <c r="BB104" s="35" t="s">
        <v>295</v>
      </c>
      <c r="BC104" s="36" t="s">
        <v>258</v>
      </c>
      <c r="BD104" s="36" t="s">
        <v>244</v>
      </c>
      <c r="BE104" s="36" t="s">
        <v>281</v>
      </c>
    </row>
    <row r="105" spans="50:57" ht="53.25" thickBot="1" x14ac:dyDescent="0.3">
      <c r="AX105" s="29" t="s">
        <v>402</v>
      </c>
      <c r="AY105" s="37" t="s">
        <v>272</v>
      </c>
      <c r="AZ105" s="38" t="s">
        <v>285</v>
      </c>
      <c r="BA105" s="37" t="s">
        <v>273</v>
      </c>
      <c r="BB105" s="37" t="s">
        <v>272</v>
      </c>
      <c r="BC105" s="37" t="s">
        <v>244</v>
      </c>
      <c r="BD105" s="38" t="s">
        <v>273</v>
      </c>
      <c r="BE105" s="38" t="s">
        <v>307</v>
      </c>
    </row>
    <row r="106" spans="50:57" ht="15.75" thickTop="1" x14ac:dyDescent="0.25"/>
  </sheetData>
  <mergeCells count="10">
    <mergeCell ref="C87:P87"/>
    <mergeCell ref="C85:P85"/>
    <mergeCell ref="C86:P86"/>
    <mergeCell ref="AX62:AX63"/>
    <mergeCell ref="AY62:BE62"/>
    <mergeCell ref="C6:C7"/>
    <mergeCell ref="D6:J6"/>
    <mergeCell ref="K6:P6"/>
    <mergeCell ref="AC5:AC6"/>
    <mergeCell ref="AD5:A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Eweis</dc:creator>
  <cp:lastModifiedBy>Omar Eweis</cp:lastModifiedBy>
  <dcterms:created xsi:type="dcterms:W3CDTF">2023-08-25T07:15:05Z</dcterms:created>
  <dcterms:modified xsi:type="dcterms:W3CDTF">2023-09-01T03:32:33Z</dcterms:modified>
</cp:coreProperties>
</file>