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theme/themeOverride2.xml" ContentType="application/vnd.openxmlformats-officedocument.themeOverrid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theme/themeOverride3.xml" ContentType="application/vnd.openxmlformats-officedocument.themeOverrid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istrator\Desktop\Project's\Project Gamed Fash5\"/>
    </mc:Choice>
  </mc:AlternateContent>
  <xr:revisionPtr revIDLastSave="0" documentId="13_ncr:1_{884D3CE1-31E8-4EE8-AFCF-E81E0808DC94}" xr6:coauthVersionLast="47" xr6:coauthVersionMax="47" xr10:uidLastSave="{00000000-0000-0000-0000-000000000000}"/>
  <bookViews>
    <workbookView xWindow="-120" yWindow="-120" windowWidth="29040" windowHeight="15840" activeTab="3" xr2:uid="{00000000-000D-0000-FFFF-FFFF00000000}"/>
  </bookViews>
  <sheets>
    <sheet name="Mainboard" sheetId="2" r:id="rId1"/>
    <sheet name="Branch Performance" sheetId="16" r:id="rId2"/>
    <sheet name="Customers Performance" sheetId="17" r:id="rId3"/>
    <sheet name="Category Performace" sheetId="18" r:id="rId4"/>
    <sheet name="Pivot_Source" sheetId="1" r:id="rId5"/>
    <sheet name="Sheet1" sheetId="13" r:id="rId6"/>
  </sheets>
  <definedNames>
    <definedName name="Slicer_Category">#N/A</definedName>
    <definedName name="Slicer_Gender">#N/A</definedName>
    <definedName name="Slicer_Order_Date__Month">#N/A</definedName>
    <definedName name="Slicer_Order_Date__Year">#N/A</definedName>
    <definedName name="Slicer_Store_Name">#N/A</definedName>
  </definedNames>
  <calcPr calcId="191029"/>
  <pivotCaches>
    <pivotCache cacheId="966" r:id="rId7"/>
    <pivotCache cacheId="967" r:id="rId8"/>
    <pivotCache cacheId="968" r:id="rId9"/>
    <pivotCache cacheId="969" r:id="rId10"/>
    <pivotCache cacheId="989" r:id="rId11"/>
    <pivotCache cacheId="992" r:id="rId12"/>
    <pivotCache cacheId="995" r:id="rId13"/>
    <pivotCache cacheId="998" r:id="rId14"/>
    <pivotCache cacheId="1001" r:id="rId15"/>
    <pivotCache cacheId="1004" r:id="rId16"/>
    <pivotCache cacheId="1007" r:id="rId17"/>
    <pivotCache cacheId="1010" r:id="rId18"/>
    <pivotCache cacheId="1013" r:id="rId19"/>
    <pivotCache cacheId="1016" r:id="rId20"/>
    <pivotCache cacheId="1019" r:id="rId21"/>
    <pivotCache cacheId="1022" r:id="rId22"/>
    <pivotCache cacheId="1025" r:id="rId23"/>
    <pivotCache cacheId="1028" r:id="rId24"/>
    <pivotCache cacheId="1031" r:id="rId25"/>
    <pivotCache cacheId="1034" r:id="rId26"/>
  </pivotCaches>
  <extLst>
    <ext xmlns:x14="http://schemas.microsoft.com/office/spreadsheetml/2009/9/main" uri="{876F7934-8845-4945-9796-88D515C7AA90}">
      <x14:pivotCaches>
        <pivotCache cacheId="986" r:id="rId27"/>
      </x14:pivotCaches>
    </ex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afe2c514-0e58-46b0-9bb3-96ebd6f333e4" name="Dim_Customers" connection="Query - Dim_Customers"/>
          <x15:modelTable id="Dim_Products_927b4314-54f2-41cb-8b53-857327727321" name="Dim_Products" connection="Query - Dim_Products"/>
          <x15:modelTable id="Dim_Stores_22e0fe2a-5697-4e2c-8041-14ca80b7523d" name="Dim_Stores" connection="Query - Dim_Stores"/>
          <x15:modelTable id="Dim_Date_6641eb31-b08b-4697-bf7d-49d89376f2ec" name="Dim_Date" connection="Query - Dim_Date"/>
          <x15:modelTable id="Fact_Sales_0479976d-e8d7-4140-9b3b-bfc175cc745e" name="Fact_Sales" connection="Query - Fact_Sales(1)"/>
        </x15:modelTables>
        <x15:modelRelationships>
          <x15:modelRelationship fromTable="Fact_Sales" fromColumn="Store_ID" toTable="Dim_Stores" toColumn="Store_ID"/>
          <x15:modelRelationship fromTable="Fact_Sales" fromColumn="Product_ID" toTable="Dim_Products" toColumn="Product_ID"/>
          <x15:modelRelationship fromTable="Fact_Sales" fromColumn="Customer_ID" toTable="Dim_Customers" toColumn="Customer_ID"/>
          <x15:modelRelationship fromTable="Fact_Sales" fromColumn="Order_Date" toTable="Dim_Date" toColumn="Date"/>
        </x15:modelRelationships>
        <x15:extLst>
          <ext xmlns:x16="http://schemas.microsoft.com/office/spreadsheetml/2014/11/main" uri="{9835A34E-60A6-4A7C-AAB8-D5F71C897F49}">
            <x16:modelTimeGroupings>
              <x16:modelTimeGrouping tableName="Fact_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1" l="1"/>
  <c r="C3" i="1"/>
  <c r="F3" i="1"/>
  <c r="B3" i="1"/>
  <c r="E3" i="1"/>
  <c r="D3" i="1"/>
  <c r="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4203E9-8C9C-416B-A123-D607446A87F7}" name="Query - Dim_Customers" description="Connection to the 'Dim_Customers' query in the workbook." type="100" refreshedVersion="8" minRefreshableVersion="5">
    <extLst>
      <ext xmlns:x15="http://schemas.microsoft.com/office/spreadsheetml/2010/11/main" uri="{DE250136-89BD-433C-8126-D09CA5730AF9}">
        <x15:connection id="61962242-9f2e-46df-9f20-5efc87b56b39"/>
      </ext>
    </extLst>
  </connection>
  <connection id="2" xr16:uid="{643F8ADA-3536-4CCF-82FD-B51223D4EBAB}" name="Query - Dim_Date" description="Connection to the 'Dim_Date' query in the workbook." type="100" refreshedVersion="8" minRefreshableVersion="5">
    <extLst>
      <ext xmlns:x15="http://schemas.microsoft.com/office/spreadsheetml/2010/11/main" uri="{DE250136-89BD-433C-8126-D09CA5730AF9}">
        <x15:connection id="9664832b-ab2c-4df2-b366-8a3dcb1ea92e"/>
      </ext>
    </extLst>
  </connection>
  <connection id="3" xr16:uid="{34E089E7-A502-4682-AD19-22E47497D820}" name="Query - Dim_Products" description="Connection to the 'Dim_Products' query in the workbook." type="100" refreshedVersion="8" minRefreshableVersion="5">
    <extLst>
      <ext xmlns:x15="http://schemas.microsoft.com/office/spreadsheetml/2010/11/main" uri="{DE250136-89BD-433C-8126-D09CA5730AF9}">
        <x15:connection id="22c3fa93-3f84-41f8-b1ae-2e45d0af6fa8"/>
      </ext>
    </extLst>
  </connection>
  <connection id="4" xr16:uid="{3B631913-4738-4E05-9A67-3D5AFE7F9826}" name="Query - Dim_Stores" description="Connection to the 'Dim_Stores' query in the workbook." type="100" refreshedVersion="8" minRefreshableVersion="5">
    <extLst>
      <ext xmlns:x15="http://schemas.microsoft.com/office/spreadsheetml/2010/11/main" uri="{DE250136-89BD-433C-8126-D09CA5730AF9}">
        <x15:connection id="b6156e54-6def-4377-9c95-8b68121482a2"/>
      </ext>
    </extLst>
  </connection>
  <connection id="5" xr16:uid="{0AC6A11F-BE26-46C1-BBEA-AC1F7C61089F}" name="Query - Fact_Sales(1)" description="Connection to the 'Fact_Sales' query in the workbook." type="100" refreshedVersion="8" minRefreshableVersion="5">
    <extLst>
      <ext xmlns:x15="http://schemas.microsoft.com/office/spreadsheetml/2010/11/main" uri="{DE250136-89BD-433C-8126-D09CA5730AF9}">
        <x15:connection id="e811dff2-8a6a-45c1-94d6-85fc17bc2074"/>
      </ext>
    </extLst>
  </connection>
  <connection id="6" xr16:uid="{7B37618F-21B1-401B-BDA9-6E966C39D8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<sst xmlns="http://schemas.openxmlformats.org/spreadsheetml/2006/main" count="214" uniqueCount="104">
  <si>
    <t>Total Sales</t>
  </si>
  <si>
    <t>Total Profit</t>
  </si>
  <si>
    <t>Order Count</t>
  </si>
  <si>
    <t>Avg Order Value</t>
  </si>
  <si>
    <t>Profit Margin</t>
  </si>
  <si>
    <t>Row Labels</t>
  </si>
  <si>
    <t>Grand Total</t>
  </si>
  <si>
    <t>Electronics</t>
  </si>
  <si>
    <t>Fashion</t>
  </si>
  <si>
    <t>Home</t>
  </si>
  <si>
    <t>Sports</t>
  </si>
  <si>
    <t>18-24</t>
  </si>
  <si>
    <t>25-34</t>
  </si>
  <si>
    <t>35-44</t>
  </si>
  <si>
    <t>45-54</t>
  </si>
  <si>
    <t>55+</t>
  </si>
  <si>
    <t>Consumer</t>
  </si>
  <si>
    <t>Corporate</t>
  </si>
  <si>
    <t>Home Office</t>
  </si>
  <si>
    <t>2024</t>
  </si>
  <si>
    <t>Qtr1</t>
  </si>
  <si>
    <t>Qtr2</t>
  </si>
  <si>
    <t>Qtr3</t>
  </si>
  <si>
    <t>Aug</t>
  </si>
  <si>
    <t>Qtr4</t>
  </si>
  <si>
    <t>2025</t>
  </si>
  <si>
    <t>Card</t>
  </si>
  <si>
    <t>In-Store</t>
  </si>
  <si>
    <t>Online</t>
  </si>
  <si>
    <t>Wallet</t>
  </si>
  <si>
    <t>Cash</t>
  </si>
  <si>
    <t>Mansoura Branch</t>
  </si>
  <si>
    <t>Mohandessin Branch</t>
  </si>
  <si>
    <t>Nasr City Branch</t>
  </si>
  <si>
    <t>Smouha Branch</t>
  </si>
  <si>
    <t>Suez Branch</t>
  </si>
  <si>
    <t>Zagazig Branch</t>
  </si>
  <si>
    <t>Total QTY Sold</t>
  </si>
  <si>
    <t>QTR</t>
  </si>
  <si>
    <t>Female</t>
  </si>
  <si>
    <t>Male</t>
  </si>
  <si>
    <t>Jan</t>
  </si>
  <si>
    <t>Feb</t>
  </si>
  <si>
    <t>Mar</t>
  </si>
  <si>
    <t>Apr</t>
  </si>
  <si>
    <t>May</t>
  </si>
  <si>
    <t>Jun</t>
  </si>
  <si>
    <t>Jul</t>
  </si>
  <si>
    <t>Sep</t>
  </si>
  <si>
    <t>Oct</t>
  </si>
  <si>
    <t>Nov</t>
  </si>
  <si>
    <t>Dec</t>
  </si>
  <si>
    <t>Order_Date (Year)</t>
  </si>
  <si>
    <t>`</t>
  </si>
  <si>
    <t>C</t>
  </si>
  <si>
    <t>Branch</t>
  </si>
  <si>
    <t>Total sales</t>
  </si>
  <si>
    <t>Manager</t>
  </si>
  <si>
    <t>Sum of Total sales</t>
  </si>
  <si>
    <t>(Nasr City Branch)</t>
  </si>
  <si>
    <t>(Smouha Branch)</t>
  </si>
  <si>
    <t>(Zagazig Branch)</t>
  </si>
  <si>
    <t>(Mansoura Branch)</t>
  </si>
  <si>
    <t>(Mohandessin Branch)</t>
  </si>
  <si>
    <t>(Suez Branch)</t>
  </si>
  <si>
    <t>Karim Mansour (Smouha Branch)</t>
  </si>
  <si>
    <t>Ahmed Ali(Nasr City Branch)</t>
  </si>
  <si>
    <t>Sameh Hassan (Zagazig Branch)</t>
  </si>
  <si>
    <t>Megahed Ahmed (Mansoura Branch)</t>
  </si>
  <si>
    <t>Ibrahim Mousa (Suez Branch)</t>
  </si>
  <si>
    <t>Rawan Hamdy (Mohandessin Branch)</t>
  </si>
  <si>
    <t>Accessories</t>
  </si>
  <si>
    <t>Laptops</t>
  </si>
  <si>
    <t>Phones</t>
  </si>
  <si>
    <t>Bags</t>
  </si>
  <si>
    <t>Clothing</t>
  </si>
  <si>
    <t>Shoes</t>
  </si>
  <si>
    <t>Decor</t>
  </si>
  <si>
    <t>Furniture</t>
  </si>
  <si>
    <t>Kitchen</t>
  </si>
  <si>
    <t>Cycling</t>
  </si>
  <si>
    <t>Fitness</t>
  </si>
  <si>
    <t>Outdoor</t>
  </si>
  <si>
    <t>Samsung</t>
  </si>
  <si>
    <t>Canal</t>
  </si>
  <si>
    <t>Delta</t>
  </si>
  <si>
    <t>East</t>
  </si>
  <si>
    <t>North</t>
  </si>
  <si>
    <t>West</t>
  </si>
  <si>
    <t>Samsung Phones 1</t>
  </si>
  <si>
    <t>Adidas</t>
  </si>
  <si>
    <t>HomeBox</t>
  </si>
  <si>
    <t>HomeBox Decor 6</t>
  </si>
  <si>
    <t>Adidas Bags 21</t>
  </si>
  <si>
    <t>Suez</t>
  </si>
  <si>
    <t>Mansoura</t>
  </si>
  <si>
    <t>Zagazig</t>
  </si>
  <si>
    <t>Cairo</t>
  </si>
  <si>
    <t>Alexandria</t>
  </si>
  <si>
    <t>Giza</t>
  </si>
  <si>
    <t>Dell</t>
  </si>
  <si>
    <t>Giant</t>
  </si>
  <si>
    <t>Dell Laptops 86</t>
  </si>
  <si>
    <t>Giant Cycling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</si>
</sst>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0.00%;\-0.00%;0.00%"/>
    <numFmt numFmtId="166" formatCode="\$#,##0;\(\$#,##0\);\$#,##0"/>
    <numFmt numFmtId="167" formatCode="&quot;$&quot;#,##0"/>
    <numFmt numFmtId="168" formatCode="_(* #,##0_);_(* \(#,##0\);_(* &quot;-&quot;??_);_(@_)"/>
  </numFmts>
  <fonts count="4" x14ac:knownFonts="1">
    <font>
      <sz val="11"/>
      <color theme="1"/>
      <name val="Calibri"/>
      <family val="2"/>
      <scheme val="minor"/>
    </font>
    <font>
      <sz val="11"/>
      <color theme="1"/>
      <name val="Aptos Narrow"/>
      <family val="2"/>
    </font>
    <font>
      <sz val="11"/>
      <color theme="1"/>
      <name val="Calibri"/>
      <family val="2"/>
      <scheme val="minor"/>
    </font>
    <font>
      <sz val="28"/>
      <color theme="0"/>
      <name val="Calibri"/>
      <family val="2"/>
      <scheme val="minor"/>
    </font>
  </fonts>
  <fills count="3">
    <fill>
      <patternFill patternType="none"/>
    </fill>
    <fill>
      <patternFill patternType="gray125"/>
    </fill>
    <fill>
      <patternFill patternType="solid">
        <fgColor rgb="FF023554"/>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2">
    <xf numFmtId="0" fontId="0" fillId="0" borderId="0"/>
    <xf numFmtId="164" fontId="2" fillId="0" borderId="0" applyFont="0" applyFill="0" applyBorder="0" applyAlignment="0" applyProtection="0"/>
  </cellStyleXfs>
  <cellXfs count="43">
    <xf numFmtId="0" fontId="0" fillId="0" borderId="0" xfId="0"/>
    <xf numFmtId="0" fontId="0" fillId="2" borderId="0" xfId="0" applyFill="1"/>
    <xf numFmtId="0" fontId="0" fillId="0" borderId="0" xfId="0" applyAlignment="1">
      <alignment horizontal="center"/>
    </xf>
    <xf numFmtId="0" fontId="1" fillId="2" borderId="0" xfId="0" applyFont="1" applyFill="1"/>
    <xf numFmtId="0" fontId="0" fillId="0" borderId="0" xfId="0" applyAlignment="1">
      <alignment horizontal="center" vertical="center"/>
    </xf>
    <xf numFmtId="166" fontId="0" fillId="0" borderId="0" xfId="0" applyNumberFormat="1" applyAlignment="1">
      <alignment horizontal="center" vertical="center"/>
    </xf>
    <xf numFmtId="0" fontId="0" fillId="0" borderId="1" xfId="0" applyBorder="1" applyAlignment="1">
      <alignment horizontal="center" vertical="center"/>
    </xf>
    <xf numFmtId="166" fontId="0" fillId="0" borderId="1" xfId="0" applyNumberFormat="1" applyBorder="1" applyAlignment="1">
      <alignment horizontal="center" vertical="center"/>
    </xf>
    <xf numFmtId="165"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0" borderId="1" xfId="0" pivotButton="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166" fontId="0" fillId="0" borderId="2" xfId="0" applyNumberFormat="1" applyBorder="1" applyAlignment="1">
      <alignment horizontal="center" vertical="center"/>
    </xf>
    <xf numFmtId="166"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indent="1"/>
    </xf>
    <xf numFmtId="166" fontId="0" fillId="0" borderId="4" xfId="0" applyNumberFormat="1" applyBorder="1" applyAlignment="1">
      <alignment horizontal="center" vertical="center"/>
    </xf>
    <xf numFmtId="0" fontId="0" fillId="0" borderId="9" xfId="0" applyBorder="1" applyAlignment="1">
      <alignment horizontal="center" vertical="center"/>
    </xf>
    <xf numFmtId="166" fontId="0" fillId="0" borderId="9" xfId="0" applyNumberFormat="1" applyBorder="1" applyAlignment="1">
      <alignment horizontal="center" vertical="center"/>
    </xf>
    <xf numFmtId="166" fontId="0" fillId="0" borderId="6" xfId="0" applyNumberFormat="1" applyBorder="1" applyAlignment="1">
      <alignment horizontal="center" vertical="center"/>
    </xf>
    <xf numFmtId="166" fontId="0" fillId="0" borderId="8" xfId="0" applyNumberFormat="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167" fontId="3" fillId="0" borderId="0" xfId="0" applyNumberFormat="1" applyFont="1" applyAlignment="1">
      <alignment horizontal="center" vertical="center"/>
    </xf>
    <xf numFmtId="166" fontId="3"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168" fontId="3" fillId="0" borderId="0" xfId="1" applyNumberFormat="1" applyFont="1" applyAlignment="1">
      <alignment horizontal="center" vertical="center"/>
    </xf>
    <xf numFmtId="0" fontId="0" fillId="0" borderId="1" xfId="0" applyNumberFormat="1" applyBorder="1" applyAlignment="1">
      <alignment horizontal="center" vertical="center"/>
    </xf>
    <xf numFmtId="0" fontId="0" fillId="0" borderId="16" xfId="0" applyBorder="1" applyAlignment="1">
      <alignment horizontal="center" vertical="center"/>
    </xf>
    <xf numFmtId="166" fontId="0" fillId="0" borderId="13" xfId="0" applyNumberFormat="1" applyBorder="1" applyAlignment="1">
      <alignment horizontal="center" vertical="center"/>
    </xf>
    <xf numFmtId="166" fontId="0" fillId="0" borderId="0" xfId="0" applyNumberFormat="1" applyBorder="1" applyAlignment="1">
      <alignment horizontal="center" vertical="center"/>
    </xf>
    <xf numFmtId="0" fontId="0" fillId="0" borderId="14" xfId="0" applyNumberFormat="1" applyBorder="1" applyAlignment="1">
      <alignment horizontal="center" vertical="center"/>
    </xf>
    <xf numFmtId="0" fontId="0" fillId="0" borderId="4" xfId="0" applyNumberFormat="1" applyBorder="1" applyAlignment="1">
      <alignment horizontal="center" vertical="center"/>
    </xf>
    <xf numFmtId="0" fontId="0" fillId="0" borderId="15" xfId="0" applyBorder="1" applyAlignment="1">
      <alignment horizontal="center" vertical="center"/>
    </xf>
    <xf numFmtId="166" fontId="0" fillId="0" borderId="10" xfId="0" applyNumberFormat="1" applyBorder="1" applyAlignment="1">
      <alignment horizontal="center" vertical="center"/>
    </xf>
    <xf numFmtId="166" fontId="0" fillId="0" borderId="11" xfId="0" applyNumberFormat="1" applyBorder="1" applyAlignment="1">
      <alignment horizontal="center" vertical="center"/>
    </xf>
    <xf numFmtId="0" fontId="0" fillId="0" borderId="12" xfId="0" applyNumberFormat="1" applyBorder="1" applyAlignment="1">
      <alignment horizontal="center" vertical="center"/>
    </xf>
  </cellXfs>
  <cellStyles count="2">
    <cellStyle name="Comma" xfId="1" builtinId="3"/>
    <cellStyle name="Normal" xfId="0" builtinId="0"/>
  </cellStyles>
  <dxfs count="570">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6" formatCode="\$#,##0;\(\$#,##0\);\$#,##0"/>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horizontal="center"/>
    </dxf>
    <dxf>
      <alignment horizontal="center"/>
    </dxf>
    <dxf>
      <alignment horizontal="center"/>
    </dxf>
    <dxf>
      <alignment horizontal="center" vertical="center" textRotation="0" wrapText="0" indent="0" justifyLastLine="0" shrinkToFit="0" readingOrder="0"/>
    </dxf>
    <dxf>
      <numFmt numFmtId="166" formatCode="\$#,##0;\(\$#,##0\);\$#,##0"/>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border>
        <bottom style="medium">
          <color indexed="64"/>
        </bottom>
        <vertical style="medium">
          <color indexed="64"/>
        </vertical>
        <horizontal style="medium">
          <color indexed="64"/>
        </horizontal>
      </border>
    </dxf>
    <dxf>
      <numFmt numFmtId="166" formatCode="\$#,##0;\(\$#,##0\);\$#,##0"/>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medium">
          <color indexed="64"/>
        </left>
        <top style="medium">
          <color indexed="64"/>
        </top>
        <bottom style="medium">
          <color indexed="64"/>
        </bottom>
        <vertical style="medium">
          <color indexed="64"/>
        </vertical>
        <horizontal style="medium">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vertical="center"/>
    </dxf>
    <dxf>
      <alignment vertical="center"/>
    </dxf>
    <dxf>
      <alignment vertical="cent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
      <font>
        <b/>
        <color theme="1"/>
      </font>
      <border>
        <bottom style="thin">
          <color theme="4"/>
        </bottom>
        <vertical/>
        <horizontal/>
      </border>
    </dxf>
    <dxf>
      <font>
        <color theme="1"/>
      </font>
      <fill>
        <patternFill>
          <bgColor rgb="FFDEECEF"/>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
      <font>
        <b/>
        <i val="0"/>
        <sz val="24"/>
        <name val="Aptos Narrow"/>
        <family val="2"/>
        <scheme val="none"/>
      </font>
    </dxf>
    <dxf>
      <font>
        <sz val="22"/>
      </font>
    </dxf>
    <dxf>
      <font>
        <sz val="16"/>
      </font>
      <border diagonalUp="0" diagonalDown="0">
        <left/>
        <right/>
        <top/>
        <bottom/>
        <vertical/>
        <horizontal/>
      </border>
    </dxf>
    <dxf>
      <fill>
        <patternFill patternType="none">
          <fgColor auto="1"/>
          <bgColor auto="1"/>
        </patternFill>
      </fill>
    </dxf>
    <dxf>
      <fill>
        <patternFill>
          <bgColor rgb="FFB0D1D8"/>
        </patternFill>
      </fill>
      <border diagonalUp="0" diagonalDown="0">
        <left/>
        <right/>
        <top/>
        <bottom/>
        <vertical/>
        <horizontal/>
      </border>
    </dxf>
    <dxf>
      <fill>
        <patternFill>
          <bgColor theme="0"/>
        </patternFill>
      </fill>
      <border diagonalUp="0" diagonalDown="0">
        <left/>
        <right/>
        <top/>
        <bottom/>
        <vertical/>
        <horizontal/>
      </border>
    </dxf>
    <dxf>
      <fill>
        <patternFill>
          <bgColor rgb="FFABCED5"/>
        </patternFill>
      </fill>
      <border diagonalUp="0" diagonalDown="0">
        <left/>
        <right/>
        <top/>
        <bottom/>
        <vertical/>
        <horizontal/>
      </border>
    </dxf>
  </dxfs>
  <tableStyles count="10" defaultTableStyle="TableStyleMedium2" defaultPivotStyle="PivotStyleLight16">
    <tableStyle name="Slicer Style 1" pivot="0" table="0" count="3" xr9:uid="{A3435B4F-FDC3-4BD2-A43E-755708318E50}">
      <tableStyleElement type="wholeTable" dxfId="569"/>
      <tableStyleElement type="headerRow" dxfId="568"/>
    </tableStyle>
    <tableStyle name="Slicer Style 2" pivot="0" table="0" count="1" xr9:uid="{DE4153D4-6940-4416-BBA5-91804030C317}">
      <tableStyleElement type="wholeTable" dxfId="567"/>
    </tableStyle>
    <tableStyle name="Slicer Style 3" pivot="0" table="0" count="0" xr9:uid="{3D943DBE-7E37-437F-B926-4FCFC5713830}"/>
    <tableStyle name="Slicer Style 4" pivot="0" table="0" count="1" xr9:uid="{B3CD8FF7-59A4-4C1E-8F9E-37747DBB1419}">
      <tableStyleElement type="wholeTable" dxfId="566"/>
    </tableStyle>
    <tableStyle name="Slicer Style 5" pivot="0" table="0" count="1" xr9:uid="{BB0B5484-4A74-49DB-B538-9459A9A0EA3D}">
      <tableStyleElement type="wholeTable" dxfId="565"/>
    </tableStyle>
    <tableStyle name="Slicer Style 6" pivot="0" table="0" count="1" xr9:uid="{D8FF8D04-3B6F-4D65-99B7-A86671000AE2}">
      <tableStyleElement type="wholeTable" dxfId="564"/>
    </tableStyle>
    <tableStyle name="Slicer Style 7" pivot="0" table="0" count="1" xr9:uid="{A33BA4CF-032A-4E93-B48B-2CE91E001113}">
      <tableStyleElement type="wholeTable" dxfId="563"/>
    </tableStyle>
    <tableStyle name="SlicerStyleLight1 2 3" pivot="0" table="0" count="10" xr9:uid="{D1707246-2F04-42B7-81D5-6EF964300325}">
      <tableStyleElement type="wholeTable" dxfId="562"/>
      <tableStyleElement type="headerRow" dxfId="561"/>
    </tableStyle>
    <tableStyle name="SlicerStyleLight1 2 3 2" pivot="0" table="0" count="10" xr9:uid="{03EE8DE7-9A9D-42F2-AD76-018585082BF1}">
      <tableStyleElement type="wholeTable" dxfId="560"/>
      <tableStyleElement type="headerRow" dxfId="559"/>
    </tableStyle>
    <tableStyle name="SlicerStyleLight1 2 3 3" pivot="0" table="0" count="10" xr9:uid="{8B91D186-E431-4B4D-9018-E182BC796FFE}">
      <tableStyleElement type="wholeTable" dxfId="558"/>
      <tableStyleElement type="headerRow" dxfId="557"/>
    </tableStyle>
  </tableStyles>
  <colors>
    <mruColors>
      <color rgb="FF023554"/>
      <color rgb="FF00AA95"/>
      <color rgb="FF5B9BD5"/>
      <color rgb="FF85B7EB"/>
      <color rgb="FF00C5AE"/>
      <color rgb="FF00AC98"/>
      <color rgb="FF0068A9"/>
      <color rgb="FFEF9F27"/>
      <color rgb="FFFAC775"/>
      <color rgb="FFA5A5A5"/>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1"/>
          </font>
          <fill>
            <patternFill patternType="solid">
              <fgColor auto="1"/>
              <bgColor rgb="FFDEEC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1" tint="0.24994659260841701"/>
          </font>
          <fill>
            <patternFill patternType="solid">
              <fgColor auto="1"/>
              <bgColor rgb="FFDEECE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dxf>
          <font>
            <b/>
            <i val="0"/>
            <sz val="8"/>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4"/>
          </x14:slicerStyleElements>
        </x14:slicerStyle>
        <x14:slicerStyle name="Slicer Style 2"/>
        <x14:slicerStyle name="Slicer Style 3"/>
        <x14:slicerStyle name="Slicer Style 4"/>
        <x14:slicerStyle name="Slicer Style 5"/>
        <x14:slicerStyle name="Slicer Style 6"/>
        <x14:slicerStyle name="Slicer Style 7"/>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microsoft.com/office/2007/relationships/slicerCache" Target="slicerCaches/slicerCache5.xml"/><Relationship Id="rId37" Type="http://schemas.openxmlformats.org/officeDocument/2006/relationships/powerPivotData" Target="model/item.data"/><Relationship Id="rId53" Type="http://schemas.openxmlformats.org/officeDocument/2006/relationships/customXml" Target="../customXml/item15.xml"/><Relationship Id="rId58" Type="http://schemas.openxmlformats.org/officeDocument/2006/relationships/customXml" Target="../customXml/item20.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23.xml"/><Relationship Id="rId82" Type="http://schemas.openxmlformats.org/officeDocument/2006/relationships/customXml" Target="../customXml/item44.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microsoft.com/office/2007/relationships/slicerCache" Target="slicerCaches/slicerCache3.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pivotCacheDefinition" Target="pivotCache/pivotCacheDefinition2.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4.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4.xml"/><Relationship Id="rId31" Type="http://schemas.microsoft.com/office/2007/relationships/slicerCache" Target="slicerCaches/slicerCache4.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pivotCacheDefinition" Target="pivotCache/pivotCacheDefinition1.xml"/><Relationship Id="rId71" Type="http://schemas.openxmlformats.org/officeDocument/2006/relationships/customXml" Target="../customXml/item33.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18.xml"/><Relationship Id="rId40" Type="http://schemas.openxmlformats.org/officeDocument/2006/relationships/customXml" Target="../customXml/item2.xml"/><Relationship Id="rId45" Type="http://schemas.openxmlformats.org/officeDocument/2006/relationships/customXml" Target="../customXml/item7.xml"/><Relationship Id="rId66"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884850064"/>
        <c:axId val="1884855344"/>
      </c:areaChart>
      <c:barChart>
        <c:barDir val="col"/>
        <c:grouping val="clustered"/>
        <c:varyColors val="0"/>
        <c:dLbls>
          <c:showLegendKey val="0"/>
          <c:showVal val="0"/>
          <c:showCatName val="0"/>
          <c:showSerName val="0"/>
          <c:showPercent val="0"/>
          <c:showBubbleSize val="0"/>
        </c:dLbls>
        <c:gapWidth val="200"/>
        <c:overlap val="100"/>
        <c:axId val="1884850064"/>
        <c:axId val="1884855344"/>
      </c:barChart>
      <c:lineChart>
        <c:grouping val="standard"/>
        <c:varyColors val="0"/>
        <c:dLbls>
          <c:showLegendKey val="0"/>
          <c:showVal val="0"/>
          <c:showCatName val="0"/>
          <c:showSerName val="0"/>
          <c:showPercent val="0"/>
          <c:showBubbleSize val="0"/>
        </c:dLbls>
        <c:marker val="1"/>
        <c:smooth val="0"/>
        <c:axId val="1884850064"/>
        <c:axId val="1884855344"/>
      </c:lineChart>
      <c:scatterChart>
        <c:scatterStyle val="lineMarker"/>
        <c:varyColors val="0"/>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_(&quot;$&quot;* #,##0_);_(&quot;$&quot;* \(#,##0\);_(&quot;$&quot;* &quot;-&quot;??_);_(@_)"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[Store Managment Dashboard.xlsx]Pivot_Source!PivotTable16</c:name>
    <c:fmtId val="55"/>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C98"/>
          </a:solidFill>
          <a:ln w="101600">
            <a:solidFill>
              <a:srgbClr val="00AC98"/>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AC98"/>
          </a:solidFill>
          <a:ln w="101600">
            <a:solidFill>
              <a:srgbClr val="00AC9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C98"/>
          </a:solidFill>
          <a:ln w="101600">
            <a:solidFill>
              <a:srgbClr val="00AC9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C98"/>
          </a:solidFill>
          <a:ln w="101600">
            <a:solidFill>
              <a:srgbClr val="00AC9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AC98"/>
          </a:solidFill>
          <a:ln w="101600">
            <a:solidFill>
              <a:srgbClr val="00AC9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1933370635742E-2"/>
          <c:y val="0.10680961489983244"/>
          <c:w val="0.965494117080412"/>
          <c:h val="0.74074884707208211"/>
        </c:manualLayout>
      </c:layout>
      <c:barChart>
        <c:barDir val="col"/>
        <c:grouping val="clustered"/>
        <c:varyColors val="0"/>
        <c:ser>
          <c:idx val="0"/>
          <c:order val="0"/>
          <c:tx>
            <c:strRef>
              <c:f>Pivot_Source!$C$25</c:f>
              <c:strCache>
                <c:ptCount val="1"/>
                <c:pt idx="0">
                  <c:v>Total Sales</c:v>
                </c:pt>
              </c:strCache>
            </c:strRef>
          </c:tx>
          <c:spPr>
            <a:solidFill>
              <a:srgbClr val="0068A9"/>
            </a:solidFill>
            <a:ln w="101600">
              <a:solidFill>
                <a:srgbClr val="0068A9"/>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Pivot_Source!$A$26:$B$34</c:f>
              <c:multiLvlStrCache>
                <c:ptCount val="8"/>
                <c:lvl>
                  <c:pt idx="0">
                    <c:v>2025</c:v>
                  </c:pt>
                  <c:pt idx="1">
                    <c:v>2024</c:v>
                  </c:pt>
                  <c:pt idx="2">
                    <c:v>2025</c:v>
                  </c:pt>
                  <c:pt idx="3">
                    <c:v>2024</c:v>
                  </c:pt>
                  <c:pt idx="4">
                    <c:v>2025</c:v>
                  </c:pt>
                  <c:pt idx="5">
                    <c:v>2024</c:v>
                  </c:pt>
                  <c:pt idx="6">
                    <c:v>2025</c:v>
                  </c:pt>
                  <c:pt idx="7">
                    <c:v>2024</c:v>
                  </c:pt>
                </c:lvl>
                <c:lvl>
                  <c:pt idx="0">
                    <c:v>Qtr1</c:v>
                  </c:pt>
                  <c:pt idx="2">
                    <c:v>Qtr2</c:v>
                  </c:pt>
                  <c:pt idx="4">
                    <c:v>Qtr3</c:v>
                  </c:pt>
                  <c:pt idx="6">
                    <c:v>Qtr4</c:v>
                  </c:pt>
                </c:lvl>
              </c:multiLvlStrCache>
            </c:multiLvlStrRef>
          </c:cat>
          <c:val>
            <c:numRef>
              <c:f>Pivot_Source!$C$26:$C$34</c:f>
              <c:numCache>
                <c:formatCode>\$#,##0;\(\$#,##0\);\$#,##0</c:formatCode>
                <c:ptCount val="8"/>
                <c:pt idx="0">
                  <c:v>6914552</c:v>
                </c:pt>
                <c:pt idx="1">
                  <c:v>5027125</c:v>
                </c:pt>
                <c:pt idx="2">
                  <c:v>8794496</c:v>
                </c:pt>
                <c:pt idx="3">
                  <c:v>7528088</c:v>
                </c:pt>
                <c:pt idx="4">
                  <c:v>3249597</c:v>
                </c:pt>
                <c:pt idx="5">
                  <c:v>5894288</c:v>
                </c:pt>
                <c:pt idx="6">
                  <c:v>3122395</c:v>
                </c:pt>
                <c:pt idx="7">
                  <c:v>3141663</c:v>
                </c:pt>
              </c:numCache>
            </c:numRef>
          </c:val>
          <c:extLst>
            <c:ext xmlns:c16="http://schemas.microsoft.com/office/drawing/2014/chart" uri="{C3380CC4-5D6E-409C-BE32-E72D297353CC}">
              <c16:uniqueId val="{00000000-41FD-4222-8B70-8B28265C98EE}"/>
            </c:ext>
          </c:extLst>
        </c:ser>
        <c:ser>
          <c:idx val="1"/>
          <c:order val="1"/>
          <c:tx>
            <c:strRef>
              <c:f>Pivot_Source!$D$25</c:f>
              <c:strCache>
                <c:ptCount val="1"/>
                <c:pt idx="0">
                  <c:v>Total Profit</c:v>
                </c:pt>
              </c:strCache>
            </c:strRef>
          </c:tx>
          <c:spPr>
            <a:solidFill>
              <a:srgbClr val="00AC98"/>
            </a:solidFill>
            <a:ln w="101600">
              <a:solidFill>
                <a:srgbClr val="00AC98"/>
              </a:solidFill>
            </a:ln>
            <a:effectLst/>
          </c:spPr>
          <c:invertIfNegative val="0"/>
          <c:cat>
            <c:multiLvlStrRef>
              <c:f>Pivot_Source!$A$26:$B$34</c:f>
              <c:multiLvlStrCache>
                <c:ptCount val="8"/>
                <c:lvl>
                  <c:pt idx="0">
                    <c:v>2025</c:v>
                  </c:pt>
                  <c:pt idx="1">
                    <c:v>2024</c:v>
                  </c:pt>
                  <c:pt idx="2">
                    <c:v>2025</c:v>
                  </c:pt>
                  <c:pt idx="3">
                    <c:v>2024</c:v>
                  </c:pt>
                  <c:pt idx="4">
                    <c:v>2025</c:v>
                  </c:pt>
                  <c:pt idx="5">
                    <c:v>2024</c:v>
                  </c:pt>
                  <c:pt idx="6">
                    <c:v>2025</c:v>
                  </c:pt>
                  <c:pt idx="7">
                    <c:v>2024</c:v>
                  </c:pt>
                </c:lvl>
                <c:lvl>
                  <c:pt idx="0">
                    <c:v>Qtr1</c:v>
                  </c:pt>
                  <c:pt idx="2">
                    <c:v>Qtr2</c:v>
                  </c:pt>
                  <c:pt idx="4">
                    <c:v>Qtr3</c:v>
                  </c:pt>
                  <c:pt idx="6">
                    <c:v>Qtr4</c:v>
                  </c:pt>
                </c:lvl>
              </c:multiLvlStrCache>
            </c:multiLvlStrRef>
          </c:cat>
          <c:val>
            <c:numRef>
              <c:f>Pivot_Source!$D$26:$D$34</c:f>
              <c:numCache>
                <c:formatCode>\$#,##0;\(\$#,##0\);\$#,##0</c:formatCode>
                <c:ptCount val="8"/>
                <c:pt idx="0">
                  <c:v>2518599.1200000062</c:v>
                </c:pt>
                <c:pt idx="1">
                  <c:v>907855.93999999831</c:v>
                </c:pt>
                <c:pt idx="2">
                  <c:v>4859834.319999991</c:v>
                </c:pt>
                <c:pt idx="3">
                  <c:v>3404676.2600000063</c:v>
                </c:pt>
                <c:pt idx="4">
                  <c:v>970999.73999999836</c:v>
                </c:pt>
                <c:pt idx="5">
                  <c:v>3004249.1800000062</c:v>
                </c:pt>
                <c:pt idx="6">
                  <c:v>926721.19999999879</c:v>
                </c:pt>
                <c:pt idx="7">
                  <c:v>937261.57999999879</c:v>
                </c:pt>
              </c:numCache>
            </c:numRef>
          </c:val>
          <c:extLst>
            <c:ext xmlns:c16="http://schemas.microsoft.com/office/drawing/2014/chart" uri="{C3380CC4-5D6E-409C-BE32-E72D297353CC}">
              <c16:uniqueId val="{00000001-41FD-4222-8B70-8B28265C98EE}"/>
            </c:ext>
          </c:extLst>
        </c:ser>
        <c:dLbls>
          <c:showLegendKey val="0"/>
          <c:showVal val="0"/>
          <c:showCatName val="0"/>
          <c:showSerName val="0"/>
          <c:showPercent val="0"/>
          <c:showBubbleSize val="0"/>
        </c:dLbls>
        <c:gapWidth val="219"/>
        <c:overlap val="-27"/>
        <c:axId val="155322320"/>
        <c:axId val="155322800"/>
      </c:barChart>
      <c:catAx>
        <c:axId val="1553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55322800"/>
        <c:crosses val="autoZero"/>
        <c:auto val="1"/>
        <c:lblAlgn val="ctr"/>
        <c:lblOffset val="100"/>
        <c:noMultiLvlLbl val="0"/>
      </c:catAx>
      <c:valAx>
        <c:axId val="155322800"/>
        <c:scaling>
          <c:orientation val="minMax"/>
        </c:scaling>
        <c:delete val="1"/>
        <c:axPos val="l"/>
        <c:numFmt formatCode="\$#,##0;\(\$#,##0\);\$#,##0" sourceLinked="1"/>
        <c:majorTickMark val="none"/>
        <c:minorTickMark val="none"/>
        <c:tickLblPos val="nextTo"/>
        <c:crossAx val="155322320"/>
        <c:crosses val="autoZero"/>
        <c:crossBetween val="between"/>
      </c:valAx>
      <c:spPr>
        <a:noFill/>
        <a:ln>
          <a:noFill/>
        </a:ln>
        <a:effectLst/>
      </c:spPr>
    </c:plotArea>
    <c:legend>
      <c:legendPos val="r"/>
      <c:layout>
        <c:manualLayout>
          <c:xMode val="edge"/>
          <c:yMode val="edge"/>
          <c:x val="0.86337462608392379"/>
          <c:y val="0.12877014637154119"/>
          <c:w val="0.12534460383919246"/>
          <c:h val="0.13782514550499939"/>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Dashboard.xlsx]Pivot_Source!PivotTable8</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99BFB"/>
          </a:solidFill>
          <a:ln w="7620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799BFB"/>
          </a:solidFill>
          <a:ln w="7620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0068A9"/>
          </a:solidFill>
          <a:ln w="76200">
            <a:solidFill>
              <a:srgbClr val="0068A9"/>
            </a:solidFill>
          </a:ln>
          <a:effectLst/>
        </c:spPr>
      </c:pivotFmt>
      <c:pivotFmt>
        <c:idx val="1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68A9"/>
          </a:solidFill>
          <a:ln w="76200">
            <a:solidFill>
              <a:srgbClr val="0068A9"/>
            </a:solidFill>
          </a:ln>
          <a:effectLst/>
        </c:spPr>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rgbClr val="0068A9"/>
          </a:solidFill>
          <a:ln w="76200">
            <a:solidFill>
              <a:srgbClr val="0068A9"/>
            </a:solidFill>
          </a:ln>
          <a:effectLst/>
        </c:spPr>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068A9"/>
          </a:solidFill>
          <a:ln w="76200">
            <a:solidFill>
              <a:srgbClr val="0068A9"/>
            </a:solidFill>
          </a:ln>
          <a:effectLst/>
        </c:spPr>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068A9"/>
          </a:solidFill>
          <a:ln w="76200">
            <a:solidFill>
              <a:srgbClr val="0068A9"/>
            </a:solidFill>
          </a:ln>
          <a:effectLst/>
        </c:spPr>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rgbClr val="0068A9"/>
          </a:solidFill>
          <a:ln w="76200">
            <a:solidFill>
              <a:srgbClr val="0068A9"/>
            </a:solidFill>
          </a:ln>
          <a:effectLst/>
        </c:spPr>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068A9"/>
          </a:solidFill>
          <a:ln w="76200">
            <a:solidFill>
              <a:srgbClr val="0068A9"/>
            </a:solidFill>
          </a:ln>
          <a:effectLst/>
        </c:spPr>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0068A9"/>
          </a:solidFill>
          <a:ln w="76200">
            <a:solidFill>
              <a:srgbClr val="0068A9"/>
            </a:solidFill>
          </a:ln>
          <a:effectLst/>
        </c:spPr>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rgbClr val="0068A9"/>
          </a:solidFill>
          <a:ln w="76200">
            <a:solidFill>
              <a:srgbClr val="0068A9"/>
            </a:solidFill>
          </a:ln>
          <a:effectLst/>
        </c:spPr>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0068A9"/>
          </a:solidFill>
          <a:ln w="76200">
            <a:solidFill>
              <a:srgbClr val="0068A9"/>
            </a:solidFill>
          </a:ln>
          <a:effectLst/>
        </c:spPr>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3"/>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7"/>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7573381121919"/>
          <c:y val="9.1000152603962881E-2"/>
          <c:w val="0.70195086560925446"/>
          <c:h val="0.88137647998390423"/>
        </c:manualLayout>
      </c:layout>
      <c:barChart>
        <c:barDir val="bar"/>
        <c:grouping val="stacked"/>
        <c:varyColors val="0"/>
        <c:ser>
          <c:idx val="0"/>
          <c:order val="0"/>
          <c:tx>
            <c:strRef>
              <c:f>Pivot_Source!$Q$4</c:f>
              <c:strCache>
                <c:ptCount val="1"/>
                <c:pt idx="0">
                  <c:v>Total</c:v>
                </c:pt>
              </c:strCache>
            </c:strRef>
          </c:tx>
          <c:spPr>
            <a:solidFill>
              <a:srgbClr val="0068A9"/>
            </a:solidFill>
            <a:ln w="76200">
              <a:solidFill>
                <a:srgbClr val="0068A9"/>
              </a:solidFill>
            </a:ln>
            <a:effectLst/>
          </c:spPr>
          <c:invertIfNegative val="0"/>
          <c:dLbls>
            <c:dLbl>
              <c:idx val="0"/>
              <c:layout>
                <c:manualLayout>
                  <c:x val="2.412530874595418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6F-45B0-BBE8-C272261C8811}"/>
                </c:ext>
              </c:extLst>
            </c:dLbl>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Pivot_Source!$P$5:$P$11</c:f>
              <c:strCache>
                <c:ptCount val="6"/>
                <c:pt idx="0">
                  <c:v>Alexandria</c:v>
                </c:pt>
                <c:pt idx="1">
                  <c:v>Cairo</c:v>
                </c:pt>
                <c:pt idx="2">
                  <c:v>Giza</c:v>
                </c:pt>
                <c:pt idx="3">
                  <c:v>Mansoura</c:v>
                </c:pt>
                <c:pt idx="4">
                  <c:v>Suez</c:v>
                </c:pt>
                <c:pt idx="5">
                  <c:v>Zagazig</c:v>
                </c:pt>
              </c:strCache>
            </c:strRef>
          </c:cat>
          <c:val>
            <c:numRef>
              <c:f>Pivot_Source!$Q$5:$Q$11</c:f>
              <c:numCache>
                <c:formatCode>\$#,##0;\(\$#,##0\);\$#,##0</c:formatCode>
                <c:ptCount val="6"/>
                <c:pt idx="0">
                  <c:v>4678555</c:v>
                </c:pt>
                <c:pt idx="1">
                  <c:v>2678394</c:v>
                </c:pt>
                <c:pt idx="2">
                  <c:v>11420179</c:v>
                </c:pt>
                <c:pt idx="3">
                  <c:v>12813411</c:v>
                </c:pt>
                <c:pt idx="4">
                  <c:v>5638936</c:v>
                </c:pt>
                <c:pt idx="5">
                  <c:v>6442729</c:v>
                </c:pt>
              </c:numCache>
            </c:numRef>
          </c:val>
          <c:extLst>
            <c:ext xmlns:c16="http://schemas.microsoft.com/office/drawing/2014/chart" uri="{C3380CC4-5D6E-409C-BE32-E72D297353CC}">
              <c16:uniqueId val="{00000005-CC6F-45B0-BBE8-C272261C8811}"/>
            </c:ext>
          </c:extLst>
        </c:ser>
        <c:dLbls>
          <c:dLblPos val="ctr"/>
          <c:showLegendKey val="0"/>
          <c:showVal val="1"/>
          <c:showCatName val="0"/>
          <c:showSerName val="0"/>
          <c:showPercent val="0"/>
          <c:showBubbleSize val="0"/>
        </c:dLbls>
        <c:gapWidth val="150"/>
        <c:overlap val="100"/>
        <c:axId val="2131828240"/>
        <c:axId val="2131834000"/>
      </c:barChart>
      <c:catAx>
        <c:axId val="213182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S UI Gothic" panose="020B0600070205080204" pitchFamily="34" charset="-128"/>
                <a:cs typeface="+mn-cs"/>
              </a:defRPr>
            </a:pPr>
            <a:endParaRPr lang="en-US"/>
          </a:p>
        </c:txPr>
        <c:crossAx val="2131834000"/>
        <c:crosses val="autoZero"/>
        <c:auto val="1"/>
        <c:lblAlgn val="ctr"/>
        <c:lblOffset val="100"/>
        <c:noMultiLvlLbl val="0"/>
      </c:catAx>
      <c:valAx>
        <c:axId val="2131834000"/>
        <c:scaling>
          <c:orientation val="minMax"/>
        </c:scaling>
        <c:delete val="1"/>
        <c:axPos val="b"/>
        <c:numFmt formatCode="\$#,##0;\(\$#,##0\);\$#,##0" sourceLinked="1"/>
        <c:majorTickMark val="out"/>
        <c:minorTickMark val="none"/>
        <c:tickLblPos val="nextTo"/>
        <c:crossAx val="213182824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884850064"/>
        <c:axId val="1884855344"/>
      </c:areaChart>
      <c:barChart>
        <c:barDir val="col"/>
        <c:grouping val="clustered"/>
        <c:varyColors val="0"/>
        <c:dLbls>
          <c:showLegendKey val="0"/>
          <c:showVal val="0"/>
          <c:showCatName val="0"/>
          <c:showSerName val="0"/>
          <c:showPercent val="0"/>
          <c:showBubbleSize val="0"/>
        </c:dLbls>
        <c:gapWidth val="200"/>
        <c:overlap val="100"/>
        <c:axId val="1884850064"/>
        <c:axId val="1884855344"/>
      </c:barChart>
      <c:lineChart>
        <c:grouping val="standard"/>
        <c:varyColors val="0"/>
        <c:dLbls>
          <c:showLegendKey val="0"/>
          <c:showVal val="0"/>
          <c:showCatName val="0"/>
          <c:showSerName val="0"/>
          <c:showPercent val="0"/>
          <c:showBubbleSize val="0"/>
        </c:dLbls>
        <c:marker val="1"/>
        <c:smooth val="0"/>
        <c:axId val="1884850064"/>
        <c:axId val="1884855344"/>
      </c:lineChart>
      <c:scatterChart>
        <c:scatterStyle val="lineMarker"/>
        <c:varyColors val="0"/>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_(&quot;$&quot;* #,##0_);_(&quot;$&quot;* \(#,##0\);_(&quot;$&quot;* &quot;-&quot;??_);_(@_)"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[Store Managment Dashboard.xlsx]Pivot_Source!PivotTable1</c:name>
    <c:fmtId val="5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00AC98"/>
          </a:solidFill>
          <a:ln w="101600">
            <a:solidFill>
              <a:srgbClr val="00AC98"/>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0068A9"/>
          </a:solidFill>
          <a:ln w="101600">
            <a:solidFill>
              <a:srgbClr val="0068A9"/>
            </a:solidFill>
          </a:ln>
          <a:effectLst/>
        </c:spP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0AC98"/>
          </a:solidFill>
          <a:ln w="101600">
            <a:solidFill>
              <a:srgbClr val="00AC98"/>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AC98"/>
          </a:solidFill>
          <a:ln w="101600">
            <a:solidFill>
              <a:srgbClr val="00AC9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2.351933370635742E-2"/>
          <c:y val="5.4178063268407239E-2"/>
          <c:w val="0.965494117080412"/>
          <c:h val="0.79338030114656721"/>
        </c:manualLayout>
      </c:layout>
      <c:barChart>
        <c:barDir val="col"/>
        <c:grouping val="clustered"/>
        <c:varyColors val="0"/>
        <c:ser>
          <c:idx val="0"/>
          <c:order val="0"/>
          <c:tx>
            <c:strRef>
              <c:f>Pivot_Source!$B$60</c:f>
              <c:strCache>
                <c:ptCount val="1"/>
                <c:pt idx="0">
                  <c:v>Total Sales</c:v>
                </c:pt>
              </c:strCache>
            </c:strRef>
          </c:tx>
          <c:spPr>
            <a:solidFill>
              <a:srgbClr val="0068A9"/>
            </a:solidFill>
            <a:ln w="101600">
              <a:solidFill>
                <a:srgbClr val="0068A9"/>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Pivot_Source!$A$61:$A$67</c:f>
              <c:strCache>
                <c:ptCount val="6"/>
                <c:pt idx="0">
                  <c:v>Nasr City Branch</c:v>
                </c:pt>
                <c:pt idx="1">
                  <c:v>Smouha Branch</c:v>
                </c:pt>
                <c:pt idx="2">
                  <c:v>Zagazig Branch</c:v>
                </c:pt>
                <c:pt idx="3">
                  <c:v>Mansoura Branch</c:v>
                </c:pt>
                <c:pt idx="4">
                  <c:v>Mohandessin Branch</c:v>
                </c:pt>
                <c:pt idx="5">
                  <c:v>Suez Branch</c:v>
                </c:pt>
              </c:strCache>
            </c:strRef>
          </c:cat>
          <c:val>
            <c:numRef>
              <c:f>Pivot_Source!$B$61:$B$67</c:f>
              <c:numCache>
                <c:formatCode>\$#,##0;\(\$#,##0\);\$#,##0</c:formatCode>
                <c:ptCount val="6"/>
                <c:pt idx="0">
                  <c:v>2678394</c:v>
                </c:pt>
                <c:pt idx="1">
                  <c:v>4678555</c:v>
                </c:pt>
                <c:pt idx="2">
                  <c:v>6442729</c:v>
                </c:pt>
                <c:pt idx="3">
                  <c:v>12813411</c:v>
                </c:pt>
                <c:pt idx="4">
                  <c:v>11420179</c:v>
                </c:pt>
                <c:pt idx="5">
                  <c:v>5638936</c:v>
                </c:pt>
              </c:numCache>
            </c:numRef>
          </c:val>
          <c:extLst>
            <c:ext xmlns:c16="http://schemas.microsoft.com/office/drawing/2014/chart" uri="{C3380CC4-5D6E-409C-BE32-E72D297353CC}">
              <c16:uniqueId val="{00000000-172B-466D-922E-EF2869A77C03}"/>
            </c:ext>
          </c:extLst>
        </c:ser>
        <c:ser>
          <c:idx val="1"/>
          <c:order val="1"/>
          <c:tx>
            <c:strRef>
              <c:f>Pivot_Source!$C$60</c:f>
              <c:strCache>
                <c:ptCount val="1"/>
                <c:pt idx="0">
                  <c:v>Total Profit</c:v>
                </c:pt>
              </c:strCache>
            </c:strRef>
          </c:tx>
          <c:spPr>
            <a:solidFill>
              <a:srgbClr val="00AC98"/>
            </a:solidFill>
            <a:ln w="101600">
              <a:solidFill>
                <a:srgbClr val="00AC9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Pivot_Source!$A$61:$A$67</c:f>
              <c:strCache>
                <c:ptCount val="6"/>
                <c:pt idx="0">
                  <c:v>Nasr City Branch</c:v>
                </c:pt>
                <c:pt idx="1">
                  <c:v>Smouha Branch</c:v>
                </c:pt>
                <c:pt idx="2">
                  <c:v>Zagazig Branch</c:v>
                </c:pt>
                <c:pt idx="3">
                  <c:v>Mansoura Branch</c:v>
                </c:pt>
                <c:pt idx="4">
                  <c:v>Mohandessin Branch</c:v>
                </c:pt>
                <c:pt idx="5">
                  <c:v>Suez Branch</c:v>
                </c:pt>
              </c:strCache>
            </c:strRef>
          </c:cat>
          <c:val>
            <c:numRef>
              <c:f>Pivot_Source!$C$61:$C$67</c:f>
              <c:numCache>
                <c:formatCode>\$#,##0;\(\$#,##0\);\$#,##0</c:formatCode>
                <c:ptCount val="6"/>
                <c:pt idx="0">
                  <c:v>812438.05999999866</c:v>
                </c:pt>
                <c:pt idx="1">
                  <c:v>816044.71999999671</c:v>
                </c:pt>
                <c:pt idx="2">
                  <c:v>2387950.5200000084</c:v>
                </c:pt>
                <c:pt idx="3">
                  <c:v>6213272.3599999947</c:v>
                </c:pt>
                <c:pt idx="4">
                  <c:v>5632002.0999999791</c:v>
                </c:pt>
                <c:pt idx="5">
                  <c:v>1668489.579999998</c:v>
                </c:pt>
              </c:numCache>
            </c:numRef>
          </c:val>
          <c:extLst>
            <c:ext xmlns:c16="http://schemas.microsoft.com/office/drawing/2014/chart" uri="{C3380CC4-5D6E-409C-BE32-E72D297353CC}">
              <c16:uniqueId val="{00000001-172B-466D-922E-EF2869A77C03}"/>
            </c:ext>
          </c:extLst>
        </c:ser>
        <c:dLbls>
          <c:showLegendKey val="0"/>
          <c:showVal val="0"/>
          <c:showCatName val="0"/>
          <c:showSerName val="0"/>
          <c:showPercent val="0"/>
          <c:showBubbleSize val="0"/>
        </c:dLbls>
        <c:gapWidth val="219"/>
        <c:overlap val="-27"/>
        <c:axId val="155322320"/>
        <c:axId val="155322800"/>
      </c:barChart>
      <c:catAx>
        <c:axId val="1553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55322800"/>
        <c:crosses val="autoZero"/>
        <c:auto val="1"/>
        <c:lblAlgn val="ctr"/>
        <c:lblOffset val="100"/>
        <c:noMultiLvlLbl val="0"/>
      </c:catAx>
      <c:valAx>
        <c:axId val="155322800"/>
        <c:scaling>
          <c:orientation val="minMax"/>
        </c:scaling>
        <c:delete val="1"/>
        <c:axPos val="l"/>
        <c:numFmt formatCode="\$#,##0;\(\$#,##0\);\$#,##0" sourceLinked="1"/>
        <c:majorTickMark val="none"/>
        <c:minorTickMark val="none"/>
        <c:tickLblPos val="nextTo"/>
        <c:crossAx val="155322320"/>
        <c:crosses val="autoZero"/>
        <c:crossBetween val="between"/>
      </c:valAx>
      <c:spPr>
        <a:noFill/>
        <a:ln>
          <a:noFill/>
        </a:ln>
        <a:effectLst/>
      </c:spPr>
    </c:plotArea>
    <c:legend>
      <c:legendPos val="r"/>
      <c:layout>
        <c:manualLayout>
          <c:xMode val="edge"/>
          <c:yMode val="edge"/>
          <c:x val="0.8633415886483865"/>
          <c:y val="3.296931633545809E-2"/>
          <c:w val="0.12537491346726934"/>
          <c:h val="0.14834708161479818"/>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Dashboard.xlsx]Pivot_Source!PivotTable2</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99BFB"/>
          </a:solidFill>
          <a:ln w="7620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799BFB"/>
          </a:solidFill>
          <a:ln w="7620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0068A9"/>
          </a:solidFill>
          <a:ln w="76200">
            <a:solidFill>
              <a:srgbClr val="0068A9"/>
            </a:solidFill>
          </a:ln>
          <a:effectLst/>
        </c:spPr>
      </c:pivotFmt>
      <c:pivotFmt>
        <c:idx val="1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68A9"/>
          </a:solidFill>
          <a:ln w="76200">
            <a:solidFill>
              <a:srgbClr val="0068A9"/>
            </a:solidFill>
          </a:ln>
          <a:effectLst/>
        </c:spPr>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rgbClr val="0068A9"/>
          </a:solidFill>
          <a:ln w="76200">
            <a:solidFill>
              <a:srgbClr val="0068A9"/>
            </a:solidFill>
          </a:ln>
          <a:effectLst/>
        </c:spPr>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068A9"/>
          </a:solidFill>
          <a:ln w="76200">
            <a:solidFill>
              <a:srgbClr val="0068A9"/>
            </a:solidFill>
          </a:ln>
          <a:effectLst/>
        </c:spPr>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068A9"/>
          </a:solidFill>
          <a:ln w="76200">
            <a:solidFill>
              <a:srgbClr val="0068A9"/>
            </a:solidFill>
          </a:ln>
          <a:effectLst/>
        </c:spPr>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rgbClr val="0068A9"/>
          </a:solidFill>
          <a:ln w="76200">
            <a:solidFill>
              <a:srgbClr val="0068A9"/>
            </a:solidFill>
          </a:ln>
          <a:effectLst/>
        </c:spPr>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068A9"/>
          </a:solidFill>
          <a:ln w="76200">
            <a:solidFill>
              <a:srgbClr val="0068A9"/>
            </a:solidFill>
          </a:ln>
          <a:effectLst/>
        </c:spPr>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0068A9"/>
          </a:solidFill>
          <a:ln w="76200">
            <a:solidFill>
              <a:srgbClr val="0068A9"/>
            </a:solidFill>
          </a:ln>
          <a:effectLst/>
        </c:spPr>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rgbClr val="0068A9"/>
          </a:solidFill>
          <a:ln w="76200">
            <a:solidFill>
              <a:srgbClr val="0068A9"/>
            </a:solidFill>
          </a:ln>
          <a:effectLst/>
        </c:spPr>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0068A9"/>
          </a:solidFill>
          <a:ln w="76200">
            <a:solidFill>
              <a:srgbClr val="0068A9"/>
            </a:solidFill>
          </a:ln>
          <a:effectLst/>
        </c:spPr>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3"/>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4.6952914479220726E-3"/>
              <c:y val="-6.2421911172145872E-3"/>
            </c:manualLayout>
          </c:layout>
          <c:tx>
            <c:rich>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fld id="{83198681-3994-4F7F-B2D5-961D70958430}" type="VALUE">
                  <a:rPr lang="en-US">
                    <a:solidFill>
                      <a:schemeClr val="bg1"/>
                    </a:solidFill>
                  </a:rPr>
                  <a:pPr>
                    <a:defRPr sz="1200" b="1" i="0" u="none" strike="noStrike" kern="1200" baseline="0">
                      <a:ln w="47625">
                        <a:noFill/>
                      </a:ln>
                      <a:solidFill>
                        <a:schemeClr val="bg1"/>
                      </a:solidFill>
                      <a:latin typeface="+mn-lt"/>
                      <a:ea typeface="+mn-ea"/>
                      <a:cs typeface="+mn-cs"/>
                    </a:defRPr>
                  </a:pPr>
                  <a:t>[VALUE]</a:t>
                </a:fld>
                <a:endParaRPr lang="en-US"/>
              </a:p>
            </c:rich>
          </c:tx>
          <c:spPr>
            <a:noFill/>
            <a:ln w="95250">
              <a:noFill/>
            </a:ln>
            <a:effectLst>
              <a:outerShdw blurRad="50800" dist="38100" dir="5400000" algn="t" rotWithShape="0">
                <a:prstClr val="black">
                  <a:alpha val="0"/>
                </a:prstClr>
              </a:outerShdw>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7"/>
        <c:dLbl>
          <c:idx val="0"/>
          <c:layout>
            <c:manualLayout>
              <c:x val="1.2233226744656715E-4"/>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2.4125308745954185E-2"/>
              <c:y val="0"/>
            </c:manualLayout>
          </c:layout>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80188719013667"/>
          <c:y val="1.8140585250513864E-2"/>
          <c:w val="0.70195086560925446"/>
          <c:h val="0.88137647998390423"/>
        </c:manualLayout>
      </c:layout>
      <c:barChart>
        <c:barDir val="bar"/>
        <c:grouping val="stacked"/>
        <c:varyColors val="0"/>
        <c:ser>
          <c:idx val="0"/>
          <c:order val="0"/>
          <c:tx>
            <c:strRef>
              <c:f>Pivot_Source!$J$61</c:f>
              <c:strCache>
                <c:ptCount val="1"/>
                <c:pt idx="0">
                  <c:v>Total</c:v>
                </c:pt>
              </c:strCache>
            </c:strRef>
          </c:tx>
          <c:spPr>
            <a:solidFill>
              <a:srgbClr val="0068A9"/>
            </a:solidFill>
            <a:ln w="76200">
              <a:solidFill>
                <a:srgbClr val="0068A9"/>
              </a:solidFill>
            </a:ln>
            <a:effectLst/>
          </c:spPr>
          <c:invertIfNegative val="0"/>
          <c:dLbls>
            <c:dLbl>
              <c:idx val="0"/>
              <c:layout>
                <c:manualLayout>
                  <c:x val="2.412530874595418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15-4F19-945C-AFE150306778}"/>
                </c:ext>
              </c:extLst>
            </c:dLbl>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Pivot_Source!$I$62:$I$68</c:f>
              <c:strCache>
                <c:ptCount val="6"/>
                <c:pt idx="0">
                  <c:v>Megahed Ahmed (Mansoura Branch)</c:v>
                </c:pt>
                <c:pt idx="1">
                  <c:v>Rawan Hamdy (Mohandessin Branch)</c:v>
                </c:pt>
                <c:pt idx="2">
                  <c:v>Sameh Hassan (Zagazig Branch)</c:v>
                </c:pt>
                <c:pt idx="3">
                  <c:v>Karim Mansour (Smouha Branch)</c:v>
                </c:pt>
                <c:pt idx="4">
                  <c:v>Ibrahim Mousa (Suez Branch)</c:v>
                </c:pt>
                <c:pt idx="5">
                  <c:v>Ahmed Ali(Nasr City Branch)</c:v>
                </c:pt>
              </c:strCache>
            </c:strRef>
          </c:cat>
          <c:val>
            <c:numRef>
              <c:f>Pivot_Source!$J$62:$J$68</c:f>
              <c:numCache>
                <c:formatCode>\$#,##0;\(\$#,##0\);\$#,##0</c:formatCode>
                <c:ptCount val="6"/>
                <c:pt idx="0">
                  <c:v>4987364</c:v>
                </c:pt>
                <c:pt idx="1">
                  <c:v>3985792</c:v>
                </c:pt>
                <c:pt idx="2">
                  <c:v>2759847</c:v>
                </c:pt>
                <c:pt idx="3">
                  <c:v>2018493</c:v>
                </c:pt>
                <c:pt idx="4">
                  <c:v>1094302</c:v>
                </c:pt>
                <c:pt idx="5">
                  <c:v>796840</c:v>
                </c:pt>
              </c:numCache>
            </c:numRef>
          </c:val>
          <c:extLst>
            <c:ext xmlns:c16="http://schemas.microsoft.com/office/drawing/2014/chart" uri="{C3380CC4-5D6E-409C-BE32-E72D297353CC}">
              <c16:uniqueId val="{00000003-0B15-4F19-945C-AFE150306778}"/>
            </c:ext>
          </c:extLst>
        </c:ser>
        <c:dLbls>
          <c:dLblPos val="ctr"/>
          <c:showLegendKey val="0"/>
          <c:showVal val="1"/>
          <c:showCatName val="0"/>
          <c:showSerName val="0"/>
          <c:showPercent val="0"/>
          <c:showBubbleSize val="0"/>
        </c:dLbls>
        <c:gapWidth val="150"/>
        <c:overlap val="100"/>
        <c:axId val="2131828240"/>
        <c:axId val="2131834000"/>
      </c:barChart>
      <c:catAx>
        <c:axId val="213182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S UI Gothic" panose="020B0600070205080204" pitchFamily="34" charset="-128"/>
                <a:cs typeface="+mn-cs"/>
              </a:defRPr>
            </a:pPr>
            <a:endParaRPr lang="en-US"/>
          </a:p>
        </c:txPr>
        <c:crossAx val="2131834000"/>
        <c:crosses val="autoZero"/>
        <c:auto val="1"/>
        <c:lblAlgn val="ctr"/>
        <c:lblOffset val="100"/>
        <c:noMultiLvlLbl val="0"/>
      </c:catAx>
      <c:valAx>
        <c:axId val="2131834000"/>
        <c:scaling>
          <c:orientation val="minMax"/>
        </c:scaling>
        <c:delete val="1"/>
        <c:axPos val="b"/>
        <c:numFmt formatCode="\$#,##0;\(\$#,##0\);\$#,##0" sourceLinked="1"/>
        <c:majorTickMark val="out"/>
        <c:minorTickMark val="none"/>
        <c:tickLblPos val="nextTo"/>
        <c:crossAx val="213182824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Dashboard.xlsx]Pivot_Source!PivotTable29</c:name>
    <c:fmtId val="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23554"/>
          </a:solidFill>
          <a:ln>
            <a:noFill/>
          </a:ln>
          <a:effectLst>
            <a:outerShdw blurRad="254000" sx="102000" sy="102000" algn="ctr" rotWithShape="0">
              <a:prstClr val="black">
                <a:alpha val="20000"/>
              </a:prstClr>
            </a:outerShdw>
          </a:effectLst>
        </c:spPr>
      </c:pivotFmt>
      <c:pivotFmt>
        <c:idx val="14"/>
        <c:spPr>
          <a:solidFill>
            <a:srgbClr val="00AA95"/>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23554"/>
          </a:solidFill>
          <a:ln>
            <a:noFill/>
          </a:ln>
          <a:effectLst>
            <a:outerShdw blurRad="254000" sx="102000" sy="102000" algn="ctr" rotWithShape="0">
              <a:prstClr val="black">
                <a:alpha val="20000"/>
              </a:prstClr>
            </a:outerShdw>
          </a:effectLst>
        </c:spPr>
      </c:pivotFmt>
      <c:pivotFmt>
        <c:idx val="23"/>
        <c:spPr>
          <a:solidFill>
            <a:srgbClr val="00AA95"/>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23554"/>
          </a:solidFill>
          <a:ln>
            <a:noFill/>
          </a:ln>
          <a:effectLst>
            <a:outerShdw blurRad="254000" sx="102000" sy="102000" algn="ctr" rotWithShape="0">
              <a:prstClr val="black">
                <a:alpha val="20000"/>
              </a:prstClr>
            </a:outerShdw>
          </a:effectLst>
        </c:spPr>
      </c:pivotFmt>
      <c:pivotFmt>
        <c:idx val="32"/>
        <c:spPr>
          <a:solidFill>
            <a:srgbClr val="00AA95"/>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023554"/>
          </a:solidFill>
          <a:ln>
            <a:noFill/>
          </a:ln>
          <a:effectLst>
            <a:outerShdw blurRad="254000" sx="102000" sy="102000" algn="ctr" rotWithShape="0">
              <a:prstClr val="black">
                <a:alpha val="20000"/>
              </a:prstClr>
            </a:outerShdw>
          </a:effectLst>
        </c:spPr>
      </c:pivotFmt>
      <c:pivotFmt>
        <c:idx val="41"/>
        <c:spPr>
          <a:solidFill>
            <a:srgbClr val="00AA95"/>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rgbClr val="023554"/>
          </a:solidFill>
          <a:ln>
            <a:noFill/>
          </a:ln>
          <a:effectLst>
            <a:outerShdw blurRad="254000" sx="102000" sy="102000" algn="ctr" rotWithShape="0">
              <a:prstClr val="black">
                <a:alpha val="20000"/>
              </a:prstClr>
            </a:outerShdw>
          </a:effectLst>
        </c:spPr>
      </c:pivotFmt>
      <c:pivotFmt>
        <c:idx val="50"/>
        <c:spPr>
          <a:solidFill>
            <a:srgbClr val="00AA95"/>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023554"/>
          </a:solidFill>
          <a:ln>
            <a:noFill/>
          </a:ln>
          <a:effectLst>
            <a:outerShdw blurRad="254000" sx="102000" sy="102000" algn="ctr" rotWithShape="0">
              <a:prstClr val="black">
                <a:alpha val="20000"/>
              </a:prstClr>
            </a:outerShdw>
          </a:effectLst>
        </c:spPr>
      </c:pivotFmt>
      <c:pivotFmt>
        <c:idx val="59"/>
        <c:spPr>
          <a:solidFill>
            <a:srgbClr val="00AA95"/>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023554"/>
          </a:solidFill>
          <a:ln>
            <a:noFill/>
          </a:ln>
          <a:effectLst>
            <a:outerShdw blurRad="254000" sx="102000" sy="102000" algn="ctr" rotWithShape="0">
              <a:prstClr val="black">
                <a:alpha val="20000"/>
              </a:prstClr>
            </a:outerShdw>
          </a:effectLst>
        </c:spPr>
      </c:pivotFmt>
      <c:pivotFmt>
        <c:idx val="68"/>
        <c:spPr>
          <a:solidFill>
            <a:srgbClr val="00AA95"/>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rgbClr val="023554"/>
          </a:solidFill>
          <a:ln>
            <a:noFill/>
          </a:ln>
          <a:effectLst>
            <a:outerShdw blurRad="254000" sx="102000" sy="102000" algn="ctr" rotWithShape="0">
              <a:prstClr val="black">
                <a:alpha val="20000"/>
              </a:prstClr>
            </a:outerShdw>
          </a:effectLst>
        </c:spPr>
      </c:pivotFmt>
      <c:pivotFmt>
        <c:idx val="77"/>
        <c:spPr>
          <a:solidFill>
            <a:srgbClr val="00AA95"/>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rgbClr val="023554"/>
          </a:solidFill>
          <a:ln>
            <a:noFill/>
          </a:ln>
          <a:effectLst>
            <a:outerShdw blurRad="254000" sx="102000" sy="102000" algn="ctr" rotWithShape="0">
              <a:prstClr val="black">
                <a:alpha val="20000"/>
              </a:prstClr>
            </a:outerShdw>
          </a:effectLst>
        </c:spPr>
      </c:pivotFmt>
      <c:pivotFmt>
        <c:idx val="86"/>
        <c:spPr>
          <a:solidFill>
            <a:srgbClr val="00AA95"/>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solidFill>
            <a:srgbClr val="023554"/>
          </a:solidFill>
          <a:ln>
            <a:noFill/>
          </a:ln>
          <a:effectLst>
            <a:outerShdw blurRad="254000" sx="102000" sy="102000" algn="ctr" rotWithShape="0">
              <a:prstClr val="black">
                <a:alpha val="20000"/>
              </a:prstClr>
            </a:outerShdw>
          </a:effectLst>
        </c:spPr>
      </c:pivotFmt>
      <c:pivotFmt>
        <c:idx val="95"/>
        <c:spPr>
          <a:solidFill>
            <a:srgbClr val="00AA95"/>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rgbClr val="0068A9"/>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2"/>
        <c:spPr>
          <a:solidFill>
            <a:srgbClr val="023554"/>
          </a:solidFill>
          <a:ln>
            <a:noFill/>
          </a:ln>
          <a:effectLst>
            <a:outerShdw blurRad="254000" sx="102000" sy="102000" algn="ctr" rotWithShape="0">
              <a:prstClr val="black">
                <a:alpha val="20000"/>
              </a:prstClr>
            </a:outerShdw>
          </a:effectLst>
        </c:spPr>
      </c:pivotFmt>
      <c:pivotFmt>
        <c:idx val="103"/>
        <c:spPr>
          <a:solidFill>
            <a:srgbClr val="00AA95"/>
          </a:solidFill>
          <a:ln>
            <a:noFill/>
          </a:ln>
          <a:effectLst>
            <a:outerShdw blurRad="254000" sx="102000" sy="102000" algn="ctr" rotWithShape="0">
              <a:prstClr val="black">
                <a:alpha val="20000"/>
              </a:prstClr>
            </a:outerShdw>
          </a:effectLst>
        </c:spPr>
      </c:pivotFmt>
      <c:pivotFmt>
        <c:idx val="104"/>
        <c:spPr>
          <a:solidFill>
            <a:srgbClr val="0068A9"/>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0"/>
        <c:spPr>
          <a:solidFill>
            <a:srgbClr val="023554"/>
          </a:solidFill>
          <a:ln>
            <a:noFill/>
          </a:ln>
          <a:effectLst>
            <a:outerShdw blurRad="254000" sx="102000" sy="102000" algn="ctr" rotWithShape="0">
              <a:prstClr val="black">
                <a:alpha val="20000"/>
              </a:prstClr>
            </a:outerShdw>
          </a:effectLst>
        </c:spPr>
      </c:pivotFmt>
      <c:pivotFmt>
        <c:idx val="111"/>
        <c:spPr>
          <a:solidFill>
            <a:srgbClr val="00AA95"/>
          </a:solidFill>
          <a:ln>
            <a:noFill/>
          </a:ln>
          <a:effectLst>
            <a:outerShdw blurRad="254000" sx="102000" sy="102000" algn="ctr" rotWithShape="0">
              <a:prstClr val="black">
                <a:alpha val="20000"/>
              </a:prstClr>
            </a:outerShdw>
          </a:effectLst>
        </c:spPr>
      </c:pivotFmt>
      <c:pivotFmt>
        <c:idx val="112"/>
        <c:spPr>
          <a:solidFill>
            <a:srgbClr val="0068A9"/>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8"/>
        <c:spPr>
          <a:solidFill>
            <a:srgbClr val="023554"/>
          </a:solidFill>
          <a:ln>
            <a:noFill/>
          </a:ln>
          <a:effectLst>
            <a:outerShdw blurRad="254000" sx="102000" sy="102000" algn="ctr" rotWithShape="0">
              <a:prstClr val="black">
                <a:alpha val="20000"/>
              </a:prstClr>
            </a:outerShdw>
          </a:effectLst>
        </c:spPr>
      </c:pivotFmt>
      <c:pivotFmt>
        <c:idx val="119"/>
        <c:spPr>
          <a:solidFill>
            <a:srgbClr val="00AA95"/>
          </a:solidFill>
          <a:ln>
            <a:noFill/>
          </a:ln>
          <a:effectLst>
            <a:outerShdw blurRad="254000" sx="102000" sy="102000" algn="ctr" rotWithShape="0">
              <a:prstClr val="black">
                <a:alpha val="20000"/>
              </a:prstClr>
            </a:outerShdw>
          </a:effectLst>
        </c:spPr>
      </c:pivotFmt>
      <c:pivotFmt>
        <c:idx val="120"/>
        <c:spPr>
          <a:solidFill>
            <a:srgbClr val="0068A9"/>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6"/>
        <c:spPr>
          <a:solidFill>
            <a:srgbClr val="023554"/>
          </a:solidFill>
          <a:ln>
            <a:noFill/>
          </a:ln>
          <a:effectLst>
            <a:outerShdw blurRad="254000" sx="102000" sy="102000" algn="ctr" rotWithShape="0">
              <a:prstClr val="black">
                <a:alpha val="20000"/>
              </a:prstClr>
            </a:outerShdw>
          </a:effectLst>
        </c:spPr>
      </c:pivotFmt>
      <c:pivotFmt>
        <c:idx val="127"/>
        <c:spPr>
          <a:solidFill>
            <a:srgbClr val="00AA95"/>
          </a:solidFill>
          <a:ln>
            <a:noFill/>
          </a:ln>
          <a:effectLst>
            <a:outerShdw blurRad="254000" sx="102000" sy="102000" algn="ctr" rotWithShape="0">
              <a:prstClr val="black">
                <a:alpha val="20000"/>
              </a:prstClr>
            </a:outerShdw>
          </a:effectLst>
        </c:spPr>
      </c:pivotFmt>
      <c:pivotFmt>
        <c:idx val="128"/>
        <c:spPr>
          <a:solidFill>
            <a:srgbClr val="0068A9"/>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4"/>
        <c:spPr>
          <a:solidFill>
            <a:srgbClr val="023554"/>
          </a:solidFill>
          <a:ln>
            <a:noFill/>
          </a:ln>
          <a:effectLst>
            <a:outerShdw blurRad="254000" sx="102000" sy="102000" algn="ctr" rotWithShape="0">
              <a:prstClr val="black">
                <a:alpha val="20000"/>
              </a:prstClr>
            </a:outerShdw>
          </a:effectLst>
        </c:spPr>
      </c:pivotFmt>
      <c:pivotFmt>
        <c:idx val="135"/>
        <c:spPr>
          <a:solidFill>
            <a:srgbClr val="00AA95"/>
          </a:solidFill>
          <a:ln>
            <a:noFill/>
          </a:ln>
          <a:effectLst>
            <a:outerShdw blurRad="254000" sx="102000" sy="102000" algn="ctr" rotWithShape="0">
              <a:prstClr val="black">
                <a:alpha val="20000"/>
              </a:prstClr>
            </a:outerShdw>
          </a:effectLst>
        </c:spPr>
      </c:pivotFmt>
      <c:pivotFmt>
        <c:idx val="136"/>
        <c:spPr>
          <a:solidFill>
            <a:srgbClr val="0068A9"/>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2"/>
        <c:spPr>
          <a:solidFill>
            <a:srgbClr val="023554"/>
          </a:solidFill>
          <a:ln>
            <a:noFill/>
          </a:ln>
          <a:effectLst>
            <a:outerShdw blurRad="254000" sx="102000" sy="102000" algn="ctr" rotWithShape="0">
              <a:prstClr val="black">
                <a:alpha val="20000"/>
              </a:prstClr>
            </a:outerShdw>
          </a:effectLst>
        </c:spPr>
      </c:pivotFmt>
      <c:pivotFmt>
        <c:idx val="143"/>
        <c:spPr>
          <a:solidFill>
            <a:srgbClr val="00AA95"/>
          </a:solidFill>
          <a:ln>
            <a:noFill/>
          </a:ln>
          <a:effectLst>
            <a:outerShdw blurRad="254000" sx="102000" sy="102000" algn="ctr" rotWithShape="0">
              <a:prstClr val="black">
                <a:alpha val="20000"/>
              </a:prstClr>
            </a:outerShdw>
          </a:effectLst>
        </c:spPr>
      </c:pivotFmt>
      <c:pivotFmt>
        <c:idx val="144"/>
        <c:spPr>
          <a:solidFill>
            <a:srgbClr val="0068A9"/>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0"/>
        <c:spPr>
          <a:solidFill>
            <a:srgbClr val="023554"/>
          </a:solidFill>
          <a:ln>
            <a:noFill/>
          </a:ln>
          <a:effectLst>
            <a:outerShdw blurRad="254000" sx="102000" sy="102000" algn="ctr" rotWithShape="0">
              <a:prstClr val="black">
                <a:alpha val="20000"/>
              </a:prstClr>
            </a:outerShdw>
          </a:effectLst>
        </c:spPr>
      </c:pivotFmt>
      <c:pivotFmt>
        <c:idx val="151"/>
        <c:spPr>
          <a:solidFill>
            <a:srgbClr val="00AA95"/>
          </a:solidFill>
          <a:ln>
            <a:noFill/>
          </a:ln>
          <a:effectLst>
            <a:outerShdw blurRad="254000" sx="102000" sy="102000" algn="ctr" rotWithShape="0">
              <a:prstClr val="black">
                <a:alpha val="20000"/>
              </a:prstClr>
            </a:outerShdw>
          </a:effectLst>
        </c:spPr>
      </c:pivotFmt>
      <c:pivotFmt>
        <c:idx val="152"/>
        <c:spPr>
          <a:solidFill>
            <a:srgbClr val="0068A9"/>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8"/>
        <c:spPr>
          <a:solidFill>
            <a:srgbClr val="023554"/>
          </a:solidFill>
          <a:ln>
            <a:noFill/>
          </a:ln>
          <a:effectLst>
            <a:outerShdw blurRad="254000" sx="102000" sy="102000" algn="ctr" rotWithShape="0">
              <a:prstClr val="black">
                <a:alpha val="20000"/>
              </a:prstClr>
            </a:outerShdw>
          </a:effectLst>
        </c:spPr>
      </c:pivotFmt>
      <c:pivotFmt>
        <c:idx val="159"/>
        <c:spPr>
          <a:solidFill>
            <a:srgbClr val="00AA95"/>
          </a:solidFill>
          <a:ln>
            <a:noFill/>
          </a:ln>
          <a:effectLst>
            <a:outerShdw blurRad="254000" sx="102000" sy="102000" algn="ctr" rotWithShape="0">
              <a:prstClr val="black">
                <a:alpha val="20000"/>
              </a:prstClr>
            </a:outerShdw>
          </a:effectLst>
        </c:spPr>
      </c:pivotFmt>
      <c:pivotFmt>
        <c:idx val="160"/>
        <c:spPr>
          <a:solidFill>
            <a:srgbClr val="0068A9"/>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pivotFmt>
      <c:pivotFmt>
        <c:idx val="16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6"/>
        <c:spPr>
          <a:solidFill>
            <a:schemeClr val="accent1">
              <a:lumMod val="50000"/>
            </a:schemeClr>
          </a:solidFill>
          <a:ln>
            <a:noFill/>
          </a:ln>
          <a:effectLst>
            <a:outerShdw blurRad="254000" sx="102000" sy="102000" algn="ctr" rotWithShape="0">
              <a:prstClr val="black">
                <a:alpha val="20000"/>
              </a:prstClr>
            </a:outerShdw>
          </a:effectLst>
        </c:spPr>
      </c:pivotFmt>
      <c:pivotFmt>
        <c:idx val="167"/>
        <c:spPr>
          <a:solidFill>
            <a:srgbClr val="00AA95"/>
          </a:solidFill>
          <a:ln>
            <a:noFill/>
          </a:ln>
          <a:effectLst>
            <a:outerShdw blurRad="254000" sx="102000" sy="102000" algn="ctr" rotWithShape="0">
              <a:prstClr val="black">
                <a:alpha val="20000"/>
              </a:prstClr>
            </a:outerShdw>
          </a:effectLst>
        </c:spPr>
      </c:pivotFmt>
      <c:pivotFmt>
        <c:idx val="168"/>
        <c:spPr>
          <a:solidFill>
            <a:srgbClr val="0068A9"/>
          </a:solidFill>
          <a:ln>
            <a:noFill/>
          </a:ln>
          <a:effectLst>
            <a:outerShdw blurRad="254000" sx="102000" sy="102000" algn="ctr" rotWithShape="0">
              <a:prstClr val="black">
                <a:alpha val="20000"/>
              </a:prstClr>
            </a:outerShdw>
          </a:effectLst>
        </c:spPr>
      </c:pivotFmt>
      <c:pivotFmt>
        <c:idx val="16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0"/>
        <c:spPr>
          <a:solidFill>
            <a:schemeClr val="accent1">
              <a:lumMod val="50000"/>
            </a:schemeClr>
          </a:solidFill>
          <a:ln>
            <a:noFill/>
          </a:ln>
          <a:effectLst>
            <a:outerShdw blurRad="254000" sx="102000" sy="102000" algn="ctr" rotWithShape="0">
              <a:prstClr val="black">
                <a:alpha val="20000"/>
              </a:prstClr>
            </a:outerShdw>
          </a:effectLst>
        </c:spPr>
      </c:pivotFmt>
      <c:pivotFmt>
        <c:idx val="171"/>
        <c:spPr>
          <a:solidFill>
            <a:srgbClr val="00AA95"/>
          </a:solidFill>
          <a:ln>
            <a:noFill/>
          </a:ln>
          <a:effectLst>
            <a:outerShdw blurRad="254000" sx="102000" sy="102000" algn="ctr" rotWithShape="0">
              <a:prstClr val="black">
                <a:alpha val="20000"/>
              </a:prstClr>
            </a:outerShdw>
          </a:effectLst>
        </c:spPr>
      </c:pivotFmt>
      <c:pivotFmt>
        <c:idx val="172"/>
        <c:spPr>
          <a:solidFill>
            <a:srgbClr val="0068A9"/>
          </a:solidFill>
          <a:ln>
            <a:noFill/>
          </a:ln>
          <a:effectLst>
            <a:outerShdw blurRad="254000" sx="102000" sy="102000" algn="ctr" rotWithShape="0">
              <a:prstClr val="black">
                <a:alpha val="20000"/>
              </a:prstClr>
            </a:outerShdw>
          </a:effectLst>
        </c:spPr>
      </c:pivotFmt>
      <c:pivotFmt>
        <c:idx val="173"/>
        <c:spPr>
          <a:solidFill>
            <a:srgbClr val="023554"/>
          </a:solidFill>
          <a:ln>
            <a:noFill/>
          </a:ln>
          <a:effectLst>
            <a:outerShdw blurRad="254000" sx="102000" sy="102000" algn="ctr" rotWithShape="0">
              <a:prstClr val="black">
                <a:alpha val="20000"/>
              </a:prstClr>
            </a:outerShdw>
          </a:effectLst>
        </c:spPr>
      </c:pivotFmt>
      <c:pivotFmt>
        <c:idx val="174"/>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5"/>
        <c:spPr>
          <a:solidFill>
            <a:schemeClr val="accent1">
              <a:lumMod val="50000"/>
            </a:schemeClr>
          </a:solidFill>
          <a:ln>
            <a:noFill/>
          </a:ln>
          <a:effectLst>
            <a:outerShdw blurRad="254000" sx="102000" sy="102000" algn="ctr" rotWithShape="0">
              <a:prstClr val="black">
                <a:alpha val="20000"/>
              </a:prstClr>
            </a:outerShdw>
          </a:effectLst>
        </c:spPr>
      </c:pivotFmt>
      <c:pivotFmt>
        <c:idx val="176"/>
        <c:spPr>
          <a:solidFill>
            <a:srgbClr val="00AA95"/>
          </a:solidFill>
          <a:ln>
            <a:noFill/>
          </a:ln>
          <a:effectLst>
            <a:outerShdw blurRad="254000" sx="102000" sy="102000" algn="ctr" rotWithShape="0">
              <a:prstClr val="black">
                <a:alpha val="20000"/>
              </a:prstClr>
            </a:outerShdw>
          </a:effectLst>
        </c:spPr>
      </c:pivotFmt>
      <c:pivotFmt>
        <c:idx val="177"/>
        <c:spPr>
          <a:solidFill>
            <a:srgbClr val="0068A9"/>
          </a:solidFill>
          <a:ln>
            <a:noFill/>
          </a:ln>
          <a:effectLst>
            <a:outerShdw blurRad="254000" sx="102000" sy="102000" algn="ctr" rotWithShape="0">
              <a:prstClr val="black">
                <a:alpha val="20000"/>
              </a:prstClr>
            </a:outerShdw>
          </a:effectLst>
        </c:spPr>
      </c:pivotFmt>
      <c:pivotFmt>
        <c:idx val="178"/>
        <c:spPr>
          <a:solidFill>
            <a:srgbClr val="023554"/>
          </a:solidFill>
          <a:ln>
            <a:noFill/>
          </a:ln>
          <a:effectLst>
            <a:outerShdw blurRad="254000" sx="102000" sy="102000" algn="ctr" rotWithShape="0">
              <a:prstClr val="black">
                <a:alpha val="20000"/>
              </a:prstClr>
            </a:outerShdw>
          </a:effectLst>
        </c:spPr>
      </c:pivotFmt>
      <c:pivotFmt>
        <c:idx val="17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0"/>
        <c:spPr>
          <a:solidFill>
            <a:srgbClr val="5B9BD5"/>
          </a:solidFill>
          <a:ln>
            <a:noFill/>
          </a:ln>
          <a:effectLst>
            <a:outerShdw blurRad="254000" sx="102000" sy="102000" algn="ctr" rotWithShape="0">
              <a:prstClr val="black">
                <a:alpha val="20000"/>
              </a:prstClr>
            </a:outerShdw>
          </a:effectLst>
        </c:spPr>
      </c:pivotFmt>
      <c:pivotFmt>
        <c:idx val="181"/>
        <c:spPr>
          <a:solidFill>
            <a:srgbClr val="00AA95"/>
          </a:solidFill>
          <a:ln>
            <a:noFill/>
          </a:ln>
          <a:effectLst>
            <a:outerShdw blurRad="254000" sx="102000" sy="102000" algn="ctr" rotWithShape="0">
              <a:prstClr val="black">
                <a:alpha val="20000"/>
              </a:prstClr>
            </a:outerShdw>
          </a:effectLst>
        </c:spPr>
      </c:pivotFmt>
      <c:pivotFmt>
        <c:idx val="182"/>
        <c:spPr>
          <a:solidFill>
            <a:srgbClr val="0068A9"/>
          </a:solidFill>
          <a:ln>
            <a:noFill/>
          </a:ln>
          <a:effectLst>
            <a:outerShdw blurRad="254000" sx="102000" sy="102000" algn="ctr" rotWithShape="0">
              <a:prstClr val="black">
                <a:alpha val="20000"/>
              </a:prstClr>
            </a:outerShdw>
          </a:effectLst>
        </c:spPr>
      </c:pivotFmt>
      <c:pivotFmt>
        <c:idx val="183"/>
        <c:spPr>
          <a:solidFill>
            <a:srgbClr val="023554"/>
          </a:solidFill>
          <a:ln>
            <a:noFill/>
          </a:ln>
          <a:effectLst>
            <a:outerShdw blurRad="254000" sx="102000" sy="102000" algn="ctr" rotWithShape="0">
              <a:prstClr val="black">
                <a:alpha val="20000"/>
              </a:prstClr>
            </a:outerShdw>
          </a:effectLst>
        </c:spPr>
      </c:pivotFmt>
      <c:pivotFmt>
        <c:idx val="184"/>
        <c:spPr>
          <a:solidFill>
            <a:schemeClr val="tx2">
              <a:lumMod val="75000"/>
            </a:schemeClr>
          </a:solidFill>
          <a:ln>
            <a:noFill/>
          </a:ln>
          <a:effectLst>
            <a:outerShdw blurRad="254000" sx="102000" sy="102000" algn="ctr" rotWithShape="0">
              <a:prstClr val="black">
                <a:alpha val="20000"/>
              </a:prstClr>
            </a:outerShdw>
          </a:effectLst>
        </c:spPr>
      </c:pivotFmt>
      <c:pivotFmt>
        <c:idx val="185"/>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7"/>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8"/>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766365041210908"/>
          <c:y val="0.17279568484616317"/>
          <c:w val="0.49593070795445154"/>
          <c:h val="0.80791598201528103"/>
        </c:manualLayout>
      </c:layout>
      <c:pieChart>
        <c:varyColors val="1"/>
        <c:ser>
          <c:idx val="0"/>
          <c:order val="0"/>
          <c:tx>
            <c:strRef>
              <c:f>Pivot_Source!$N$4</c:f>
              <c:strCache>
                <c:ptCount val="1"/>
                <c:pt idx="0">
                  <c:v>Total</c:v>
                </c:pt>
              </c:strCache>
            </c:strRef>
          </c:tx>
          <c:spPr>
            <a:solidFill>
              <a:srgbClr val="023554"/>
            </a:solidFill>
          </c:spPr>
          <c:dPt>
            <c:idx val="0"/>
            <c:bubble3D val="0"/>
            <c:spPr>
              <a:solidFill>
                <a:srgbClr val="5B9BD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87D-43C0-A9A5-822DEF180A7F}"/>
              </c:ext>
            </c:extLst>
          </c:dPt>
          <c:dPt>
            <c:idx val="1"/>
            <c:bubble3D val="0"/>
            <c:spPr>
              <a:solidFill>
                <a:srgbClr val="00AA9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87D-43C0-A9A5-822DEF180A7F}"/>
              </c:ext>
            </c:extLst>
          </c:dPt>
          <c:dPt>
            <c:idx val="2"/>
            <c:bubble3D val="0"/>
            <c:spPr>
              <a:solidFill>
                <a:srgbClr val="0068A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87D-43C0-A9A5-822DEF180A7F}"/>
              </c:ext>
            </c:extLst>
          </c:dPt>
          <c:dPt>
            <c:idx val="3"/>
            <c:bubble3D val="0"/>
            <c:spPr>
              <a:solidFill>
                <a:srgbClr val="023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87D-43C0-A9A5-822DEF180A7F}"/>
              </c:ext>
            </c:extLst>
          </c:dPt>
          <c:dPt>
            <c:idx val="4"/>
            <c:bubble3D val="0"/>
            <c:spPr>
              <a:solidFill>
                <a:schemeClr val="tx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487D-43C0-A9A5-822DEF180A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Pivot_Source!$M$5:$M$10</c:f>
              <c:strCache>
                <c:ptCount val="5"/>
                <c:pt idx="0">
                  <c:v>Canal</c:v>
                </c:pt>
                <c:pt idx="1">
                  <c:v>Delta</c:v>
                </c:pt>
                <c:pt idx="2">
                  <c:v>East</c:v>
                </c:pt>
                <c:pt idx="3">
                  <c:v>North</c:v>
                </c:pt>
                <c:pt idx="4">
                  <c:v>West</c:v>
                </c:pt>
              </c:strCache>
            </c:strRef>
          </c:cat>
          <c:val>
            <c:numRef>
              <c:f>Pivot_Source!$N$5:$N$10</c:f>
              <c:numCache>
                <c:formatCode>\$#,##0;\(\$#,##0\);\$#,##0</c:formatCode>
                <c:ptCount val="5"/>
                <c:pt idx="0">
                  <c:v>5638936</c:v>
                </c:pt>
                <c:pt idx="1">
                  <c:v>19256140</c:v>
                </c:pt>
                <c:pt idx="2">
                  <c:v>2678394</c:v>
                </c:pt>
                <c:pt idx="3">
                  <c:v>4678555</c:v>
                </c:pt>
                <c:pt idx="4">
                  <c:v>11420179</c:v>
                </c:pt>
              </c:numCache>
            </c:numRef>
          </c:val>
          <c:extLst>
            <c:ext xmlns:c16="http://schemas.microsoft.com/office/drawing/2014/chart" uri="{C3380CC4-5D6E-409C-BE32-E72D297353CC}">
              <c16:uniqueId val="{00000014-487D-43C0-A9A5-822DEF180A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838230173480885"/>
          <c:y val="3.333794825496101E-2"/>
          <c:w val="0.12636141529225028"/>
          <c:h val="0.43598075620338522"/>
        </c:manualLayout>
      </c:layout>
      <c:overlay val="1"/>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884850064"/>
        <c:axId val="1884855344"/>
      </c:areaChart>
      <c:barChart>
        <c:barDir val="col"/>
        <c:grouping val="clustered"/>
        <c:varyColors val="0"/>
        <c:dLbls>
          <c:showLegendKey val="0"/>
          <c:showVal val="0"/>
          <c:showCatName val="0"/>
          <c:showSerName val="0"/>
          <c:showPercent val="0"/>
          <c:showBubbleSize val="0"/>
        </c:dLbls>
        <c:gapWidth val="200"/>
        <c:overlap val="100"/>
        <c:axId val="1884850064"/>
        <c:axId val="1884855344"/>
      </c:barChart>
      <c:lineChart>
        <c:grouping val="standard"/>
        <c:varyColors val="0"/>
        <c:dLbls>
          <c:showLegendKey val="0"/>
          <c:showVal val="0"/>
          <c:showCatName val="0"/>
          <c:showSerName val="0"/>
          <c:showPercent val="0"/>
          <c:showBubbleSize val="0"/>
        </c:dLbls>
        <c:marker val="1"/>
        <c:smooth val="0"/>
        <c:axId val="1884850064"/>
        <c:axId val="1884855344"/>
      </c:lineChart>
      <c:scatterChart>
        <c:scatterStyle val="lineMarker"/>
        <c:varyColors val="0"/>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_(&quot;$&quot;* #,##0_);_(&quot;$&quot;* \(#,##0\);_(&quot;$&quot;* &quot;-&quot;??_);_(@_)"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[Store Managment Dashboard.xlsx]Pivot_Source!PivotTable25</c:name>
    <c:fmtId val="3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2"/>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2"/>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351933370635742E-2"/>
          <c:y val="0.10680961489983244"/>
          <c:w val="0.965494117080412"/>
          <c:h val="0.74074884707208211"/>
        </c:manualLayout>
      </c:layout>
      <c:barChart>
        <c:barDir val="col"/>
        <c:grouping val="clustered"/>
        <c:varyColors val="0"/>
        <c:ser>
          <c:idx val="0"/>
          <c:order val="0"/>
          <c:tx>
            <c:strRef>
              <c:f>Pivot_Source!$H$21</c:f>
              <c:strCache>
                <c:ptCount val="1"/>
                <c:pt idx="0">
                  <c:v>Total</c:v>
                </c:pt>
              </c:strCache>
            </c:strRef>
          </c:tx>
          <c:spPr>
            <a:solidFill>
              <a:srgbClr val="0068A9"/>
            </a:solidFill>
            <a:ln w="101600">
              <a:solidFill>
                <a:srgbClr val="0068A9"/>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Pivot_Source!$G$22:$G$27</c:f>
              <c:strCache>
                <c:ptCount val="5"/>
                <c:pt idx="0">
                  <c:v>18-24</c:v>
                </c:pt>
                <c:pt idx="1">
                  <c:v>25-34</c:v>
                </c:pt>
                <c:pt idx="2">
                  <c:v>35-44</c:v>
                </c:pt>
                <c:pt idx="3">
                  <c:v>45-54</c:v>
                </c:pt>
                <c:pt idx="4">
                  <c:v>55+</c:v>
                </c:pt>
              </c:strCache>
            </c:strRef>
          </c:cat>
          <c:val>
            <c:numRef>
              <c:f>Pivot_Source!$H$22:$H$27</c:f>
              <c:numCache>
                <c:formatCode>\$#,##0;\(\$#,##0\);\$#,##0</c:formatCode>
                <c:ptCount val="5"/>
                <c:pt idx="0">
                  <c:v>9272113</c:v>
                </c:pt>
                <c:pt idx="1">
                  <c:v>6113197</c:v>
                </c:pt>
                <c:pt idx="2">
                  <c:v>12610933</c:v>
                </c:pt>
                <c:pt idx="3">
                  <c:v>12101782</c:v>
                </c:pt>
                <c:pt idx="4">
                  <c:v>3574179</c:v>
                </c:pt>
              </c:numCache>
            </c:numRef>
          </c:val>
          <c:extLst>
            <c:ext xmlns:c16="http://schemas.microsoft.com/office/drawing/2014/chart" uri="{C3380CC4-5D6E-409C-BE32-E72D297353CC}">
              <c16:uniqueId val="{00000000-8A52-4D46-A5A3-1746764774FA}"/>
            </c:ext>
          </c:extLst>
        </c:ser>
        <c:dLbls>
          <c:showLegendKey val="0"/>
          <c:showVal val="0"/>
          <c:showCatName val="0"/>
          <c:showSerName val="0"/>
          <c:showPercent val="0"/>
          <c:showBubbleSize val="0"/>
        </c:dLbls>
        <c:gapWidth val="219"/>
        <c:overlap val="-27"/>
        <c:axId val="155322320"/>
        <c:axId val="155322800"/>
      </c:barChart>
      <c:catAx>
        <c:axId val="1553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55322800"/>
        <c:crosses val="autoZero"/>
        <c:auto val="1"/>
        <c:lblAlgn val="ctr"/>
        <c:lblOffset val="100"/>
        <c:noMultiLvlLbl val="0"/>
      </c:catAx>
      <c:valAx>
        <c:axId val="155322800"/>
        <c:scaling>
          <c:orientation val="minMax"/>
        </c:scaling>
        <c:delete val="1"/>
        <c:axPos val="l"/>
        <c:numFmt formatCode="\$#,##0;\(\$#,##0\);\$#,##0" sourceLinked="1"/>
        <c:majorTickMark val="none"/>
        <c:minorTickMark val="none"/>
        <c:tickLblPos val="nextTo"/>
        <c:crossAx val="15532232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Dashboard.xlsx]Pivot_Source!PivotTable6</c:name>
    <c:fmtId val="2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23554"/>
          </a:solidFill>
          <a:ln>
            <a:noFill/>
          </a:ln>
          <a:effectLst>
            <a:outerShdw blurRad="254000" sx="102000" sy="102000" algn="ctr" rotWithShape="0">
              <a:prstClr val="black">
                <a:alpha val="20000"/>
              </a:prstClr>
            </a:outerShdw>
          </a:effectLst>
        </c:spPr>
      </c:pivotFmt>
      <c:pivotFmt>
        <c:idx val="14"/>
        <c:spPr>
          <a:solidFill>
            <a:srgbClr val="00AA95"/>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23554"/>
          </a:solidFill>
          <a:ln>
            <a:noFill/>
          </a:ln>
          <a:effectLst>
            <a:outerShdw blurRad="254000" sx="102000" sy="102000" algn="ctr" rotWithShape="0">
              <a:prstClr val="black">
                <a:alpha val="20000"/>
              </a:prstClr>
            </a:outerShdw>
          </a:effectLst>
        </c:spPr>
      </c:pivotFmt>
      <c:pivotFmt>
        <c:idx val="23"/>
        <c:spPr>
          <a:solidFill>
            <a:srgbClr val="00AA95"/>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23554"/>
          </a:solidFill>
          <a:ln>
            <a:noFill/>
          </a:ln>
          <a:effectLst>
            <a:outerShdw blurRad="254000" sx="102000" sy="102000" algn="ctr" rotWithShape="0">
              <a:prstClr val="black">
                <a:alpha val="20000"/>
              </a:prstClr>
            </a:outerShdw>
          </a:effectLst>
        </c:spPr>
      </c:pivotFmt>
      <c:pivotFmt>
        <c:idx val="32"/>
        <c:spPr>
          <a:solidFill>
            <a:srgbClr val="00AA95"/>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023554"/>
          </a:solidFill>
          <a:ln>
            <a:noFill/>
          </a:ln>
          <a:effectLst>
            <a:outerShdw blurRad="254000" sx="102000" sy="102000" algn="ctr" rotWithShape="0">
              <a:prstClr val="black">
                <a:alpha val="20000"/>
              </a:prstClr>
            </a:outerShdw>
          </a:effectLst>
        </c:spPr>
      </c:pivotFmt>
      <c:pivotFmt>
        <c:idx val="41"/>
        <c:spPr>
          <a:solidFill>
            <a:srgbClr val="00AA95"/>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rgbClr val="023554"/>
          </a:solidFill>
          <a:ln>
            <a:noFill/>
          </a:ln>
          <a:effectLst>
            <a:outerShdw blurRad="254000" sx="102000" sy="102000" algn="ctr" rotWithShape="0">
              <a:prstClr val="black">
                <a:alpha val="20000"/>
              </a:prstClr>
            </a:outerShdw>
          </a:effectLst>
        </c:spPr>
      </c:pivotFmt>
      <c:pivotFmt>
        <c:idx val="50"/>
        <c:spPr>
          <a:solidFill>
            <a:srgbClr val="00AA95"/>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023554"/>
          </a:solidFill>
          <a:ln>
            <a:noFill/>
          </a:ln>
          <a:effectLst>
            <a:outerShdw blurRad="254000" sx="102000" sy="102000" algn="ctr" rotWithShape="0">
              <a:prstClr val="black">
                <a:alpha val="20000"/>
              </a:prstClr>
            </a:outerShdw>
          </a:effectLst>
        </c:spPr>
      </c:pivotFmt>
      <c:pivotFmt>
        <c:idx val="59"/>
        <c:spPr>
          <a:solidFill>
            <a:srgbClr val="00AA95"/>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023554"/>
          </a:solidFill>
          <a:ln>
            <a:noFill/>
          </a:ln>
          <a:effectLst>
            <a:outerShdw blurRad="254000" sx="102000" sy="102000" algn="ctr" rotWithShape="0">
              <a:prstClr val="black">
                <a:alpha val="20000"/>
              </a:prstClr>
            </a:outerShdw>
          </a:effectLst>
        </c:spPr>
      </c:pivotFmt>
      <c:pivotFmt>
        <c:idx val="68"/>
        <c:spPr>
          <a:solidFill>
            <a:srgbClr val="00AA95"/>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rgbClr val="023554"/>
          </a:solidFill>
          <a:ln>
            <a:noFill/>
          </a:ln>
          <a:effectLst>
            <a:outerShdw blurRad="254000" sx="102000" sy="102000" algn="ctr" rotWithShape="0">
              <a:prstClr val="black">
                <a:alpha val="20000"/>
              </a:prstClr>
            </a:outerShdw>
          </a:effectLst>
        </c:spPr>
      </c:pivotFmt>
      <c:pivotFmt>
        <c:idx val="77"/>
        <c:spPr>
          <a:solidFill>
            <a:srgbClr val="00AA95"/>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rgbClr val="023554"/>
          </a:solidFill>
          <a:ln>
            <a:noFill/>
          </a:ln>
          <a:effectLst>
            <a:outerShdw blurRad="254000" sx="102000" sy="102000" algn="ctr" rotWithShape="0">
              <a:prstClr val="black">
                <a:alpha val="20000"/>
              </a:prstClr>
            </a:outerShdw>
          </a:effectLst>
        </c:spPr>
      </c:pivotFmt>
      <c:pivotFmt>
        <c:idx val="86"/>
        <c:spPr>
          <a:solidFill>
            <a:srgbClr val="00AA95"/>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solidFill>
            <a:srgbClr val="023554"/>
          </a:solidFill>
          <a:ln>
            <a:noFill/>
          </a:ln>
          <a:effectLst>
            <a:outerShdw blurRad="254000" sx="102000" sy="102000" algn="ctr" rotWithShape="0">
              <a:prstClr val="black">
                <a:alpha val="20000"/>
              </a:prstClr>
            </a:outerShdw>
          </a:effectLst>
        </c:spPr>
      </c:pivotFmt>
      <c:pivotFmt>
        <c:idx val="95"/>
        <c:spPr>
          <a:solidFill>
            <a:srgbClr val="00AA95"/>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rgbClr val="0068A9"/>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2"/>
        <c:spPr>
          <a:solidFill>
            <a:srgbClr val="023554"/>
          </a:solidFill>
          <a:ln>
            <a:noFill/>
          </a:ln>
          <a:effectLst>
            <a:outerShdw blurRad="254000" sx="102000" sy="102000" algn="ctr" rotWithShape="0">
              <a:prstClr val="black">
                <a:alpha val="20000"/>
              </a:prstClr>
            </a:outerShdw>
          </a:effectLst>
        </c:spPr>
      </c:pivotFmt>
      <c:pivotFmt>
        <c:idx val="103"/>
        <c:spPr>
          <a:solidFill>
            <a:srgbClr val="00AA95"/>
          </a:solidFill>
          <a:ln>
            <a:noFill/>
          </a:ln>
          <a:effectLst>
            <a:outerShdw blurRad="254000" sx="102000" sy="102000" algn="ctr" rotWithShape="0">
              <a:prstClr val="black">
                <a:alpha val="20000"/>
              </a:prstClr>
            </a:outerShdw>
          </a:effectLst>
        </c:spPr>
      </c:pivotFmt>
      <c:pivotFmt>
        <c:idx val="104"/>
        <c:spPr>
          <a:solidFill>
            <a:srgbClr val="0068A9"/>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0"/>
        <c:spPr>
          <a:solidFill>
            <a:srgbClr val="023554"/>
          </a:solidFill>
          <a:ln>
            <a:noFill/>
          </a:ln>
          <a:effectLst>
            <a:outerShdw blurRad="254000" sx="102000" sy="102000" algn="ctr" rotWithShape="0">
              <a:prstClr val="black">
                <a:alpha val="20000"/>
              </a:prstClr>
            </a:outerShdw>
          </a:effectLst>
        </c:spPr>
      </c:pivotFmt>
      <c:pivotFmt>
        <c:idx val="111"/>
        <c:spPr>
          <a:solidFill>
            <a:srgbClr val="00AA95"/>
          </a:solidFill>
          <a:ln>
            <a:noFill/>
          </a:ln>
          <a:effectLst>
            <a:outerShdw blurRad="254000" sx="102000" sy="102000" algn="ctr" rotWithShape="0">
              <a:prstClr val="black">
                <a:alpha val="20000"/>
              </a:prstClr>
            </a:outerShdw>
          </a:effectLst>
        </c:spPr>
      </c:pivotFmt>
      <c:pivotFmt>
        <c:idx val="112"/>
        <c:spPr>
          <a:solidFill>
            <a:srgbClr val="0068A9"/>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8"/>
        <c:spPr>
          <a:solidFill>
            <a:srgbClr val="023554"/>
          </a:solidFill>
          <a:ln>
            <a:noFill/>
          </a:ln>
          <a:effectLst>
            <a:outerShdw blurRad="254000" sx="102000" sy="102000" algn="ctr" rotWithShape="0">
              <a:prstClr val="black">
                <a:alpha val="20000"/>
              </a:prstClr>
            </a:outerShdw>
          </a:effectLst>
        </c:spPr>
      </c:pivotFmt>
      <c:pivotFmt>
        <c:idx val="119"/>
        <c:spPr>
          <a:solidFill>
            <a:srgbClr val="00AA95"/>
          </a:solidFill>
          <a:ln>
            <a:noFill/>
          </a:ln>
          <a:effectLst>
            <a:outerShdw blurRad="254000" sx="102000" sy="102000" algn="ctr" rotWithShape="0">
              <a:prstClr val="black">
                <a:alpha val="20000"/>
              </a:prstClr>
            </a:outerShdw>
          </a:effectLst>
        </c:spPr>
      </c:pivotFmt>
      <c:pivotFmt>
        <c:idx val="120"/>
        <c:spPr>
          <a:solidFill>
            <a:srgbClr val="0068A9"/>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6"/>
        <c:spPr>
          <a:solidFill>
            <a:srgbClr val="023554"/>
          </a:solidFill>
          <a:ln>
            <a:noFill/>
          </a:ln>
          <a:effectLst>
            <a:outerShdw blurRad="254000" sx="102000" sy="102000" algn="ctr" rotWithShape="0">
              <a:prstClr val="black">
                <a:alpha val="20000"/>
              </a:prstClr>
            </a:outerShdw>
          </a:effectLst>
        </c:spPr>
      </c:pivotFmt>
      <c:pivotFmt>
        <c:idx val="127"/>
        <c:spPr>
          <a:solidFill>
            <a:srgbClr val="00AA95"/>
          </a:solidFill>
          <a:ln>
            <a:noFill/>
          </a:ln>
          <a:effectLst>
            <a:outerShdw blurRad="254000" sx="102000" sy="102000" algn="ctr" rotWithShape="0">
              <a:prstClr val="black">
                <a:alpha val="20000"/>
              </a:prstClr>
            </a:outerShdw>
          </a:effectLst>
        </c:spPr>
      </c:pivotFmt>
      <c:pivotFmt>
        <c:idx val="128"/>
        <c:spPr>
          <a:solidFill>
            <a:srgbClr val="0068A9"/>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4"/>
        <c:spPr>
          <a:solidFill>
            <a:srgbClr val="023554"/>
          </a:solidFill>
          <a:ln>
            <a:noFill/>
          </a:ln>
          <a:effectLst>
            <a:outerShdw blurRad="254000" sx="102000" sy="102000" algn="ctr" rotWithShape="0">
              <a:prstClr val="black">
                <a:alpha val="20000"/>
              </a:prstClr>
            </a:outerShdw>
          </a:effectLst>
        </c:spPr>
      </c:pivotFmt>
      <c:pivotFmt>
        <c:idx val="135"/>
        <c:spPr>
          <a:solidFill>
            <a:srgbClr val="00AA95"/>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0"/>
        <c:spPr>
          <a:solidFill>
            <a:srgbClr val="023554"/>
          </a:solidFill>
          <a:ln>
            <a:noFill/>
          </a:ln>
          <a:effectLst>
            <a:outerShdw blurRad="254000" sx="102000" sy="102000" algn="ctr" rotWithShape="0">
              <a:prstClr val="black">
                <a:alpha val="20000"/>
              </a:prstClr>
            </a:outerShdw>
          </a:effectLst>
        </c:spPr>
      </c:pivotFmt>
      <c:pivotFmt>
        <c:idx val="141"/>
        <c:spPr>
          <a:solidFill>
            <a:srgbClr val="00AA95"/>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6"/>
        <c:spPr>
          <a:solidFill>
            <a:srgbClr val="023554"/>
          </a:solidFill>
          <a:ln>
            <a:noFill/>
          </a:ln>
          <a:effectLst>
            <a:outerShdw blurRad="254000" sx="102000" sy="102000" algn="ctr" rotWithShape="0">
              <a:prstClr val="black">
                <a:alpha val="20000"/>
              </a:prstClr>
            </a:outerShdw>
          </a:effectLst>
        </c:spPr>
      </c:pivotFmt>
      <c:pivotFmt>
        <c:idx val="147"/>
        <c:spPr>
          <a:solidFill>
            <a:srgbClr val="00AA95"/>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2"/>
        <c:spPr>
          <a:solidFill>
            <a:srgbClr val="023554"/>
          </a:solidFill>
          <a:ln>
            <a:noFill/>
          </a:ln>
          <a:effectLst>
            <a:outerShdw blurRad="254000" sx="102000" sy="102000" algn="ctr" rotWithShape="0">
              <a:prstClr val="black">
                <a:alpha val="20000"/>
              </a:prstClr>
            </a:outerShdw>
          </a:effectLst>
        </c:spPr>
      </c:pivotFmt>
      <c:pivotFmt>
        <c:idx val="153"/>
        <c:spPr>
          <a:solidFill>
            <a:srgbClr val="00AA95"/>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5"/>
        <c:spPr>
          <a:solidFill>
            <a:schemeClr val="accent1"/>
          </a:solidFill>
          <a:ln>
            <a:noFill/>
          </a:ln>
          <a:effectLst>
            <a:outerShdw blurRad="254000" sx="102000" sy="102000" algn="ctr" rotWithShape="0">
              <a:prstClr val="black">
                <a:alpha val="20000"/>
              </a:prstClr>
            </a:outerShdw>
          </a:effectLst>
        </c:spPr>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8"/>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9"/>
        <c:spPr>
          <a:solidFill>
            <a:srgbClr val="023554"/>
          </a:solidFill>
          <a:ln>
            <a:noFill/>
          </a:ln>
          <a:effectLst>
            <a:outerShdw blurRad="254000" sx="102000" sy="102000" algn="ctr" rotWithShape="0">
              <a:prstClr val="black">
                <a:alpha val="20000"/>
              </a:prstClr>
            </a:outerShdw>
          </a:effectLst>
        </c:spPr>
      </c:pivotFmt>
      <c:pivotFmt>
        <c:idx val="160"/>
        <c:spPr>
          <a:solidFill>
            <a:srgbClr val="00AA95"/>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8"/>
        <c:spPr>
          <a:solidFill>
            <a:srgbClr val="023554"/>
          </a:solidFill>
          <a:ln>
            <a:noFill/>
          </a:ln>
          <a:effectLst>
            <a:outerShdw blurRad="254000" sx="102000" sy="102000" algn="ctr" rotWithShape="0">
              <a:prstClr val="black">
                <a:alpha val="20000"/>
              </a:prstClr>
            </a:outerShdw>
          </a:effectLst>
        </c:spPr>
      </c:pivotFmt>
      <c:pivotFmt>
        <c:idx val="169"/>
        <c:spPr>
          <a:solidFill>
            <a:srgbClr val="00AA95"/>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7"/>
        <c:spPr>
          <a:solidFill>
            <a:srgbClr val="00AA95"/>
          </a:solidFill>
          <a:ln>
            <a:noFill/>
          </a:ln>
          <a:effectLst>
            <a:outerShdw blurRad="254000" sx="102000" sy="102000" algn="ctr" rotWithShape="0">
              <a:prstClr val="black">
                <a:alpha val="20000"/>
              </a:prstClr>
            </a:outerShdw>
          </a:effectLst>
        </c:spPr>
      </c:pivotFmt>
      <c:pivotFmt>
        <c:idx val="178"/>
        <c:spPr>
          <a:solidFill>
            <a:srgbClr val="023554"/>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9915749404144716E-2"/>
          <c:y val="0.14526338061408006"/>
          <c:w val="0.71072595781744108"/>
          <c:h val="0.75595127072092971"/>
        </c:manualLayout>
      </c:layout>
      <c:pieChart>
        <c:varyColors val="1"/>
        <c:ser>
          <c:idx val="0"/>
          <c:order val="0"/>
          <c:tx>
            <c:strRef>
              <c:f>Pivot_Source!$J$10</c:f>
              <c:strCache>
                <c:ptCount val="1"/>
                <c:pt idx="0">
                  <c:v>Order Count</c:v>
                </c:pt>
              </c:strCache>
            </c:strRef>
          </c:tx>
          <c:spPr>
            <a:solidFill>
              <a:srgbClr val="023554"/>
            </a:solidFill>
          </c:spPr>
          <c:dPt>
            <c:idx val="0"/>
            <c:bubble3D val="0"/>
            <c:spPr>
              <a:solidFill>
                <a:srgbClr val="023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ACA1-4A94-B20F-F9E1DB5B0753}"/>
              </c:ext>
            </c:extLst>
          </c:dPt>
          <c:dPt>
            <c:idx val="1"/>
            <c:bubble3D val="0"/>
            <c:spPr>
              <a:solidFill>
                <a:srgbClr val="00AA9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ACA1-4A94-B20F-F9E1DB5B0753}"/>
              </c:ext>
            </c:extLst>
          </c:dPt>
          <c:dPt>
            <c:idx val="2"/>
            <c:bubble3D val="0"/>
            <c:spPr>
              <a:solidFill>
                <a:srgbClr val="023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ACA1-4A94-B20F-F9E1DB5B07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Pivot_Source!$I$11:$I$13</c:f>
              <c:strCache>
                <c:ptCount val="2"/>
                <c:pt idx="0">
                  <c:v>Male</c:v>
                </c:pt>
                <c:pt idx="1">
                  <c:v>Female</c:v>
                </c:pt>
              </c:strCache>
            </c:strRef>
          </c:cat>
          <c:val>
            <c:numRef>
              <c:f>Pivot_Source!$J$11:$J$13</c:f>
              <c:numCache>
                <c:formatCode>General</c:formatCode>
                <c:ptCount val="2"/>
                <c:pt idx="0">
                  <c:v>2153</c:v>
                </c:pt>
                <c:pt idx="1">
                  <c:v>2406</c:v>
                </c:pt>
              </c:numCache>
            </c:numRef>
          </c:val>
          <c:extLst>
            <c:ext xmlns:c16="http://schemas.microsoft.com/office/drawing/2014/chart" uri="{C3380CC4-5D6E-409C-BE32-E72D297353CC}">
              <c16:uniqueId val="{00000013-ACA1-4A94-B20F-F9E1DB5B0753}"/>
            </c:ext>
          </c:extLst>
        </c:ser>
        <c:ser>
          <c:idx val="1"/>
          <c:order val="1"/>
          <c:tx>
            <c:strRef>
              <c:f>Pivot_Source!$K$10</c:f>
              <c:strCache>
                <c:ptCount val="1"/>
                <c:pt idx="0">
                  <c:v>Avg Order Value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ACA1-4A94-B20F-F9E1DB5B075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ACA1-4A94-B20F-F9E1DB5B075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ACA1-4A94-B20F-F9E1DB5B07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Pivot_Source!$I$11:$I$13</c:f>
              <c:strCache>
                <c:ptCount val="2"/>
                <c:pt idx="0">
                  <c:v>Male</c:v>
                </c:pt>
                <c:pt idx="1">
                  <c:v>Female</c:v>
                </c:pt>
              </c:strCache>
            </c:strRef>
          </c:cat>
          <c:val>
            <c:numRef>
              <c:f>Pivot_Source!$K$11:$K$13</c:f>
              <c:numCache>
                <c:formatCode>0.00</c:formatCode>
                <c:ptCount val="2"/>
                <c:pt idx="0">
                  <c:v>11169.934045517883</c:v>
                </c:pt>
                <c:pt idx="1">
                  <c:v>8156</c:v>
                </c:pt>
              </c:numCache>
            </c:numRef>
          </c:val>
          <c:extLst>
            <c:ext xmlns:c16="http://schemas.microsoft.com/office/drawing/2014/chart" uri="{C3380CC4-5D6E-409C-BE32-E72D297353CC}">
              <c16:uniqueId val="{0000001B-ACA1-4A94-B20F-F9E1DB5B075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227907432857841"/>
          <c:y val="0.14152491703527989"/>
          <c:w val="0.26234936805288089"/>
          <c:h val="0.19180582992496964"/>
        </c:manualLayout>
      </c:layout>
      <c:overlay val="1"/>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Dashboard.xlsx]Pivot_Source!PivotTable22</c:name>
    <c:fmtId val="1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23554"/>
          </a:solidFill>
          <a:ln>
            <a:noFill/>
          </a:ln>
          <a:effectLst>
            <a:outerShdw blurRad="254000" sx="102000" sy="102000" algn="ctr" rotWithShape="0">
              <a:prstClr val="black">
                <a:alpha val="20000"/>
              </a:prstClr>
            </a:outerShdw>
          </a:effectLst>
        </c:spPr>
      </c:pivotFmt>
      <c:pivotFmt>
        <c:idx val="14"/>
        <c:spPr>
          <a:solidFill>
            <a:srgbClr val="00AA95"/>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23554"/>
          </a:solidFill>
          <a:ln>
            <a:noFill/>
          </a:ln>
          <a:effectLst>
            <a:outerShdw blurRad="254000" sx="102000" sy="102000" algn="ctr" rotWithShape="0">
              <a:prstClr val="black">
                <a:alpha val="20000"/>
              </a:prstClr>
            </a:outerShdw>
          </a:effectLst>
        </c:spPr>
      </c:pivotFmt>
      <c:pivotFmt>
        <c:idx val="23"/>
        <c:spPr>
          <a:solidFill>
            <a:srgbClr val="00AA95"/>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23554"/>
          </a:solidFill>
          <a:ln>
            <a:noFill/>
          </a:ln>
          <a:effectLst>
            <a:outerShdw blurRad="254000" sx="102000" sy="102000" algn="ctr" rotWithShape="0">
              <a:prstClr val="black">
                <a:alpha val="20000"/>
              </a:prstClr>
            </a:outerShdw>
          </a:effectLst>
        </c:spPr>
      </c:pivotFmt>
      <c:pivotFmt>
        <c:idx val="32"/>
        <c:spPr>
          <a:solidFill>
            <a:srgbClr val="00AA95"/>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023554"/>
          </a:solidFill>
          <a:ln>
            <a:noFill/>
          </a:ln>
          <a:effectLst>
            <a:outerShdw blurRad="254000" sx="102000" sy="102000" algn="ctr" rotWithShape="0">
              <a:prstClr val="black">
                <a:alpha val="20000"/>
              </a:prstClr>
            </a:outerShdw>
          </a:effectLst>
        </c:spPr>
      </c:pivotFmt>
      <c:pivotFmt>
        <c:idx val="41"/>
        <c:spPr>
          <a:solidFill>
            <a:srgbClr val="00AA95"/>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rgbClr val="023554"/>
          </a:solidFill>
          <a:ln>
            <a:noFill/>
          </a:ln>
          <a:effectLst>
            <a:outerShdw blurRad="254000" sx="102000" sy="102000" algn="ctr" rotWithShape="0">
              <a:prstClr val="black">
                <a:alpha val="20000"/>
              </a:prstClr>
            </a:outerShdw>
          </a:effectLst>
        </c:spPr>
      </c:pivotFmt>
      <c:pivotFmt>
        <c:idx val="50"/>
        <c:spPr>
          <a:solidFill>
            <a:srgbClr val="00AA95"/>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023554"/>
          </a:solidFill>
          <a:ln>
            <a:noFill/>
          </a:ln>
          <a:effectLst>
            <a:outerShdw blurRad="254000" sx="102000" sy="102000" algn="ctr" rotWithShape="0">
              <a:prstClr val="black">
                <a:alpha val="20000"/>
              </a:prstClr>
            </a:outerShdw>
          </a:effectLst>
        </c:spPr>
      </c:pivotFmt>
      <c:pivotFmt>
        <c:idx val="59"/>
        <c:spPr>
          <a:solidFill>
            <a:srgbClr val="00AA95"/>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023554"/>
          </a:solidFill>
          <a:ln>
            <a:noFill/>
          </a:ln>
          <a:effectLst>
            <a:outerShdw blurRad="254000" sx="102000" sy="102000" algn="ctr" rotWithShape="0">
              <a:prstClr val="black">
                <a:alpha val="20000"/>
              </a:prstClr>
            </a:outerShdw>
          </a:effectLst>
        </c:spPr>
      </c:pivotFmt>
      <c:pivotFmt>
        <c:idx val="68"/>
        <c:spPr>
          <a:solidFill>
            <a:srgbClr val="00AA95"/>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rgbClr val="023554"/>
          </a:solidFill>
          <a:ln>
            <a:noFill/>
          </a:ln>
          <a:effectLst>
            <a:outerShdw blurRad="254000" sx="102000" sy="102000" algn="ctr" rotWithShape="0">
              <a:prstClr val="black">
                <a:alpha val="20000"/>
              </a:prstClr>
            </a:outerShdw>
          </a:effectLst>
        </c:spPr>
      </c:pivotFmt>
      <c:pivotFmt>
        <c:idx val="77"/>
        <c:spPr>
          <a:solidFill>
            <a:srgbClr val="00AA95"/>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rgbClr val="023554"/>
          </a:solidFill>
          <a:ln>
            <a:noFill/>
          </a:ln>
          <a:effectLst>
            <a:outerShdw blurRad="254000" sx="102000" sy="102000" algn="ctr" rotWithShape="0">
              <a:prstClr val="black">
                <a:alpha val="20000"/>
              </a:prstClr>
            </a:outerShdw>
          </a:effectLst>
        </c:spPr>
      </c:pivotFmt>
      <c:pivotFmt>
        <c:idx val="86"/>
        <c:spPr>
          <a:solidFill>
            <a:srgbClr val="00AA95"/>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solidFill>
            <a:srgbClr val="023554"/>
          </a:solidFill>
          <a:ln>
            <a:noFill/>
          </a:ln>
          <a:effectLst>
            <a:outerShdw blurRad="254000" sx="102000" sy="102000" algn="ctr" rotWithShape="0">
              <a:prstClr val="black">
                <a:alpha val="20000"/>
              </a:prstClr>
            </a:outerShdw>
          </a:effectLst>
        </c:spPr>
      </c:pivotFmt>
      <c:pivotFmt>
        <c:idx val="95"/>
        <c:spPr>
          <a:solidFill>
            <a:srgbClr val="00AA95"/>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rgbClr val="0068A9"/>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2"/>
        <c:spPr>
          <a:solidFill>
            <a:srgbClr val="023554"/>
          </a:solidFill>
          <a:ln>
            <a:noFill/>
          </a:ln>
          <a:effectLst>
            <a:outerShdw blurRad="254000" sx="102000" sy="102000" algn="ctr" rotWithShape="0">
              <a:prstClr val="black">
                <a:alpha val="20000"/>
              </a:prstClr>
            </a:outerShdw>
          </a:effectLst>
        </c:spPr>
      </c:pivotFmt>
      <c:pivotFmt>
        <c:idx val="103"/>
        <c:spPr>
          <a:solidFill>
            <a:srgbClr val="00AA95"/>
          </a:solidFill>
          <a:ln>
            <a:noFill/>
          </a:ln>
          <a:effectLst>
            <a:outerShdw blurRad="254000" sx="102000" sy="102000" algn="ctr" rotWithShape="0">
              <a:prstClr val="black">
                <a:alpha val="20000"/>
              </a:prstClr>
            </a:outerShdw>
          </a:effectLst>
        </c:spPr>
      </c:pivotFmt>
      <c:pivotFmt>
        <c:idx val="104"/>
        <c:spPr>
          <a:solidFill>
            <a:srgbClr val="0068A9"/>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0"/>
        <c:spPr>
          <a:solidFill>
            <a:srgbClr val="023554"/>
          </a:solidFill>
          <a:ln>
            <a:noFill/>
          </a:ln>
          <a:effectLst>
            <a:outerShdw blurRad="254000" sx="102000" sy="102000" algn="ctr" rotWithShape="0">
              <a:prstClr val="black">
                <a:alpha val="20000"/>
              </a:prstClr>
            </a:outerShdw>
          </a:effectLst>
        </c:spPr>
      </c:pivotFmt>
      <c:pivotFmt>
        <c:idx val="111"/>
        <c:spPr>
          <a:solidFill>
            <a:srgbClr val="00AA95"/>
          </a:solidFill>
          <a:ln>
            <a:noFill/>
          </a:ln>
          <a:effectLst>
            <a:outerShdw blurRad="254000" sx="102000" sy="102000" algn="ctr" rotWithShape="0">
              <a:prstClr val="black">
                <a:alpha val="20000"/>
              </a:prstClr>
            </a:outerShdw>
          </a:effectLst>
        </c:spPr>
      </c:pivotFmt>
      <c:pivotFmt>
        <c:idx val="112"/>
        <c:spPr>
          <a:solidFill>
            <a:srgbClr val="0068A9"/>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8"/>
        <c:spPr>
          <a:solidFill>
            <a:srgbClr val="023554"/>
          </a:solidFill>
          <a:ln>
            <a:noFill/>
          </a:ln>
          <a:effectLst>
            <a:outerShdw blurRad="254000" sx="102000" sy="102000" algn="ctr" rotWithShape="0">
              <a:prstClr val="black">
                <a:alpha val="20000"/>
              </a:prstClr>
            </a:outerShdw>
          </a:effectLst>
        </c:spPr>
      </c:pivotFmt>
      <c:pivotFmt>
        <c:idx val="119"/>
        <c:spPr>
          <a:solidFill>
            <a:srgbClr val="00AA95"/>
          </a:solidFill>
          <a:ln>
            <a:noFill/>
          </a:ln>
          <a:effectLst>
            <a:outerShdw blurRad="254000" sx="102000" sy="102000" algn="ctr" rotWithShape="0">
              <a:prstClr val="black">
                <a:alpha val="20000"/>
              </a:prstClr>
            </a:outerShdw>
          </a:effectLst>
        </c:spPr>
      </c:pivotFmt>
      <c:pivotFmt>
        <c:idx val="120"/>
        <c:spPr>
          <a:solidFill>
            <a:srgbClr val="0068A9"/>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6"/>
        <c:spPr>
          <a:solidFill>
            <a:srgbClr val="023554"/>
          </a:solidFill>
          <a:ln>
            <a:noFill/>
          </a:ln>
          <a:effectLst>
            <a:outerShdw blurRad="254000" sx="102000" sy="102000" algn="ctr" rotWithShape="0">
              <a:prstClr val="black">
                <a:alpha val="20000"/>
              </a:prstClr>
            </a:outerShdw>
          </a:effectLst>
        </c:spPr>
      </c:pivotFmt>
      <c:pivotFmt>
        <c:idx val="127"/>
        <c:spPr>
          <a:solidFill>
            <a:srgbClr val="00AA95"/>
          </a:solidFill>
          <a:ln>
            <a:noFill/>
          </a:ln>
          <a:effectLst>
            <a:outerShdw blurRad="254000" sx="102000" sy="102000" algn="ctr" rotWithShape="0">
              <a:prstClr val="black">
                <a:alpha val="20000"/>
              </a:prstClr>
            </a:outerShdw>
          </a:effectLst>
        </c:spPr>
      </c:pivotFmt>
      <c:pivotFmt>
        <c:idx val="128"/>
        <c:spPr>
          <a:solidFill>
            <a:srgbClr val="0068A9"/>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4"/>
        <c:spPr>
          <a:solidFill>
            <a:srgbClr val="023554"/>
          </a:solidFill>
          <a:ln>
            <a:noFill/>
          </a:ln>
          <a:effectLst>
            <a:outerShdw blurRad="254000" sx="102000" sy="102000" algn="ctr" rotWithShape="0">
              <a:prstClr val="black">
                <a:alpha val="20000"/>
              </a:prstClr>
            </a:outerShdw>
          </a:effectLst>
        </c:spPr>
      </c:pivotFmt>
      <c:pivotFmt>
        <c:idx val="135"/>
        <c:spPr>
          <a:solidFill>
            <a:srgbClr val="00AA95"/>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0"/>
        <c:spPr>
          <a:solidFill>
            <a:srgbClr val="023554"/>
          </a:solidFill>
          <a:ln>
            <a:noFill/>
          </a:ln>
          <a:effectLst>
            <a:outerShdw blurRad="254000" sx="102000" sy="102000" algn="ctr" rotWithShape="0">
              <a:prstClr val="black">
                <a:alpha val="20000"/>
              </a:prstClr>
            </a:outerShdw>
          </a:effectLst>
        </c:spPr>
      </c:pivotFmt>
      <c:pivotFmt>
        <c:idx val="141"/>
        <c:spPr>
          <a:solidFill>
            <a:srgbClr val="00AA95"/>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6"/>
        <c:spPr>
          <a:solidFill>
            <a:srgbClr val="00AA95"/>
          </a:solidFill>
          <a:ln>
            <a:noFill/>
          </a:ln>
          <a:effectLst>
            <a:outerShdw blurRad="254000" sx="102000" sy="102000" algn="ctr" rotWithShape="0">
              <a:prstClr val="black">
                <a:alpha val="20000"/>
              </a:prstClr>
            </a:outerShdw>
          </a:effectLst>
        </c:spPr>
      </c:pivotFmt>
      <c:pivotFmt>
        <c:idx val="147"/>
        <c:spPr>
          <a:solidFill>
            <a:srgbClr val="023554"/>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9915749404144716E-2"/>
          <c:y val="0.14526338061408006"/>
          <c:w val="0.71072595781744108"/>
          <c:h val="0.75595127072092971"/>
        </c:manualLayout>
      </c:layout>
      <c:pieChart>
        <c:varyColors val="1"/>
        <c:ser>
          <c:idx val="0"/>
          <c:order val="0"/>
          <c:tx>
            <c:strRef>
              <c:f>Pivot_Source!$G$10</c:f>
              <c:strCache>
                <c:ptCount val="1"/>
                <c:pt idx="0">
                  <c:v>Total Sales</c:v>
                </c:pt>
              </c:strCache>
            </c:strRef>
          </c:tx>
          <c:spPr>
            <a:solidFill>
              <a:srgbClr val="023554"/>
            </a:solidFill>
          </c:spPr>
          <c:dPt>
            <c:idx val="0"/>
            <c:bubble3D val="0"/>
            <c:spPr>
              <a:solidFill>
                <a:srgbClr val="00AA9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E7C-4AF0-A8BF-6CB0E23525A2}"/>
              </c:ext>
            </c:extLst>
          </c:dPt>
          <c:dPt>
            <c:idx val="1"/>
            <c:bubble3D val="0"/>
            <c:spPr>
              <a:solidFill>
                <a:srgbClr val="023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7C-4AF0-A8BF-6CB0E23525A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Pivot_Source!$F$11:$F$13</c:f>
              <c:strCache>
                <c:ptCount val="2"/>
                <c:pt idx="0">
                  <c:v>Male</c:v>
                </c:pt>
                <c:pt idx="1">
                  <c:v>Female</c:v>
                </c:pt>
              </c:strCache>
            </c:strRef>
          </c:cat>
          <c:val>
            <c:numRef>
              <c:f>Pivot_Source!$G$11:$G$13</c:f>
              <c:numCache>
                <c:formatCode>\$#,##0;\(\$#,##0\);\$#,##0</c:formatCode>
                <c:ptCount val="2"/>
                <c:pt idx="0">
                  <c:v>24048868</c:v>
                </c:pt>
                <c:pt idx="1">
                  <c:v>19623336</c:v>
                </c:pt>
              </c:numCache>
            </c:numRef>
          </c:val>
          <c:extLst>
            <c:ext xmlns:c16="http://schemas.microsoft.com/office/drawing/2014/chart" uri="{C3380CC4-5D6E-409C-BE32-E72D297353CC}">
              <c16:uniqueId val="{00000004-FE7C-4AF0-A8BF-6CB0E23525A2}"/>
            </c:ext>
          </c:extLst>
        </c:ser>
        <c:ser>
          <c:idx val="1"/>
          <c:order val="1"/>
          <c:tx>
            <c:strRef>
              <c:f>Pivot_Source!$H$10</c:f>
              <c:strCache>
                <c:ptCount val="1"/>
                <c:pt idx="0">
                  <c:v>Total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FE7C-4AF0-A8BF-6CB0E23525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FE7C-4AF0-A8BF-6CB0E23525A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Pivot_Source!$F$11:$F$13</c:f>
              <c:strCache>
                <c:ptCount val="2"/>
                <c:pt idx="0">
                  <c:v>Male</c:v>
                </c:pt>
                <c:pt idx="1">
                  <c:v>Female</c:v>
                </c:pt>
              </c:strCache>
            </c:strRef>
          </c:cat>
          <c:val>
            <c:numRef>
              <c:f>Pivot_Source!$H$11:$H$13</c:f>
              <c:numCache>
                <c:formatCode>\$#,##0;\(\$#,##0\);\$#,##0</c:formatCode>
                <c:ptCount val="2"/>
                <c:pt idx="0">
                  <c:v>11770894.419999948</c:v>
                </c:pt>
                <c:pt idx="1">
                  <c:v>5759302.9200000102</c:v>
                </c:pt>
              </c:numCache>
            </c:numRef>
          </c:val>
          <c:extLst>
            <c:ext xmlns:c16="http://schemas.microsoft.com/office/drawing/2014/chart" uri="{C3380CC4-5D6E-409C-BE32-E72D297353CC}">
              <c16:uniqueId val="{00000009-FE7C-4AF0-A8BF-6CB0E23525A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9773816975806893"/>
          <c:y val="0.11935777470397389"/>
          <c:w val="0.15390310586176728"/>
          <c:h val="0.18984762321376494"/>
        </c:manualLayout>
      </c:layout>
      <c:overlay val="1"/>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Dashboard.xlsx]Pivot_Source!PivotTable15</c:name>
    <c:fmtId val="9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23554"/>
          </a:solidFill>
          <a:ln>
            <a:noFill/>
          </a:ln>
          <a:effectLst>
            <a:outerShdw blurRad="254000" sx="102000" sy="102000" algn="ctr" rotWithShape="0">
              <a:prstClr val="black">
                <a:alpha val="20000"/>
              </a:prstClr>
            </a:outerShdw>
          </a:effectLst>
        </c:spPr>
      </c:pivotFmt>
      <c:pivotFmt>
        <c:idx val="14"/>
        <c:spPr>
          <a:solidFill>
            <a:srgbClr val="00AA95"/>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023554"/>
          </a:solidFill>
          <a:ln>
            <a:noFill/>
          </a:ln>
          <a:effectLst>
            <a:outerShdw blurRad="254000" sx="102000" sy="102000" algn="ctr" rotWithShape="0">
              <a:prstClr val="black">
                <a:alpha val="20000"/>
              </a:prstClr>
            </a:outerShdw>
          </a:effectLst>
        </c:spPr>
      </c:pivotFmt>
      <c:pivotFmt>
        <c:idx val="23"/>
        <c:spPr>
          <a:solidFill>
            <a:srgbClr val="00AA95"/>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rgbClr val="023554"/>
          </a:solidFill>
          <a:ln>
            <a:noFill/>
          </a:ln>
          <a:effectLst>
            <a:outerShdw blurRad="254000" sx="102000" sy="102000" algn="ctr" rotWithShape="0">
              <a:prstClr val="black">
                <a:alpha val="20000"/>
              </a:prstClr>
            </a:outerShdw>
          </a:effectLst>
        </c:spPr>
      </c:pivotFmt>
      <c:pivotFmt>
        <c:idx val="32"/>
        <c:spPr>
          <a:solidFill>
            <a:srgbClr val="00AA95"/>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rgbClr val="023554"/>
          </a:solidFill>
          <a:ln>
            <a:noFill/>
          </a:ln>
          <a:effectLst>
            <a:outerShdw blurRad="254000" sx="102000" sy="102000" algn="ctr" rotWithShape="0">
              <a:prstClr val="black">
                <a:alpha val="20000"/>
              </a:prstClr>
            </a:outerShdw>
          </a:effectLst>
        </c:spPr>
      </c:pivotFmt>
      <c:pivotFmt>
        <c:idx val="41"/>
        <c:spPr>
          <a:solidFill>
            <a:srgbClr val="00AA95"/>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rgbClr val="023554"/>
          </a:solidFill>
          <a:ln>
            <a:noFill/>
          </a:ln>
          <a:effectLst>
            <a:outerShdw blurRad="254000" sx="102000" sy="102000" algn="ctr" rotWithShape="0">
              <a:prstClr val="black">
                <a:alpha val="20000"/>
              </a:prstClr>
            </a:outerShdw>
          </a:effectLst>
        </c:spPr>
      </c:pivotFmt>
      <c:pivotFmt>
        <c:idx val="50"/>
        <c:spPr>
          <a:solidFill>
            <a:srgbClr val="00AA95"/>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8"/>
        <c:spPr>
          <a:solidFill>
            <a:srgbClr val="023554"/>
          </a:solidFill>
          <a:ln>
            <a:noFill/>
          </a:ln>
          <a:effectLst>
            <a:outerShdw blurRad="254000" sx="102000" sy="102000" algn="ctr" rotWithShape="0">
              <a:prstClr val="black">
                <a:alpha val="20000"/>
              </a:prstClr>
            </a:outerShdw>
          </a:effectLst>
        </c:spPr>
      </c:pivotFmt>
      <c:pivotFmt>
        <c:idx val="59"/>
        <c:spPr>
          <a:solidFill>
            <a:srgbClr val="00AA95"/>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023554"/>
          </a:solidFill>
          <a:ln>
            <a:noFill/>
          </a:ln>
          <a:effectLst>
            <a:outerShdw blurRad="254000" sx="102000" sy="102000" algn="ctr" rotWithShape="0">
              <a:prstClr val="black">
                <a:alpha val="20000"/>
              </a:prstClr>
            </a:outerShdw>
          </a:effectLst>
        </c:spPr>
      </c:pivotFmt>
      <c:pivotFmt>
        <c:idx val="68"/>
        <c:spPr>
          <a:solidFill>
            <a:srgbClr val="00AA95"/>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rgbClr val="023554"/>
          </a:solidFill>
          <a:ln>
            <a:noFill/>
          </a:ln>
          <a:effectLst>
            <a:outerShdw blurRad="254000" sx="102000" sy="102000" algn="ctr" rotWithShape="0">
              <a:prstClr val="black">
                <a:alpha val="20000"/>
              </a:prstClr>
            </a:outerShdw>
          </a:effectLst>
        </c:spPr>
      </c:pivotFmt>
      <c:pivotFmt>
        <c:idx val="77"/>
        <c:spPr>
          <a:solidFill>
            <a:srgbClr val="00AA95"/>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rgbClr val="023554"/>
          </a:solidFill>
          <a:ln>
            <a:noFill/>
          </a:ln>
          <a:effectLst>
            <a:outerShdw blurRad="254000" sx="102000" sy="102000" algn="ctr" rotWithShape="0">
              <a:prstClr val="black">
                <a:alpha val="20000"/>
              </a:prstClr>
            </a:outerShdw>
          </a:effectLst>
        </c:spPr>
      </c:pivotFmt>
      <c:pivotFmt>
        <c:idx val="86"/>
        <c:spPr>
          <a:solidFill>
            <a:srgbClr val="00AA95"/>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Pivot_Source!$B$20</c:f>
              <c:strCache>
                <c:ptCount val="1"/>
                <c:pt idx="0">
                  <c:v>Total Sales</c:v>
                </c:pt>
              </c:strCache>
            </c:strRef>
          </c:tx>
          <c:spPr>
            <a:solidFill>
              <a:srgbClr val="023554"/>
            </a:solidFill>
          </c:spPr>
          <c:dPt>
            <c:idx val="0"/>
            <c:bubble3D val="0"/>
            <c:spPr>
              <a:solidFill>
                <a:srgbClr val="023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C1-47FF-8148-13A64873A5AF}"/>
              </c:ext>
            </c:extLst>
          </c:dPt>
          <c:dPt>
            <c:idx val="1"/>
            <c:bubble3D val="0"/>
            <c:spPr>
              <a:solidFill>
                <a:srgbClr val="00AA9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C1-47FF-8148-13A64873A5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Pivot_Source!$A$21:$A$23</c:f>
              <c:strCache>
                <c:ptCount val="2"/>
                <c:pt idx="0">
                  <c:v>In-Store</c:v>
                </c:pt>
                <c:pt idx="1">
                  <c:v>Online</c:v>
                </c:pt>
              </c:strCache>
            </c:strRef>
          </c:cat>
          <c:val>
            <c:numRef>
              <c:f>Pivot_Source!$B$21:$B$23</c:f>
              <c:numCache>
                <c:formatCode>\$#,##0;\(\$#,##0\);\$#,##0</c:formatCode>
                <c:ptCount val="2"/>
                <c:pt idx="0">
                  <c:v>35281066</c:v>
                </c:pt>
                <c:pt idx="1">
                  <c:v>8391138</c:v>
                </c:pt>
              </c:numCache>
            </c:numRef>
          </c:val>
          <c:extLst>
            <c:ext xmlns:c16="http://schemas.microsoft.com/office/drawing/2014/chart" uri="{C3380CC4-5D6E-409C-BE32-E72D297353CC}">
              <c16:uniqueId val="{00000004-48C1-47FF-8148-13A64873A5AF}"/>
            </c:ext>
          </c:extLst>
        </c:ser>
        <c:ser>
          <c:idx val="1"/>
          <c:order val="1"/>
          <c:tx>
            <c:strRef>
              <c:f>Pivot_Source!$C$20</c:f>
              <c:strCache>
                <c:ptCount val="1"/>
                <c:pt idx="0">
                  <c:v>Total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8C1-47FF-8148-13A64873A5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8C1-47FF-8148-13A64873A5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Pivot_Source!$A$21:$A$23</c:f>
              <c:strCache>
                <c:ptCount val="2"/>
                <c:pt idx="0">
                  <c:v>In-Store</c:v>
                </c:pt>
                <c:pt idx="1">
                  <c:v>Online</c:v>
                </c:pt>
              </c:strCache>
            </c:strRef>
          </c:cat>
          <c:val>
            <c:numRef>
              <c:f>Pivot_Source!$C$21:$C$23</c:f>
              <c:numCache>
                <c:formatCode>\$#,##0;\(\$#,##0\);\$#,##0</c:formatCode>
                <c:ptCount val="2"/>
                <c:pt idx="0">
                  <c:v>14985079.799999878</c:v>
                </c:pt>
                <c:pt idx="1">
                  <c:v>2545117.5400000084</c:v>
                </c:pt>
              </c:numCache>
            </c:numRef>
          </c:val>
          <c:extLst>
            <c:ext xmlns:c16="http://schemas.microsoft.com/office/drawing/2014/chart" uri="{C3380CC4-5D6E-409C-BE32-E72D297353CC}">
              <c16:uniqueId val="{00000009-48C1-47FF-8148-13A64873A5AF}"/>
            </c:ext>
          </c:extLst>
        </c:ser>
        <c:ser>
          <c:idx val="2"/>
          <c:order val="2"/>
          <c:tx>
            <c:strRef>
              <c:f>Pivot_Source!$D$20</c:f>
              <c:strCache>
                <c:ptCount val="1"/>
                <c:pt idx="0">
                  <c:v>Total QTY Sold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8C1-47FF-8148-13A64873A5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8C1-47FF-8148-13A64873A5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Pivot_Source!$A$21:$A$23</c:f>
              <c:strCache>
                <c:ptCount val="2"/>
                <c:pt idx="0">
                  <c:v>In-Store</c:v>
                </c:pt>
                <c:pt idx="1">
                  <c:v>Online</c:v>
                </c:pt>
              </c:strCache>
            </c:strRef>
          </c:cat>
          <c:val>
            <c:numRef>
              <c:f>Pivot_Source!$D$21:$D$23</c:f>
              <c:numCache>
                <c:formatCode>General</c:formatCode>
                <c:ptCount val="2"/>
                <c:pt idx="0">
                  <c:v>18296</c:v>
                </c:pt>
                <c:pt idx="1">
                  <c:v>8072</c:v>
                </c:pt>
              </c:numCache>
            </c:numRef>
          </c:val>
          <c:extLst>
            <c:ext xmlns:c16="http://schemas.microsoft.com/office/drawing/2014/chart" uri="{C3380CC4-5D6E-409C-BE32-E72D297353CC}">
              <c16:uniqueId val="{0000000E-48C1-47FF-8148-13A64873A5A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305412202502051"/>
          <c:y val="3.1950890234727939E-3"/>
          <c:w val="0.2390893446974473"/>
          <c:h val="0.18214446433049467"/>
        </c:manualLayout>
      </c:layout>
      <c:overlay val="1"/>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Dashboard.xlsx]Pivot_Source!PivotTable23</c:name>
    <c:fmtId val="3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23554"/>
          </a:solidFill>
          <a:ln>
            <a:noFill/>
          </a:ln>
          <a:effectLst>
            <a:outerShdw blurRad="254000" sx="102000" sy="102000" algn="ctr" rotWithShape="0">
              <a:prstClr val="black">
                <a:alpha val="20000"/>
              </a:prstClr>
            </a:outerShdw>
          </a:effectLst>
        </c:spPr>
      </c:pivotFmt>
      <c:pivotFmt>
        <c:idx val="14"/>
        <c:spPr>
          <a:solidFill>
            <a:srgbClr val="00AA95"/>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23554"/>
          </a:solidFill>
          <a:ln>
            <a:noFill/>
          </a:ln>
          <a:effectLst>
            <a:outerShdw blurRad="254000" sx="102000" sy="102000" algn="ctr" rotWithShape="0">
              <a:prstClr val="black">
                <a:alpha val="20000"/>
              </a:prstClr>
            </a:outerShdw>
          </a:effectLst>
        </c:spPr>
      </c:pivotFmt>
      <c:pivotFmt>
        <c:idx val="23"/>
        <c:spPr>
          <a:solidFill>
            <a:srgbClr val="00AA95"/>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23554"/>
          </a:solidFill>
          <a:ln>
            <a:noFill/>
          </a:ln>
          <a:effectLst>
            <a:outerShdw blurRad="254000" sx="102000" sy="102000" algn="ctr" rotWithShape="0">
              <a:prstClr val="black">
                <a:alpha val="20000"/>
              </a:prstClr>
            </a:outerShdw>
          </a:effectLst>
        </c:spPr>
      </c:pivotFmt>
      <c:pivotFmt>
        <c:idx val="32"/>
        <c:spPr>
          <a:solidFill>
            <a:srgbClr val="00AA95"/>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023554"/>
          </a:solidFill>
          <a:ln>
            <a:noFill/>
          </a:ln>
          <a:effectLst>
            <a:outerShdw blurRad="254000" sx="102000" sy="102000" algn="ctr" rotWithShape="0">
              <a:prstClr val="black">
                <a:alpha val="20000"/>
              </a:prstClr>
            </a:outerShdw>
          </a:effectLst>
        </c:spPr>
      </c:pivotFmt>
      <c:pivotFmt>
        <c:idx val="41"/>
        <c:spPr>
          <a:solidFill>
            <a:srgbClr val="00AA95"/>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rgbClr val="023554"/>
          </a:solidFill>
          <a:ln>
            <a:noFill/>
          </a:ln>
          <a:effectLst>
            <a:outerShdw blurRad="254000" sx="102000" sy="102000" algn="ctr" rotWithShape="0">
              <a:prstClr val="black">
                <a:alpha val="20000"/>
              </a:prstClr>
            </a:outerShdw>
          </a:effectLst>
        </c:spPr>
      </c:pivotFmt>
      <c:pivotFmt>
        <c:idx val="50"/>
        <c:spPr>
          <a:solidFill>
            <a:srgbClr val="00AA95"/>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023554"/>
          </a:solidFill>
          <a:ln>
            <a:noFill/>
          </a:ln>
          <a:effectLst>
            <a:outerShdw blurRad="254000" sx="102000" sy="102000" algn="ctr" rotWithShape="0">
              <a:prstClr val="black">
                <a:alpha val="20000"/>
              </a:prstClr>
            </a:outerShdw>
          </a:effectLst>
        </c:spPr>
      </c:pivotFmt>
      <c:pivotFmt>
        <c:idx val="59"/>
        <c:spPr>
          <a:solidFill>
            <a:srgbClr val="00AA95"/>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023554"/>
          </a:solidFill>
          <a:ln>
            <a:noFill/>
          </a:ln>
          <a:effectLst>
            <a:outerShdw blurRad="254000" sx="102000" sy="102000" algn="ctr" rotWithShape="0">
              <a:prstClr val="black">
                <a:alpha val="20000"/>
              </a:prstClr>
            </a:outerShdw>
          </a:effectLst>
        </c:spPr>
      </c:pivotFmt>
      <c:pivotFmt>
        <c:idx val="68"/>
        <c:spPr>
          <a:solidFill>
            <a:srgbClr val="00AA95"/>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rgbClr val="023554"/>
          </a:solidFill>
          <a:ln>
            <a:noFill/>
          </a:ln>
          <a:effectLst>
            <a:outerShdw blurRad="254000" sx="102000" sy="102000" algn="ctr" rotWithShape="0">
              <a:prstClr val="black">
                <a:alpha val="20000"/>
              </a:prstClr>
            </a:outerShdw>
          </a:effectLst>
        </c:spPr>
      </c:pivotFmt>
      <c:pivotFmt>
        <c:idx val="77"/>
        <c:spPr>
          <a:solidFill>
            <a:srgbClr val="00AA95"/>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rgbClr val="023554"/>
          </a:solidFill>
          <a:ln>
            <a:noFill/>
          </a:ln>
          <a:effectLst>
            <a:outerShdw blurRad="254000" sx="102000" sy="102000" algn="ctr" rotWithShape="0">
              <a:prstClr val="black">
                <a:alpha val="20000"/>
              </a:prstClr>
            </a:outerShdw>
          </a:effectLst>
        </c:spPr>
      </c:pivotFmt>
      <c:pivotFmt>
        <c:idx val="86"/>
        <c:spPr>
          <a:solidFill>
            <a:srgbClr val="00AA95"/>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solidFill>
            <a:srgbClr val="023554"/>
          </a:solidFill>
          <a:ln>
            <a:noFill/>
          </a:ln>
          <a:effectLst>
            <a:outerShdw blurRad="254000" sx="102000" sy="102000" algn="ctr" rotWithShape="0">
              <a:prstClr val="black">
                <a:alpha val="20000"/>
              </a:prstClr>
            </a:outerShdw>
          </a:effectLst>
        </c:spPr>
      </c:pivotFmt>
      <c:pivotFmt>
        <c:idx val="95"/>
        <c:spPr>
          <a:solidFill>
            <a:srgbClr val="00AA95"/>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rgbClr val="0068A9"/>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2"/>
        <c:spPr>
          <a:solidFill>
            <a:srgbClr val="023554"/>
          </a:solidFill>
          <a:ln>
            <a:noFill/>
          </a:ln>
          <a:effectLst>
            <a:outerShdw blurRad="254000" sx="102000" sy="102000" algn="ctr" rotWithShape="0">
              <a:prstClr val="black">
                <a:alpha val="20000"/>
              </a:prstClr>
            </a:outerShdw>
          </a:effectLst>
        </c:spPr>
      </c:pivotFmt>
      <c:pivotFmt>
        <c:idx val="103"/>
        <c:spPr>
          <a:solidFill>
            <a:srgbClr val="00AA95"/>
          </a:solidFill>
          <a:ln>
            <a:noFill/>
          </a:ln>
          <a:effectLst>
            <a:outerShdw blurRad="254000" sx="102000" sy="102000" algn="ctr" rotWithShape="0">
              <a:prstClr val="black">
                <a:alpha val="20000"/>
              </a:prstClr>
            </a:outerShdw>
          </a:effectLst>
        </c:spPr>
      </c:pivotFmt>
      <c:pivotFmt>
        <c:idx val="104"/>
        <c:spPr>
          <a:solidFill>
            <a:srgbClr val="0068A9"/>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0"/>
        <c:spPr>
          <a:solidFill>
            <a:srgbClr val="023554"/>
          </a:solidFill>
          <a:ln>
            <a:noFill/>
          </a:ln>
          <a:effectLst>
            <a:outerShdw blurRad="254000" sx="102000" sy="102000" algn="ctr" rotWithShape="0">
              <a:prstClr val="black">
                <a:alpha val="20000"/>
              </a:prstClr>
            </a:outerShdw>
          </a:effectLst>
        </c:spPr>
      </c:pivotFmt>
      <c:pivotFmt>
        <c:idx val="111"/>
        <c:spPr>
          <a:solidFill>
            <a:srgbClr val="00AA95"/>
          </a:solidFill>
          <a:ln>
            <a:noFill/>
          </a:ln>
          <a:effectLst>
            <a:outerShdw blurRad="254000" sx="102000" sy="102000" algn="ctr" rotWithShape="0">
              <a:prstClr val="black">
                <a:alpha val="20000"/>
              </a:prstClr>
            </a:outerShdw>
          </a:effectLst>
        </c:spPr>
      </c:pivotFmt>
      <c:pivotFmt>
        <c:idx val="112"/>
        <c:spPr>
          <a:solidFill>
            <a:srgbClr val="0068A9"/>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8"/>
        <c:spPr>
          <a:solidFill>
            <a:srgbClr val="023554"/>
          </a:solidFill>
          <a:ln>
            <a:noFill/>
          </a:ln>
          <a:effectLst>
            <a:outerShdw blurRad="254000" sx="102000" sy="102000" algn="ctr" rotWithShape="0">
              <a:prstClr val="black">
                <a:alpha val="20000"/>
              </a:prstClr>
            </a:outerShdw>
          </a:effectLst>
        </c:spPr>
      </c:pivotFmt>
      <c:pivotFmt>
        <c:idx val="119"/>
        <c:spPr>
          <a:solidFill>
            <a:srgbClr val="00AA95"/>
          </a:solidFill>
          <a:ln>
            <a:noFill/>
          </a:ln>
          <a:effectLst>
            <a:outerShdw blurRad="254000" sx="102000" sy="102000" algn="ctr" rotWithShape="0">
              <a:prstClr val="black">
                <a:alpha val="20000"/>
              </a:prstClr>
            </a:outerShdw>
          </a:effectLst>
        </c:spPr>
      </c:pivotFmt>
      <c:pivotFmt>
        <c:idx val="120"/>
        <c:spPr>
          <a:solidFill>
            <a:srgbClr val="0068A9"/>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6"/>
        <c:spPr>
          <a:solidFill>
            <a:srgbClr val="023554"/>
          </a:solidFill>
          <a:ln>
            <a:noFill/>
          </a:ln>
          <a:effectLst>
            <a:outerShdw blurRad="254000" sx="102000" sy="102000" algn="ctr" rotWithShape="0">
              <a:prstClr val="black">
                <a:alpha val="20000"/>
              </a:prstClr>
            </a:outerShdw>
          </a:effectLst>
        </c:spPr>
      </c:pivotFmt>
      <c:pivotFmt>
        <c:idx val="127"/>
        <c:spPr>
          <a:solidFill>
            <a:srgbClr val="00AA95"/>
          </a:solidFill>
          <a:ln>
            <a:noFill/>
          </a:ln>
          <a:effectLst>
            <a:outerShdw blurRad="254000" sx="102000" sy="102000" algn="ctr" rotWithShape="0">
              <a:prstClr val="black">
                <a:alpha val="20000"/>
              </a:prstClr>
            </a:outerShdw>
          </a:effectLst>
        </c:spPr>
      </c:pivotFmt>
      <c:pivotFmt>
        <c:idx val="128"/>
        <c:spPr>
          <a:solidFill>
            <a:srgbClr val="0068A9"/>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4"/>
        <c:spPr>
          <a:solidFill>
            <a:srgbClr val="023554"/>
          </a:solidFill>
          <a:ln>
            <a:noFill/>
          </a:ln>
          <a:effectLst>
            <a:outerShdw blurRad="254000" sx="102000" sy="102000" algn="ctr" rotWithShape="0">
              <a:prstClr val="black">
                <a:alpha val="20000"/>
              </a:prstClr>
            </a:outerShdw>
          </a:effectLst>
        </c:spPr>
      </c:pivotFmt>
      <c:pivotFmt>
        <c:idx val="135"/>
        <c:spPr>
          <a:solidFill>
            <a:srgbClr val="00AA95"/>
          </a:solidFill>
          <a:ln>
            <a:noFill/>
          </a:ln>
          <a:effectLst>
            <a:outerShdw blurRad="254000" sx="102000" sy="102000" algn="ctr" rotWithShape="0">
              <a:prstClr val="black">
                <a:alpha val="20000"/>
              </a:prstClr>
            </a:outerShdw>
          </a:effectLst>
        </c:spPr>
      </c:pivotFmt>
      <c:pivotFmt>
        <c:idx val="136"/>
        <c:spPr>
          <a:solidFill>
            <a:srgbClr val="0068A9"/>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2"/>
        <c:spPr>
          <a:solidFill>
            <a:srgbClr val="00AA95"/>
          </a:solidFill>
          <a:ln>
            <a:noFill/>
          </a:ln>
          <a:effectLst>
            <a:outerShdw blurRad="254000" sx="102000" sy="102000" algn="ctr" rotWithShape="0">
              <a:prstClr val="black">
                <a:alpha val="20000"/>
              </a:prstClr>
            </a:outerShdw>
          </a:effectLst>
        </c:spPr>
      </c:pivotFmt>
      <c:pivotFmt>
        <c:idx val="143"/>
        <c:spPr>
          <a:solidFill>
            <a:srgbClr val="023554"/>
          </a:solidFill>
          <a:ln>
            <a:noFill/>
          </a:ln>
          <a:effectLst>
            <a:outerShdw blurRad="254000" sx="102000" sy="102000" algn="ctr" rotWithShape="0">
              <a:prstClr val="black">
                <a:alpha val="20000"/>
              </a:prstClr>
            </a:outerShdw>
          </a:effectLst>
        </c:spPr>
      </c:pivotFmt>
      <c:pivotFmt>
        <c:idx val="144"/>
        <c:spPr>
          <a:solidFill>
            <a:srgbClr val="0068A9"/>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03738773744028"/>
          <c:y val="0.11891273477836162"/>
          <c:w val="0.71072595781744108"/>
          <c:h val="0.75595127072092971"/>
        </c:manualLayout>
      </c:layout>
      <c:pieChart>
        <c:varyColors val="1"/>
        <c:ser>
          <c:idx val="0"/>
          <c:order val="0"/>
          <c:tx>
            <c:strRef>
              <c:f>Pivot_Source!$G$15</c:f>
              <c:strCache>
                <c:ptCount val="1"/>
                <c:pt idx="0">
                  <c:v>Total Sales</c:v>
                </c:pt>
              </c:strCache>
            </c:strRef>
          </c:tx>
          <c:spPr>
            <a:solidFill>
              <a:srgbClr val="023554"/>
            </a:solidFill>
          </c:spPr>
          <c:dPt>
            <c:idx val="0"/>
            <c:bubble3D val="0"/>
            <c:spPr>
              <a:solidFill>
                <a:srgbClr val="00AA9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786-43F5-88A0-35D6226AD27F}"/>
              </c:ext>
            </c:extLst>
          </c:dPt>
          <c:dPt>
            <c:idx val="1"/>
            <c:bubble3D val="0"/>
            <c:spPr>
              <a:solidFill>
                <a:srgbClr val="023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786-43F5-88A0-35D6226AD27F}"/>
              </c:ext>
            </c:extLst>
          </c:dPt>
          <c:dPt>
            <c:idx val="2"/>
            <c:bubble3D val="0"/>
            <c:spPr>
              <a:solidFill>
                <a:srgbClr val="0068A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786-43F5-88A0-35D6226AD2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Pivot_Source!$F$16:$F$19</c:f>
              <c:strCache>
                <c:ptCount val="3"/>
                <c:pt idx="0">
                  <c:v>Home Office</c:v>
                </c:pt>
                <c:pt idx="1">
                  <c:v>Consumer</c:v>
                </c:pt>
                <c:pt idx="2">
                  <c:v>Corporate</c:v>
                </c:pt>
              </c:strCache>
            </c:strRef>
          </c:cat>
          <c:val>
            <c:numRef>
              <c:f>Pivot_Source!$G$16:$G$19</c:f>
              <c:numCache>
                <c:formatCode>\$#,##0;\(\$#,##0\);\$#,##0</c:formatCode>
                <c:ptCount val="3"/>
                <c:pt idx="0">
                  <c:v>21809830</c:v>
                </c:pt>
                <c:pt idx="1">
                  <c:v>13481371</c:v>
                </c:pt>
                <c:pt idx="2">
                  <c:v>8381003</c:v>
                </c:pt>
              </c:numCache>
            </c:numRef>
          </c:val>
          <c:extLst>
            <c:ext xmlns:c16="http://schemas.microsoft.com/office/drawing/2014/chart" uri="{C3380CC4-5D6E-409C-BE32-E72D297353CC}">
              <c16:uniqueId val="{00000006-6786-43F5-88A0-35D6226AD27F}"/>
            </c:ext>
          </c:extLst>
        </c:ser>
        <c:ser>
          <c:idx val="1"/>
          <c:order val="1"/>
          <c:tx>
            <c:strRef>
              <c:f>Pivot_Source!$H$15</c:f>
              <c:strCache>
                <c:ptCount val="1"/>
                <c:pt idx="0">
                  <c:v>Order 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786-43F5-88A0-35D6226AD2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786-43F5-88A0-35D6226AD2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786-43F5-88A0-35D6226AD2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Pivot_Source!$F$16:$F$19</c:f>
              <c:strCache>
                <c:ptCount val="3"/>
                <c:pt idx="0">
                  <c:v>Home Office</c:v>
                </c:pt>
                <c:pt idx="1">
                  <c:v>Consumer</c:v>
                </c:pt>
                <c:pt idx="2">
                  <c:v>Corporate</c:v>
                </c:pt>
              </c:strCache>
            </c:strRef>
          </c:cat>
          <c:val>
            <c:numRef>
              <c:f>Pivot_Source!$H$16:$H$19</c:f>
              <c:numCache>
                <c:formatCode>General</c:formatCode>
                <c:ptCount val="3"/>
                <c:pt idx="0">
                  <c:v>1239</c:v>
                </c:pt>
                <c:pt idx="1">
                  <c:v>1083</c:v>
                </c:pt>
                <c:pt idx="2">
                  <c:v>1165</c:v>
                </c:pt>
              </c:numCache>
            </c:numRef>
          </c:val>
          <c:extLst>
            <c:ext xmlns:c16="http://schemas.microsoft.com/office/drawing/2014/chart" uri="{C3380CC4-5D6E-409C-BE32-E72D297353CC}">
              <c16:uniqueId val="{0000000D-6786-43F5-88A0-35D6226AD2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984239380149425"/>
          <c:y val="7.4820502809049713E-2"/>
          <c:w val="0.28941055029991752"/>
          <c:h val="0.27445044576039562"/>
        </c:manualLayout>
      </c:layout>
      <c:overlay val="1"/>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dLbls>
          <c:showLegendKey val="0"/>
          <c:showVal val="0"/>
          <c:showCatName val="0"/>
          <c:showSerName val="0"/>
          <c:showPercent val="0"/>
          <c:showBubbleSize val="0"/>
        </c:dLbls>
        <c:axId val="1884850064"/>
        <c:axId val="1884855344"/>
      </c:areaChart>
      <c:barChart>
        <c:barDir val="col"/>
        <c:grouping val="clustered"/>
        <c:varyColors val="0"/>
        <c:dLbls>
          <c:showLegendKey val="0"/>
          <c:showVal val="0"/>
          <c:showCatName val="0"/>
          <c:showSerName val="0"/>
          <c:showPercent val="0"/>
          <c:showBubbleSize val="0"/>
        </c:dLbls>
        <c:gapWidth val="200"/>
        <c:overlap val="100"/>
        <c:axId val="1884850064"/>
        <c:axId val="1884855344"/>
      </c:barChart>
      <c:lineChart>
        <c:grouping val="standard"/>
        <c:varyColors val="0"/>
        <c:dLbls>
          <c:showLegendKey val="0"/>
          <c:showVal val="0"/>
          <c:showCatName val="0"/>
          <c:showSerName val="0"/>
          <c:showPercent val="0"/>
          <c:showBubbleSize val="0"/>
        </c:dLbls>
        <c:marker val="1"/>
        <c:smooth val="0"/>
        <c:axId val="1884850064"/>
        <c:axId val="1884855344"/>
      </c:lineChart>
      <c:scatterChart>
        <c:scatterStyle val="lineMarker"/>
        <c:varyColors val="0"/>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_(&quot;$&quot;* #,##0_);_(&quot;$&quot;* \(#,##0\);_(&quot;$&quot;* &quot;-&quot;??_);_(@_)"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[Store Managment Dashboard.xlsx]Pivot_Source!PivotTable3</c:name>
    <c:fmtId val="3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2"/>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2"/>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0465237488788045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0465237488787917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5110286710427E-2"/>
          <c:y val="0.12962381910167595"/>
          <c:w val="0.965494117080412"/>
          <c:h val="0.74074884707208211"/>
        </c:manualLayout>
      </c:layout>
      <c:barChart>
        <c:barDir val="col"/>
        <c:grouping val="clustered"/>
        <c:varyColors val="0"/>
        <c:ser>
          <c:idx val="0"/>
          <c:order val="0"/>
          <c:tx>
            <c:strRef>
              <c:f>Pivot_Source!$K$17</c:f>
              <c:strCache>
                <c:ptCount val="1"/>
                <c:pt idx="0">
                  <c:v>Total</c:v>
                </c:pt>
              </c:strCache>
            </c:strRef>
          </c:tx>
          <c:spPr>
            <a:solidFill>
              <a:srgbClr val="0068A9"/>
            </a:solidFill>
            <a:ln w="101600">
              <a:solidFill>
                <a:srgbClr val="0068A9"/>
              </a:solidFill>
            </a:ln>
            <a:effectLst/>
          </c:spPr>
          <c:invertIfNegative val="0"/>
          <c:dLbls>
            <c:dLbl>
              <c:idx val="4"/>
              <c:layout>
                <c:manualLayout>
                  <c:x val="-1.04652374887880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58-4DB1-B623-52CD7582C2C0}"/>
                </c:ext>
              </c:extLst>
            </c:dLbl>
            <c:dLbl>
              <c:idx val="6"/>
              <c:layout>
                <c:manualLayout>
                  <c:x val="1.046523748878791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58-4DB1-B623-52CD7582C2C0}"/>
                </c:ext>
              </c:extLst>
            </c:dLbl>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Pivot_Source!$J$18:$J$30</c:f>
              <c:strCache>
                <c:ptCount val="12"/>
                <c:pt idx="0">
                  <c:v>Shoes</c:v>
                </c:pt>
                <c:pt idx="1">
                  <c:v>Phones</c:v>
                </c:pt>
                <c:pt idx="2">
                  <c:v>Outdoor</c:v>
                </c:pt>
                <c:pt idx="3">
                  <c:v>Laptops</c:v>
                </c:pt>
                <c:pt idx="4">
                  <c:v>Kitchen</c:v>
                </c:pt>
                <c:pt idx="5">
                  <c:v>Furniture</c:v>
                </c:pt>
                <c:pt idx="6">
                  <c:v>Fitness</c:v>
                </c:pt>
                <c:pt idx="7">
                  <c:v>Decor</c:v>
                </c:pt>
                <c:pt idx="8">
                  <c:v>Cycling</c:v>
                </c:pt>
                <c:pt idx="9">
                  <c:v>Clothing</c:v>
                </c:pt>
                <c:pt idx="10">
                  <c:v>Bags</c:v>
                </c:pt>
                <c:pt idx="11">
                  <c:v>Accessories</c:v>
                </c:pt>
              </c:strCache>
            </c:strRef>
          </c:cat>
          <c:val>
            <c:numRef>
              <c:f>Pivot_Source!$K$18:$K$30</c:f>
              <c:numCache>
                <c:formatCode>\$#,##0;\(\$#,##0\);\$#,##0</c:formatCode>
                <c:ptCount val="12"/>
                <c:pt idx="0">
                  <c:v>2083482</c:v>
                </c:pt>
                <c:pt idx="1">
                  <c:v>4076095</c:v>
                </c:pt>
                <c:pt idx="2">
                  <c:v>2080538</c:v>
                </c:pt>
                <c:pt idx="3">
                  <c:v>6412642</c:v>
                </c:pt>
                <c:pt idx="4">
                  <c:v>2093888</c:v>
                </c:pt>
                <c:pt idx="5">
                  <c:v>2079486</c:v>
                </c:pt>
                <c:pt idx="6">
                  <c:v>2082034</c:v>
                </c:pt>
                <c:pt idx="7">
                  <c:v>7854433</c:v>
                </c:pt>
                <c:pt idx="8">
                  <c:v>4909550</c:v>
                </c:pt>
                <c:pt idx="9">
                  <c:v>2071551</c:v>
                </c:pt>
                <c:pt idx="10">
                  <c:v>5860525</c:v>
                </c:pt>
                <c:pt idx="11">
                  <c:v>2067980</c:v>
                </c:pt>
              </c:numCache>
            </c:numRef>
          </c:val>
          <c:extLst>
            <c:ext xmlns:c16="http://schemas.microsoft.com/office/drawing/2014/chart" uri="{C3380CC4-5D6E-409C-BE32-E72D297353CC}">
              <c16:uniqueId val="{00000002-9958-4DB1-B623-52CD7582C2C0}"/>
            </c:ext>
          </c:extLst>
        </c:ser>
        <c:dLbls>
          <c:showLegendKey val="0"/>
          <c:showVal val="0"/>
          <c:showCatName val="0"/>
          <c:showSerName val="0"/>
          <c:showPercent val="0"/>
          <c:showBubbleSize val="0"/>
        </c:dLbls>
        <c:gapWidth val="176"/>
        <c:overlap val="-100"/>
        <c:axId val="155322320"/>
        <c:axId val="155322800"/>
      </c:barChart>
      <c:catAx>
        <c:axId val="1553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5322800"/>
        <c:crosses val="autoZero"/>
        <c:auto val="1"/>
        <c:lblAlgn val="ctr"/>
        <c:lblOffset val="100"/>
        <c:noMultiLvlLbl val="0"/>
      </c:catAx>
      <c:valAx>
        <c:axId val="155322800"/>
        <c:scaling>
          <c:orientation val="minMax"/>
        </c:scaling>
        <c:delete val="1"/>
        <c:axPos val="l"/>
        <c:numFmt formatCode="\$#,##0;\(\$#,##0\);\$#,##0" sourceLinked="1"/>
        <c:majorTickMark val="none"/>
        <c:minorTickMark val="none"/>
        <c:tickLblPos val="nextTo"/>
        <c:crossAx val="15532232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Dashboard.xlsx]Pivot_Source!PivotTable12</c:name>
    <c:fmtId val="3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23554"/>
          </a:solidFill>
          <a:ln>
            <a:noFill/>
          </a:ln>
          <a:effectLst>
            <a:outerShdw blurRad="254000" sx="102000" sy="102000" algn="ctr" rotWithShape="0">
              <a:prstClr val="black">
                <a:alpha val="20000"/>
              </a:prstClr>
            </a:outerShdw>
          </a:effectLst>
        </c:spPr>
      </c:pivotFmt>
      <c:pivotFmt>
        <c:idx val="14"/>
        <c:spPr>
          <a:solidFill>
            <a:srgbClr val="00AA95"/>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23554"/>
          </a:solidFill>
          <a:ln>
            <a:noFill/>
          </a:ln>
          <a:effectLst>
            <a:outerShdw blurRad="254000" sx="102000" sy="102000" algn="ctr" rotWithShape="0">
              <a:prstClr val="black">
                <a:alpha val="20000"/>
              </a:prstClr>
            </a:outerShdw>
          </a:effectLst>
        </c:spPr>
      </c:pivotFmt>
      <c:pivotFmt>
        <c:idx val="23"/>
        <c:spPr>
          <a:solidFill>
            <a:srgbClr val="00AA95"/>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23554"/>
          </a:solidFill>
          <a:ln>
            <a:noFill/>
          </a:ln>
          <a:effectLst>
            <a:outerShdw blurRad="254000" sx="102000" sy="102000" algn="ctr" rotWithShape="0">
              <a:prstClr val="black">
                <a:alpha val="20000"/>
              </a:prstClr>
            </a:outerShdw>
          </a:effectLst>
        </c:spPr>
      </c:pivotFmt>
      <c:pivotFmt>
        <c:idx val="32"/>
        <c:spPr>
          <a:solidFill>
            <a:srgbClr val="00AA95"/>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023554"/>
          </a:solidFill>
          <a:ln>
            <a:noFill/>
          </a:ln>
          <a:effectLst>
            <a:outerShdw blurRad="254000" sx="102000" sy="102000" algn="ctr" rotWithShape="0">
              <a:prstClr val="black">
                <a:alpha val="20000"/>
              </a:prstClr>
            </a:outerShdw>
          </a:effectLst>
        </c:spPr>
      </c:pivotFmt>
      <c:pivotFmt>
        <c:idx val="41"/>
        <c:spPr>
          <a:solidFill>
            <a:srgbClr val="00AA95"/>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rgbClr val="023554"/>
          </a:solidFill>
          <a:ln>
            <a:noFill/>
          </a:ln>
          <a:effectLst>
            <a:outerShdw blurRad="254000" sx="102000" sy="102000" algn="ctr" rotWithShape="0">
              <a:prstClr val="black">
                <a:alpha val="20000"/>
              </a:prstClr>
            </a:outerShdw>
          </a:effectLst>
        </c:spPr>
      </c:pivotFmt>
      <c:pivotFmt>
        <c:idx val="50"/>
        <c:spPr>
          <a:solidFill>
            <a:srgbClr val="00AA95"/>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rgbClr val="02355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023554"/>
          </a:solidFill>
          <a:ln>
            <a:noFill/>
          </a:ln>
          <a:effectLst>
            <a:outerShdw blurRad="254000" sx="102000" sy="102000" algn="ctr" rotWithShape="0">
              <a:prstClr val="black">
                <a:alpha val="20000"/>
              </a:prstClr>
            </a:outerShdw>
          </a:effectLst>
        </c:spPr>
      </c:pivotFmt>
      <c:pivotFmt>
        <c:idx val="59"/>
        <c:spPr>
          <a:solidFill>
            <a:srgbClr val="00AA95"/>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023554"/>
          </a:solidFill>
          <a:ln>
            <a:noFill/>
          </a:ln>
          <a:effectLst>
            <a:outerShdw blurRad="254000" sx="102000" sy="102000" algn="ctr" rotWithShape="0">
              <a:prstClr val="black">
                <a:alpha val="20000"/>
              </a:prstClr>
            </a:outerShdw>
          </a:effectLst>
        </c:spPr>
      </c:pivotFmt>
      <c:pivotFmt>
        <c:idx val="68"/>
        <c:spPr>
          <a:solidFill>
            <a:srgbClr val="00AA95"/>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rgbClr val="023554"/>
          </a:solidFill>
          <a:ln>
            <a:noFill/>
          </a:ln>
          <a:effectLst>
            <a:outerShdw blurRad="254000" sx="102000" sy="102000" algn="ctr" rotWithShape="0">
              <a:prstClr val="black">
                <a:alpha val="20000"/>
              </a:prstClr>
            </a:outerShdw>
          </a:effectLst>
        </c:spPr>
      </c:pivotFmt>
      <c:pivotFmt>
        <c:idx val="77"/>
        <c:spPr>
          <a:solidFill>
            <a:srgbClr val="00AA95"/>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rgbClr val="023554"/>
          </a:solidFill>
          <a:ln>
            <a:noFill/>
          </a:ln>
          <a:effectLst>
            <a:outerShdw blurRad="254000" sx="102000" sy="102000" algn="ctr" rotWithShape="0">
              <a:prstClr val="black">
                <a:alpha val="20000"/>
              </a:prstClr>
            </a:outerShdw>
          </a:effectLst>
        </c:spPr>
      </c:pivotFmt>
      <c:pivotFmt>
        <c:idx val="86"/>
        <c:spPr>
          <a:solidFill>
            <a:srgbClr val="00AA95"/>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solidFill>
            <a:srgbClr val="023554"/>
          </a:solidFill>
          <a:ln>
            <a:noFill/>
          </a:ln>
          <a:effectLst>
            <a:outerShdw blurRad="254000" sx="102000" sy="102000" algn="ctr" rotWithShape="0">
              <a:prstClr val="black">
                <a:alpha val="20000"/>
              </a:prstClr>
            </a:outerShdw>
          </a:effectLst>
        </c:spPr>
      </c:pivotFmt>
      <c:pivotFmt>
        <c:idx val="95"/>
        <c:spPr>
          <a:solidFill>
            <a:srgbClr val="00AA95"/>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rgbClr val="0068A9"/>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2"/>
        <c:spPr>
          <a:solidFill>
            <a:srgbClr val="023554"/>
          </a:solidFill>
          <a:ln>
            <a:noFill/>
          </a:ln>
          <a:effectLst>
            <a:outerShdw blurRad="254000" sx="102000" sy="102000" algn="ctr" rotWithShape="0">
              <a:prstClr val="black">
                <a:alpha val="20000"/>
              </a:prstClr>
            </a:outerShdw>
          </a:effectLst>
        </c:spPr>
      </c:pivotFmt>
      <c:pivotFmt>
        <c:idx val="103"/>
        <c:spPr>
          <a:solidFill>
            <a:srgbClr val="00AA95"/>
          </a:solidFill>
          <a:ln>
            <a:noFill/>
          </a:ln>
          <a:effectLst>
            <a:outerShdw blurRad="254000" sx="102000" sy="102000" algn="ctr" rotWithShape="0">
              <a:prstClr val="black">
                <a:alpha val="20000"/>
              </a:prstClr>
            </a:outerShdw>
          </a:effectLst>
        </c:spPr>
      </c:pivotFmt>
      <c:pivotFmt>
        <c:idx val="104"/>
        <c:spPr>
          <a:solidFill>
            <a:srgbClr val="0068A9"/>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0"/>
        <c:spPr>
          <a:solidFill>
            <a:srgbClr val="023554"/>
          </a:solidFill>
          <a:ln>
            <a:noFill/>
          </a:ln>
          <a:effectLst>
            <a:outerShdw blurRad="254000" sx="102000" sy="102000" algn="ctr" rotWithShape="0">
              <a:prstClr val="black">
                <a:alpha val="20000"/>
              </a:prstClr>
            </a:outerShdw>
          </a:effectLst>
        </c:spPr>
      </c:pivotFmt>
      <c:pivotFmt>
        <c:idx val="111"/>
        <c:spPr>
          <a:solidFill>
            <a:srgbClr val="00AA95"/>
          </a:solidFill>
          <a:ln>
            <a:noFill/>
          </a:ln>
          <a:effectLst>
            <a:outerShdw blurRad="254000" sx="102000" sy="102000" algn="ctr" rotWithShape="0">
              <a:prstClr val="black">
                <a:alpha val="20000"/>
              </a:prstClr>
            </a:outerShdw>
          </a:effectLst>
        </c:spPr>
      </c:pivotFmt>
      <c:pivotFmt>
        <c:idx val="112"/>
        <c:spPr>
          <a:solidFill>
            <a:srgbClr val="0068A9"/>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8"/>
        <c:spPr>
          <a:solidFill>
            <a:srgbClr val="023554"/>
          </a:solidFill>
          <a:ln>
            <a:noFill/>
          </a:ln>
          <a:effectLst>
            <a:outerShdw blurRad="254000" sx="102000" sy="102000" algn="ctr" rotWithShape="0">
              <a:prstClr val="black">
                <a:alpha val="20000"/>
              </a:prstClr>
            </a:outerShdw>
          </a:effectLst>
        </c:spPr>
      </c:pivotFmt>
      <c:pivotFmt>
        <c:idx val="119"/>
        <c:spPr>
          <a:solidFill>
            <a:srgbClr val="00AA95"/>
          </a:solidFill>
          <a:ln>
            <a:noFill/>
          </a:ln>
          <a:effectLst>
            <a:outerShdw blurRad="254000" sx="102000" sy="102000" algn="ctr" rotWithShape="0">
              <a:prstClr val="black">
                <a:alpha val="20000"/>
              </a:prstClr>
            </a:outerShdw>
          </a:effectLst>
        </c:spPr>
      </c:pivotFmt>
      <c:pivotFmt>
        <c:idx val="120"/>
        <c:spPr>
          <a:solidFill>
            <a:srgbClr val="0068A9"/>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6"/>
        <c:spPr>
          <a:solidFill>
            <a:srgbClr val="023554"/>
          </a:solidFill>
          <a:ln>
            <a:noFill/>
          </a:ln>
          <a:effectLst>
            <a:outerShdw blurRad="254000" sx="102000" sy="102000" algn="ctr" rotWithShape="0">
              <a:prstClr val="black">
                <a:alpha val="20000"/>
              </a:prstClr>
            </a:outerShdw>
          </a:effectLst>
        </c:spPr>
      </c:pivotFmt>
      <c:pivotFmt>
        <c:idx val="127"/>
        <c:spPr>
          <a:solidFill>
            <a:srgbClr val="00AA95"/>
          </a:solidFill>
          <a:ln>
            <a:noFill/>
          </a:ln>
          <a:effectLst>
            <a:outerShdw blurRad="254000" sx="102000" sy="102000" algn="ctr" rotWithShape="0">
              <a:prstClr val="black">
                <a:alpha val="20000"/>
              </a:prstClr>
            </a:outerShdw>
          </a:effectLst>
        </c:spPr>
      </c:pivotFmt>
      <c:pivotFmt>
        <c:idx val="128"/>
        <c:spPr>
          <a:solidFill>
            <a:srgbClr val="0068A9"/>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4"/>
        <c:spPr>
          <a:solidFill>
            <a:srgbClr val="023554"/>
          </a:solidFill>
          <a:ln>
            <a:noFill/>
          </a:ln>
          <a:effectLst>
            <a:outerShdw blurRad="254000" sx="102000" sy="102000" algn="ctr" rotWithShape="0">
              <a:prstClr val="black">
                <a:alpha val="20000"/>
              </a:prstClr>
            </a:outerShdw>
          </a:effectLst>
        </c:spPr>
      </c:pivotFmt>
      <c:pivotFmt>
        <c:idx val="135"/>
        <c:spPr>
          <a:solidFill>
            <a:srgbClr val="00AA95"/>
          </a:solidFill>
          <a:ln>
            <a:noFill/>
          </a:ln>
          <a:effectLst>
            <a:outerShdw blurRad="254000" sx="102000" sy="102000" algn="ctr" rotWithShape="0">
              <a:prstClr val="black">
                <a:alpha val="20000"/>
              </a:prstClr>
            </a:outerShdw>
          </a:effectLst>
        </c:spPr>
      </c:pivotFmt>
      <c:pivotFmt>
        <c:idx val="136"/>
        <c:spPr>
          <a:solidFill>
            <a:srgbClr val="0068A9"/>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2"/>
        <c:spPr>
          <a:solidFill>
            <a:srgbClr val="023554"/>
          </a:solidFill>
          <a:ln>
            <a:noFill/>
          </a:ln>
          <a:effectLst>
            <a:outerShdw blurRad="254000" sx="102000" sy="102000" algn="ctr" rotWithShape="0">
              <a:prstClr val="black">
                <a:alpha val="20000"/>
              </a:prstClr>
            </a:outerShdw>
          </a:effectLst>
        </c:spPr>
      </c:pivotFmt>
      <c:pivotFmt>
        <c:idx val="143"/>
        <c:spPr>
          <a:solidFill>
            <a:srgbClr val="00AA95"/>
          </a:solidFill>
          <a:ln>
            <a:noFill/>
          </a:ln>
          <a:effectLst>
            <a:outerShdw blurRad="254000" sx="102000" sy="102000" algn="ctr" rotWithShape="0">
              <a:prstClr val="black">
                <a:alpha val="20000"/>
              </a:prstClr>
            </a:outerShdw>
          </a:effectLst>
        </c:spPr>
      </c:pivotFmt>
      <c:pivotFmt>
        <c:idx val="144"/>
        <c:spPr>
          <a:solidFill>
            <a:srgbClr val="0068A9"/>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0"/>
        <c:spPr>
          <a:solidFill>
            <a:srgbClr val="023554"/>
          </a:solidFill>
          <a:ln>
            <a:noFill/>
          </a:ln>
          <a:effectLst>
            <a:outerShdw blurRad="254000" sx="102000" sy="102000" algn="ctr" rotWithShape="0">
              <a:prstClr val="black">
                <a:alpha val="20000"/>
              </a:prstClr>
            </a:outerShdw>
          </a:effectLst>
        </c:spPr>
      </c:pivotFmt>
      <c:pivotFmt>
        <c:idx val="151"/>
        <c:spPr>
          <a:solidFill>
            <a:srgbClr val="00AA95"/>
          </a:solidFill>
          <a:ln>
            <a:noFill/>
          </a:ln>
          <a:effectLst>
            <a:outerShdw blurRad="254000" sx="102000" sy="102000" algn="ctr" rotWithShape="0">
              <a:prstClr val="black">
                <a:alpha val="20000"/>
              </a:prstClr>
            </a:outerShdw>
          </a:effectLst>
        </c:spPr>
      </c:pivotFmt>
      <c:pivotFmt>
        <c:idx val="152"/>
        <c:spPr>
          <a:solidFill>
            <a:srgbClr val="0068A9"/>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8"/>
        <c:spPr>
          <a:solidFill>
            <a:srgbClr val="023554"/>
          </a:solidFill>
          <a:ln>
            <a:noFill/>
          </a:ln>
          <a:effectLst>
            <a:outerShdw blurRad="254000" sx="102000" sy="102000" algn="ctr" rotWithShape="0">
              <a:prstClr val="black">
                <a:alpha val="20000"/>
              </a:prstClr>
            </a:outerShdw>
          </a:effectLst>
        </c:spPr>
      </c:pivotFmt>
      <c:pivotFmt>
        <c:idx val="159"/>
        <c:spPr>
          <a:solidFill>
            <a:srgbClr val="00AA95"/>
          </a:solidFill>
          <a:ln>
            <a:noFill/>
          </a:ln>
          <a:effectLst>
            <a:outerShdw blurRad="254000" sx="102000" sy="102000" algn="ctr" rotWithShape="0">
              <a:prstClr val="black">
                <a:alpha val="20000"/>
              </a:prstClr>
            </a:outerShdw>
          </a:effectLst>
        </c:spPr>
      </c:pivotFmt>
      <c:pivotFmt>
        <c:idx val="160"/>
        <c:spPr>
          <a:solidFill>
            <a:srgbClr val="0068A9"/>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pivotFmt>
      <c:pivotFmt>
        <c:idx val="165"/>
        <c:spPr>
          <a:solidFill>
            <a:srgbClr val="02355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6"/>
        <c:spPr>
          <a:solidFill>
            <a:schemeClr val="accent1">
              <a:lumMod val="50000"/>
            </a:schemeClr>
          </a:solidFill>
          <a:ln>
            <a:noFill/>
          </a:ln>
          <a:effectLst>
            <a:outerShdw blurRad="254000" sx="102000" sy="102000" algn="ctr" rotWithShape="0">
              <a:prstClr val="black">
                <a:alpha val="20000"/>
              </a:prstClr>
            </a:outerShdw>
          </a:effectLst>
        </c:spPr>
      </c:pivotFmt>
      <c:pivotFmt>
        <c:idx val="167"/>
        <c:spPr>
          <a:solidFill>
            <a:srgbClr val="00AA95"/>
          </a:solidFill>
          <a:ln>
            <a:noFill/>
          </a:ln>
          <a:effectLst>
            <a:outerShdw blurRad="254000" sx="102000" sy="102000" algn="ctr" rotWithShape="0">
              <a:prstClr val="black">
                <a:alpha val="20000"/>
              </a:prstClr>
            </a:outerShdw>
          </a:effectLst>
        </c:spPr>
      </c:pivotFmt>
      <c:pivotFmt>
        <c:idx val="168"/>
        <c:spPr>
          <a:solidFill>
            <a:srgbClr val="0068A9"/>
          </a:solidFill>
          <a:ln>
            <a:noFill/>
          </a:ln>
          <a:effectLst>
            <a:outerShdw blurRad="254000" sx="102000" sy="102000" algn="ctr" rotWithShape="0">
              <a:prstClr val="black">
                <a:alpha val="20000"/>
              </a:prstClr>
            </a:outerShdw>
          </a:effectLst>
        </c:spPr>
      </c:pivotFmt>
      <c:pivotFmt>
        <c:idx val="169"/>
        <c:spPr>
          <a:solidFill>
            <a:srgbClr val="02355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057243927187921"/>
          <c:y val="0.21532293144324152"/>
          <c:w val="0.53621845865778661"/>
          <c:h val="0.76538850438144301"/>
        </c:manualLayout>
      </c:layout>
      <c:pieChart>
        <c:varyColors val="1"/>
        <c:ser>
          <c:idx val="0"/>
          <c:order val="0"/>
          <c:tx>
            <c:strRef>
              <c:f>Pivot_Source!$B$4</c:f>
              <c:strCache>
                <c:ptCount val="1"/>
                <c:pt idx="0">
                  <c:v>Total</c:v>
                </c:pt>
              </c:strCache>
            </c:strRef>
          </c:tx>
          <c:spPr>
            <a:solidFill>
              <a:srgbClr val="023554"/>
            </a:solidFill>
          </c:spPr>
          <c:dPt>
            <c:idx val="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21D-407A-B0DC-D744B06524D7}"/>
              </c:ext>
            </c:extLst>
          </c:dPt>
          <c:dPt>
            <c:idx val="1"/>
            <c:bubble3D val="0"/>
            <c:spPr>
              <a:solidFill>
                <a:srgbClr val="00AA9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21D-407A-B0DC-D744B06524D7}"/>
              </c:ext>
            </c:extLst>
          </c:dPt>
          <c:dPt>
            <c:idx val="2"/>
            <c:bubble3D val="0"/>
            <c:spPr>
              <a:solidFill>
                <a:srgbClr val="0068A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B21D-407A-B0DC-D744B06524D7}"/>
              </c:ext>
            </c:extLst>
          </c:dPt>
          <c:dPt>
            <c:idx val="3"/>
            <c:bubble3D val="0"/>
            <c:spPr>
              <a:solidFill>
                <a:srgbClr val="02355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7A2-434D-A9E9-FFDB56FEFC4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Pivot_Source!$A$5:$A$9</c:f>
              <c:strCache>
                <c:ptCount val="4"/>
                <c:pt idx="0">
                  <c:v>Electronics</c:v>
                </c:pt>
                <c:pt idx="1">
                  <c:v>Fashion</c:v>
                </c:pt>
                <c:pt idx="2">
                  <c:v>Home</c:v>
                </c:pt>
                <c:pt idx="3">
                  <c:v>Sports</c:v>
                </c:pt>
              </c:strCache>
            </c:strRef>
          </c:cat>
          <c:val>
            <c:numRef>
              <c:f>Pivot_Source!$B$5:$B$9</c:f>
              <c:numCache>
                <c:formatCode>\$#,##0;\(\$#,##0\);\$#,##0</c:formatCode>
                <c:ptCount val="4"/>
                <c:pt idx="0">
                  <c:v>12556717</c:v>
                </c:pt>
                <c:pt idx="1">
                  <c:v>10015558</c:v>
                </c:pt>
                <c:pt idx="2">
                  <c:v>12027807</c:v>
                </c:pt>
                <c:pt idx="3">
                  <c:v>9072122</c:v>
                </c:pt>
              </c:numCache>
            </c:numRef>
          </c:val>
          <c:extLst>
            <c:ext xmlns:c16="http://schemas.microsoft.com/office/drawing/2014/chart" uri="{C3380CC4-5D6E-409C-BE32-E72D297353CC}">
              <c16:uniqueId val="{00000022-B21D-407A-B0DC-D744B06524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6307842378782003"/>
          <c:y val="3.333794825496101E-2"/>
          <c:w val="0.27232322552795485"/>
          <c:h val="0.24666090978217062"/>
        </c:manualLayout>
      </c:layout>
      <c:overlay val="1"/>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Dashboard.xlsx]Pivot_Source!PivotTable4</c:name>
    <c:fmtId val="3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99BFB"/>
          </a:solidFill>
          <a:ln w="7620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799BFB"/>
          </a:solidFill>
          <a:ln w="7620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0068A9"/>
          </a:solidFill>
          <a:ln w="76200">
            <a:solidFill>
              <a:srgbClr val="0068A9"/>
            </a:solidFill>
          </a:ln>
          <a:effectLst/>
        </c:spPr>
      </c:pivotFmt>
      <c:pivotFmt>
        <c:idx val="1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3"/>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4"/>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6"/>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9"/>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rgbClr val="0068A9"/>
          </a:solidFill>
          <a:ln w="76200">
            <a:solidFill>
              <a:srgbClr val="0068A9"/>
            </a:solidFill>
          </a:ln>
          <a:effectLst/>
        </c:spP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rgbClr val="0068A9"/>
          </a:solidFill>
          <a:ln w="76200">
            <a:solidFill>
              <a:srgbClr val="0068A9"/>
            </a:solidFill>
          </a:ln>
          <a:effectLst/>
        </c:spPr>
        <c:marker>
          <c:symbol val="none"/>
        </c:marker>
        <c:dLbl>
          <c:idx val="0"/>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5"/>
      </c:pivotFmt>
    </c:pivotFmts>
    <c:plotArea>
      <c:layout>
        <c:manualLayout>
          <c:layoutTarget val="inner"/>
          <c:xMode val="edge"/>
          <c:yMode val="edge"/>
          <c:x val="0.22594116015513291"/>
          <c:y val="0"/>
          <c:w val="0.73801732190968528"/>
          <c:h val="0.88137647998390423"/>
        </c:manualLayout>
      </c:layout>
      <c:barChart>
        <c:barDir val="bar"/>
        <c:grouping val="stacked"/>
        <c:varyColors val="0"/>
        <c:ser>
          <c:idx val="0"/>
          <c:order val="0"/>
          <c:tx>
            <c:strRef>
              <c:f>Pivot_Source!$N$17</c:f>
              <c:strCache>
                <c:ptCount val="1"/>
                <c:pt idx="0">
                  <c:v>Total</c:v>
                </c:pt>
              </c:strCache>
            </c:strRef>
          </c:tx>
          <c:spPr>
            <a:solidFill>
              <a:srgbClr val="0068A9"/>
            </a:solidFill>
            <a:ln w="76200">
              <a:solidFill>
                <a:srgbClr val="0068A9"/>
              </a:solidFill>
            </a:ln>
            <a:effectLst/>
          </c:spPr>
          <c:invertIfNegative val="0"/>
          <c:dLbls>
            <c:spPr>
              <a:noFill/>
              <a:ln w="95250">
                <a:noFill/>
              </a:ln>
              <a:effectLst>
                <a:outerShdw blurRad="50800" dist="38100" dir="5400000" algn="t" rotWithShape="0">
                  <a:prstClr val="black">
                    <a:alpha val="0"/>
                  </a:prstClr>
                </a:outerShdw>
              </a:effectLst>
            </c:spPr>
            <c:txPr>
              <a:bodyPr rot="0" spcFirstLastPara="1" vertOverflow="ellipsis" vert="horz" wrap="square" lIns="38100" tIns="19050" rIns="38100" bIns="19050" anchor="ctr" anchorCtr="1">
                <a:spAutoFit/>
              </a:bodyPr>
              <a:lstStyle/>
              <a:p>
                <a:pPr>
                  <a:defRPr sz="1200" b="1" i="0" u="none" strike="noStrike" kern="1200" baseline="0">
                    <a:ln w="47625">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Pivot_Source!$M$18:$M$23</c:f>
              <c:strCache>
                <c:ptCount val="5"/>
                <c:pt idx="0">
                  <c:v>Adidas</c:v>
                </c:pt>
                <c:pt idx="1">
                  <c:v>Dell</c:v>
                </c:pt>
                <c:pt idx="2">
                  <c:v>Giant</c:v>
                </c:pt>
                <c:pt idx="3">
                  <c:v>HomeBox</c:v>
                </c:pt>
                <c:pt idx="4">
                  <c:v>Samsung</c:v>
                </c:pt>
              </c:strCache>
            </c:strRef>
          </c:cat>
          <c:val>
            <c:numRef>
              <c:f>Pivot_Source!$N$18:$N$23</c:f>
              <c:numCache>
                <c:formatCode>\$#,##0;\(\$#,##0\);\$#,##0</c:formatCode>
                <c:ptCount val="5"/>
                <c:pt idx="0">
                  <c:v>5860525</c:v>
                </c:pt>
                <c:pt idx="1">
                  <c:v>6412642</c:v>
                </c:pt>
                <c:pt idx="2">
                  <c:v>4909550</c:v>
                </c:pt>
                <c:pt idx="3">
                  <c:v>7854433</c:v>
                </c:pt>
                <c:pt idx="4">
                  <c:v>4076095</c:v>
                </c:pt>
              </c:numCache>
            </c:numRef>
          </c:val>
          <c:extLst>
            <c:ext xmlns:c16="http://schemas.microsoft.com/office/drawing/2014/chart" uri="{C3380CC4-5D6E-409C-BE32-E72D297353CC}">
              <c16:uniqueId val="{00000003-C0CE-4BAC-B82E-F546FA8ADF2D}"/>
            </c:ext>
          </c:extLst>
        </c:ser>
        <c:dLbls>
          <c:dLblPos val="ctr"/>
          <c:showLegendKey val="0"/>
          <c:showVal val="1"/>
          <c:showCatName val="0"/>
          <c:showSerName val="0"/>
          <c:showPercent val="0"/>
          <c:showBubbleSize val="0"/>
        </c:dLbls>
        <c:gapWidth val="90"/>
        <c:overlap val="100"/>
        <c:axId val="2131828240"/>
        <c:axId val="2131834000"/>
      </c:barChart>
      <c:catAx>
        <c:axId val="213182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S UI Gothic" panose="020B0600070205080204" pitchFamily="34" charset="-128"/>
                <a:cs typeface="+mn-cs"/>
              </a:defRPr>
            </a:pPr>
            <a:endParaRPr lang="en-US"/>
          </a:p>
        </c:txPr>
        <c:crossAx val="2131834000"/>
        <c:crosses val="autoZero"/>
        <c:auto val="1"/>
        <c:lblAlgn val="ctr"/>
        <c:lblOffset val="100"/>
        <c:noMultiLvlLbl val="0"/>
      </c:catAx>
      <c:valAx>
        <c:axId val="2131834000"/>
        <c:scaling>
          <c:orientation val="minMax"/>
        </c:scaling>
        <c:delete val="1"/>
        <c:axPos val="b"/>
        <c:numFmt formatCode="\$#,##0;\(\$#,##0\);\$#,##0" sourceLinked="1"/>
        <c:majorTickMark val="out"/>
        <c:minorTickMark val="none"/>
        <c:tickLblPos val="nextTo"/>
        <c:crossAx val="213182824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[Store Managment Dashboard.xlsx]Pivot_Source!PivotTable7</c:name>
    <c:fmtId val="4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2"/>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1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2"/>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4"/>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AC98"/>
          </a:solidFill>
          <a:ln w="101600">
            <a:solidFill>
              <a:srgbClr val="00AC98"/>
            </a:solidFill>
          </a:ln>
          <a:effectLst/>
        </c:spPr>
        <c:marker>
          <c:symbol val="none"/>
        </c:marker>
        <c:dLbl>
          <c:idx val="0"/>
          <c:delete val="1"/>
          <c:extLst>
            <c:ext xmlns:c15="http://schemas.microsoft.com/office/drawing/2012/chart" uri="{CE6537A1-D6FC-4f65-9D91-7224C49458BB}"/>
          </c:extLst>
        </c:dLbl>
      </c:pivotFmt>
      <c:pivotFmt>
        <c:idx val="28"/>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0465237488788045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0465237488787917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0465237488788045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1.0465237488787917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1.0465237488788045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1.0465237488787917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068A9"/>
          </a:solidFill>
          <a:ln w="101600">
            <a:solidFill>
              <a:srgbClr val="0068A9"/>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1.0465237488788045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0465237488788045E-2"/>
              <c:y val="0"/>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52930883639544E-2"/>
          <c:y val="4.6237970253718355E-3"/>
          <c:w val="0.965494117080412"/>
          <c:h val="0.74074884707208211"/>
        </c:manualLayout>
      </c:layout>
      <c:barChart>
        <c:barDir val="col"/>
        <c:grouping val="clustered"/>
        <c:varyColors val="0"/>
        <c:ser>
          <c:idx val="0"/>
          <c:order val="0"/>
          <c:tx>
            <c:strRef>
              <c:f>Pivot_Source!$N$27</c:f>
              <c:strCache>
                <c:ptCount val="1"/>
                <c:pt idx="0">
                  <c:v>Total</c:v>
                </c:pt>
              </c:strCache>
            </c:strRef>
          </c:tx>
          <c:spPr>
            <a:solidFill>
              <a:srgbClr val="0068A9"/>
            </a:solidFill>
            <a:ln w="101600">
              <a:solidFill>
                <a:srgbClr val="0068A9"/>
              </a:solidFill>
            </a:ln>
            <a:effectLst/>
          </c:spPr>
          <c:invertIfNegative val="0"/>
          <c:dLbls>
            <c:dLbl>
              <c:idx val="4"/>
              <c:layout>
                <c:manualLayout>
                  <c:x val="-1.0465237488788045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Pivot_Source!$M$28:$M$33</c:f>
              <c:strCache>
                <c:ptCount val="5"/>
                <c:pt idx="0">
                  <c:v>HomeBox Decor 6</c:v>
                </c:pt>
                <c:pt idx="1">
                  <c:v>Dell Laptops 86</c:v>
                </c:pt>
                <c:pt idx="2">
                  <c:v>Adidas Bags 21</c:v>
                </c:pt>
                <c:pt idx="3">
                  <c:v>Samsung Phones 1</c:v>
                </c:pt>
                <c:pt idx="4">
                  <c:v>Giant Cycling 12</c:v>
                </c:pt>
              </c:strCache>
            </c:strRef>
          </c:cat>
          <c:val>
            <c:numRef>
              <c:f>Pivot_Source!$N$28:$N$33</c:f>
              <c:numCache>
                <c:formatCode>\$#,##0;\(\$#,##0\);\$#,##0</c:formatCode>
                <c:ptCount val="5"/>
                <c:pt idx="0">
                  <c:v>6818548</c:v>
                </c:pt>
                <c:pt idx="1">
                  <c:v>5361228</c:v>
                </c:pt>
                <c:pt idx="2">
                  <c:v>4814009</c:v>
                </c:pt>
                <c:pt idx="3">
                  <c:v>3035491</c:v>
                </c:pt>
                <c:pt idx="4">
                  <c:v>2835670</c:v>
                </c:pt>
              </c:numCache>
            </c:numRef>
          </c:val>
          <c:extLst>
            <c:ext xmlns:c16="http://schemas.microsoft.com/office/drawing/2014/chart" uri="{C3380CC4-5D6E-409C-BE32-E72D297353CC}">
              <c16:uniqueId val="{00000006-A707-4550-8153-B9574CFAB73F}"/>
            </c:ext>
          </c:extLst>
        </c:ser>
        <c:dLbls>
          <c:showLegendKey val="0"/>
          <c:showVal val="0"/>
          <c:showCatName val="0"/>
          <c:showSerName val="0"/>
          <c:showPercent val="0"/>
          <c:showBubbleSize val="0"/>
        </c:dLbls>
        <c:gapWidth val="176"/>
        <c:overlap val="-100"/>
        <c:axId val="155322320"/>
        <c:axId val="155322800"/>
      </c:barChart>
      <c:catAx>
        <c:axId val="1553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5322800"/>
        <c:crosses val="autoZero"/>
        <c:auto val="1"/>
        <c:lblAlgn val="ctr"/>
        <c:lblOffset val="100"/>
        <c:noMultiLvlLbl val="0"/>
      </c:catAx>
      <c:valAx>
        <c:axId val="155322800"/>
        <c:scaling>
          <c:orientation val="minMax"/>
        </c:scaling>
        <c:delete val="1"/>
        <c:axPos val="l"/>
        <c:numFmt formatCode="\$#,##0;\(\$#,##0\);\$#,##0" sourceLinked="1"/>
        <c:majorTickMark val="none"/>
        <c:minorTickMark val="none"/>
        <c:tickLblPos val="nextTo"/>
        <c:crossAx val="155322320"/>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99BFB"/>
          </a:solidFill>
          <a:ln w="762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49237994849654"/>
          <c:y val="0"/>
          <c:w val="0.73801732190968528"/>
          <c:h val="0.88137647998390423"/>
        </c:manualLayout>
      </c:layout>
      <c:barChart>
        <c:barDir val="bar"/>
        <c:grouping val="stacked"/>
        <c:varyColors val="0"/>
        <c:ser>
          <c:idx val="0"/>
          <c:order val="0"/>
          <c:tx>
            <c:strRef>
              <c:f>Pivot_Source!$B$11</c:f>
              <c:strCache>
                <c:ptCount val="1"/>
                <c:pt idx="0">
                  <c:v>Total</c:v>
                </c:pt>
              </c:strCache>
            </c:strRef>
          </c:tx>
          <c:spPr>
            <a:solidFill>
              <a:srgbClr val="799BFB"/>
            </a:solidFill>
            <a:ln w="762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Pivot_Source!$A$12:$A$18</c:f>
              <c:strCache>
                <c:ptCount val="6"/>
                <c:pt idx="0">
                  <c:v>Nasr City Branch</c:v>
                </c:pt>
                <c:pt idx="1">
                  <c:v>Smouha Branch</c:v>
                </c:pt>
                <c:pt idx="2">
                  <c:v>Zagazig Branch</c:v>
                </c:pt>
                <c:pt idx="3">
                  <c:v>Mansoura Branch</c:v>
                </c:pt>
                <c:pt idx="4">
                  <c:v>Mohandessin Branch</c:v>
                </c:pt>
                <c:pt idx="5">
                  <c:v>Suez Branch</c:v>
                </c:pt>
              </c:strCache>
            </c:strRef>
          </c:cat>
          <c:val>
            <c:numRef>
              <c:f>Pivot_Source!$B$12:$B$18</c:f>
              <c:numCache>
                <c:formatCode>\$#,##0;\(\$#,##0\);\$#,##0</c:formatCode>
                <c:ptCount val="6"/>
                <c:pt idx="0">
                  <c:v>2678394</c:v>
                </c:pt>
                <c:pt idx="1">
                  <c:v>4678555</c:v>
                </c:pt>
                <c:pt idx="2">
                  <c:v>6442729</c:v>
                </c:pt>
                <c:pt idx="3">
                  <c:v>12813411</c:v>
                </c:pt>
                <c:pt idx="4">
                  <c:v>11420179</c:v>
                </c:pt>
                <c:pt idx="5">
                  <c:v>5638936</c:v>
                </c:pt>
              </c:numCache>
            </c:numRef>
          </c:val>
          <c:extLst>
            <c:ext xmlns:c16="http://schemas.microsoft.com/office/drawing/2014/chart" uri="{C3380CC4-5D6E-409C-BE32-E72D297353CC}">
              <c16:uniqueId val="{00000001-18F3-44A0-AF79-46C0CA94A014}"/>
            </c:ext>
          </c:extLst>
        </c:ser>
        <c:dLbls>
          <c:dLblPos val="ctr"/>
          <c:showLegendKey val="0"/>
          <c:showVal val="1"/>
          <c:showCatName val="0"/>
          <c:showSerName val="0"/>
          <c:showPercent val="0"/>
          <c:showBubbleSize val="0"/>
        </c:dLbls>
        <c:gapWidth val="150"/>
        <c:overlap val="100"/>
        <c:axId val="2131828240"/>
        <c:axId val="2131834000"/>
      </c:barChart>
      <c:catAx>
        <c:axId val="213182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S UI Gothic" panose="020B0600070205080204" pitchFamily="34" charset="-128"/>
                <a:cs typeface="+mn-cs"/>
              </a:defRPr>
            </a:pPr>
            <a:endParaRPr lang="en-US"/>
          </a:p>
        </c:txPr>
        <c:crossAx val="2131834000"/>
        <c:crosses val="autoZero"/>
        <c:auto val="1"/>
        <c:lblAlgn val="ctr"/>
        <c:lblOffset val="100"/>
        <c:noMultiLvlLbl val="0"/>
      </c:catAx>
      <c:valAx>
        <c:axId val="2131834000"/>
        <c:scaling>
          <c:orientation val="minMax"/>
        </c:scaling>
        <c:delete val="1"/>
        <c:axPos val="b"/>
        <c:numFmt formatCode="\$#,##0;\(\$#,##0\);\$#,##0" sourceLinked="1"/>
        <c:majorTickMark val="out"/>
        <c:minorTickMark val="none"/>
        <c:tickLblPos val="nextTo"/>
        <c:crossAx val="213182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Dashboard.xlsx]Pivot_Source!PivotTable15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BD0A"/>
          </a:solidFill>
          <a:ln>
            <a:noFill/>
          </a:ln>
          <a:effectLst>
            <a:outerShdw blurRad="254000" sx="102000" sy="102000" algn="ctr" rotWithShape="0">
              <a:prstClr val="black">
                <a:alpha val="20000"/>
              </a:prstClr>
            </a:outerShdw>
          </a:effectLst>
        </c:spPr>
      </c:pivotFmt>
      <c:pivotFmt>
        <c:idx val="14"/>
        <c:spPr>
          <a:solidFill>
            <a:srgbClr val="FCF2DF"/>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BD0A"/>
          </a:solidFill>
          <a:ln>
            <a:noFill/>
          </a:ln>
          <a:effectLst>
            <a:outerShdw blurRad="254000" sx="102000" sy="102000" algn="ctr" rotWithShape="0">
              <a:prstClr val="black">
                <a:alpha val="20000"/>
              </a:prstClr>
            </a:outerShdw>
          </a:effectLst>
        </c:spPr>
      </c:pivotFmt>
      <c:pivotFmt>
        <c:idx val="23"/>
        <c:spPr>
          <a:solidFill>
            <a:srgbClr val="FCF2DF"/>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rgbClr val="FFBD0A"/>
          </a:solidFill>
          <a:ln>
            <a:noFill/>
          </a:ln>
          <a:effectLst>
            <a:outerShdw blurRad="254000" sx="102000" sy="102000" algn="ctr" rotWithShape="0">
              <a:prstClr val="black">
                <a:alpha val="20000"/>
              </a:prstClr>
            </a:outerShdw>
          </a:effectLst>
        </c:spPr>
      </c:pivotFmt>
      <c:pivotFmt>
        <c:idx val="32"/>
        <c:spPr>
          <a:solidFill>
            <a:srgbClr val="FCF2DF"/>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rgbClr val="FFBD0A"/>
          </a:solidFill>
          <a:ln>
            <a:noFill/>
          </a:ln>
          <a:effectLst>
            <a:outerShdw blurRad="254000" sx="102000" sy="102000" algn="ctr" rotWithShape="0">
              <a:prstClr val="black">
                <a:alpha val="20000"/>
              </a:prstClr>
            </a:outerShdw>
          </a:effectLst>
        </c:spPr>
      </c:pivotFmt>
      <c:pivotFmt>
        <c:idx val="41"/>
        <c:spPr>
          <a:solidFill>
            <a:srgbClr val="FCF2DF"/>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rgbClr val="FFBD0A"/>
          </a:solidFill>
          <a:ln>
            <a:noFill/>
          </a:ln>
          <a:effectLst>
            <a:outerShdw blurRad="254000" sx="102000" sy="102000" algn="ctr" rotWithShape="0">
              <a:prstClr val="black">
                <a:alpha val="20000"/>
              </a:prstClr>
            </a:outerShdw>
          </a:effectLst>
        </c:spPr>
      </c:pivotFmt>
      <c:pivotFmt>
        <c:idx val="50"/>
        <c:spPr>
          <a:solidFill>
            <a:srgbClr val="FCF2DF"/>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8"/>
        <c:spPr>
          <a:solidFill>
            <a:srgbClr val="FFBD0A"/>
          </a:solidFill>
          <a:ln>
            <a:noFill/>
          </a:ln>
          <a:effectLst>
            <a:outerShdw blurRad="254000" sx="102000" sy="102000" algn="ctr" rotWithShape="0">
              <a:prstClr val="black">
                <a:alpha val="20000"/>
              </a:prstClr>
            </a:outerShdw>
          </a:effectLst>
        </c:spPr>
      </c:pivotFmt>
      <c:pivotFmt>
        <c:idx val="59"/>
        <c:spPr>
          <a:solidFill>
            <a:srgbClr val="FCF2DF"/>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rgbClr val="FFBD0A"/>
          </a:solidFill>
          <a:ln>
            <a:noFill/>
          </a:ln>
          <a:effectLst>
            <a:outerShdw blurRad="254000" sx="102000" sy="102000" algn="ctr" rotWithShape="0">
              <a:prstClr val="black">
                <a:alpha val="20000"/>
              </a:prstClr>
            </a:outerShdw>
          </a:effectLst>
        </c:spPr>
      </c:pivotFmt>
      <c:pivotFmt>
        <c:idx val="68"/>
        <c:spPr>
          <a:solidFill>
            <a:srgbClr val="FCF2DF"/>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rgbClr val="FFBD0A"/>
          </a:solidFill>
          <a:ln>
            <a:noFill/>
          </a:ln>
          <a:effectLst>
            <a:outerShdw blurRad="254000" sx="102000" sy="102000" algn="ctr" rotWithShape="0">
              <a:prstClr val="black">
                <a:alpha val="20000"/>
              </a:prstClr>
            </a:outerShdw>
          </a:effectLst>
        </c:spPr>
      </c:pivotFmt>
      <c:pivotFmt>
        <c:idx val="77"/>
        <c:spPr>
          <a:solidFill>
            <a:srgbClr val="FCF2DF"/>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rgbClr val="FFBD0A"/>
          </a:solidFill>
          <a:ln>
            <a:noFill/>
          </a:ln>
          <a:effectLst>
            <a:outerShdw blurRad="254000" sx="102000" sy="102000" algn="ctr" rotWithShape="0">
              <a:prstClr val="black">
                <a:alpha val="20000"/>
              </a:prstClr>
            </a:outerShdw>
          </a:effectLst>
        </c:spPr>
      </c:pivotFmt>
      <c:pivotFmt>
        <c:idx val="86"/>
        <c:spPr>
          <a:solidFill>
            <a:srgbClr val="FCF2DF"/>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solidFill>
            <a:srgbClr val="85B7EB"/>
          </a:solidFill>
          <a:ln>
            <a:noFill/>
          </a:ln>
          <a:effectLst>
            <a:outerShdw blurRad="254000" sx="102000" sy="102000" algn="ctr" rotWithShape="0">
              <a:prstClr val="black">
                <a:alpha val="20000"/>
              </a:prstClr>
            </a:outerShdw>
          </a:effectLst>
        </c:spPr>
      </c:pivotFmt>
      <c:pivotFmt>
        <c:idx val="95"/>
        <c:spPr>
          <a:solidFill>
            <a:srgbClr val="FCF2DF"/>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633999669216917E-2"/>
          <c:y val="5.9791811503567889E-2"/>
          <c:w val="0.84347604703066437"/>
          <c:h val="0.89038167891012554"/>
        </c:manualLayout>
      </c:layout>
      <c:pieChart>
        <c:varyColors val="1"/>
        <c:ser>
          <c:idx val="0"/>
          <c:order val="0"/>
          <c:tx>
            <c:strRef>
              <c:f>Pivot_Source!$B$20</c:f>
              <c:strCache>
                <c:ptCount val="1"/>
                <c:pt idx="0">
                  <c:v>Total Sales</c:v>
                </c:pt>
              </c:strCache>
            </c:strRef>
          </c:tx>
          <c:dPt>
            <c:idx val="0"/>
            <c:bubble3D val="0"/>
            <c:spPr>
              <a:solidFill>
                <a:srgbClr val="85B7E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8293-4F70-B21A-FEA1D8ECAF79}"/>
              </c:ext>
            </c:extLst>
          </c:dPt>
          <c:dPt>
            <c:idx val="1"/>
            <c:bubble3D val="0"/>
            <c:spPr>
              <a:solidFill>
                <a:srgbClr val="FCF2D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8293-4F70-B21A-FEA1D8ECAF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Pivot_Source!$A$21:$A$23</c:f>
              <c:strCache>
                <c:ptCount val="2"/>
                <c:pt idx="0">
                  <c:v>In-Store</c:v>
                </c:pt>
                <c:pt idx="1">
                  <c:v>Online</c:v>
                </c:pt>
              </c:strCache>
            </c:strRef>
          </c:cat>
          <c:val>
            <c:numRef>
              <c:f>Pivot_Source!$B$21:$B$23</c:f>
              <c:numCache>
                <c:formatCode>\$#,##0;\(\$#,##0\);\$#,##0</c:formatCode>
                <c:ptCount val="2"/>
                <c:pt idx="0">
                  <c:v>35281066</c:v>
                </c:pt>
                <c:pt idx="1">
                  <c:v>8391138</c:v>
                </c:pt>
              </c:numCache>
            </c:numRef>
          </c:val>
          <c:extLst>
            <c:ext xmlns:c16="http://schemas.microsoft.com/office/drawing/2014/chart" uri="{C3380CC4-5D6E-409C-BE32-E72D297353CC}">
              <c16:uniqueId val="{00000038-8293-4F70-B21A-FEA1D8ECAF79}"/>
            </c:ext>
          </c:extLst>
        </c:ser>
        <c:ser>
          <c:idx val="1"/>
          <c:order val="1"/>
          <c:tx>
            <c:strRef>
              <c:f>Pivot_Source!$C$20</c:f>
              <c:strCache>
                <c:ptCount val="1"/>
                <c:pt idx="0">
                  <c:v>Total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8293-4F70-B21A-FEA1D8ECAF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8293-4F70-B21A-FEA1D8ECAF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Pivot_Source!$A$21:$A$23</c:f>
              <c:strCache>
                <c:ptCount val="2"/>
                <c:pt idx="0">
                  <c:v>In-Store</c:v>
                </c:pt>
                <c:pt idx="1">
                  <c:v>Online</c:v>
                </c:pt>
              </c:strCache>
            </c:strRef>
          </c:cat>
          <c:val>
            <c:numRef>
              <c:f>Pivot_Source!$C$21:$C$23</c:f>
              <c:numCache>
                <c:formatCode>\$#,##0;\(\$#,##0\);\$#,##0</c:formatCode>
                <c:ptCount val="2"/>
                <c:pt idx="0">
                  <c:v>14985079.799999878</c:v>
                </c:pt>
                <c:pt idx="1">
                  <c:v>2545117.5400000084</c:v>
                </c:pt>
              </c:numCache>
            </c:numRef>
          </c:val>
          <c:extLst>
            <c:ext xmlns:c16="http://schemas.microsoft.com/office/drawing/2014/chart" uri="{C3380CC4-5D6E-409C-BE32-E72D297353CC}">
              <c16:uniqueId val="{0000003E-8293-4F70-B21A-FEA1D8ECAF79}"/>
            </c:ext>
          </c:extLst>
        </c:ser>
        <c:ser>
          <c:idx val="2"/>
          <c:order val="2"/>
          <c:tx>
            <c:strRef>
              <c:f>Pivot_Source!$D$20</c:f>
              <c:strCache>
                <c:ptCount val="1"/>
                <c:pt idx="0">
                  <c:v>Total QTY Sold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8293-4F70-B21A-FEA1D8ECAF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8293-4F70-B21A-FEA1D8ECAF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Pivot_Source!$A$21:$A$23</c:f>
              <c:strCache>
                <c:ptCount val="2"/>
                <c:pt idx="0">
                  <c:v>In-Store</c:v>
                </c:pt>
                <c:pt idx="1">
                  <c:v>Online</c:v>
                </c:pt>
              </c:strCache>
            </c:strRef>
          </c:cat>
          <c:val>
            <c:numRef>
              <c:f>Pivot_Source!$D$21:$D$23</c:f>
              <c:numCache>
                <c:formatCode>General</c:formatCode>
                <c:ptCount val="2"/>
                <c:pt idx="0">
                  <c:v>18296</c:v>
                </c:pt>
                <c:pt idx="1">
                  <c:v>8072</c:v>
                </c:pt>
              </c:numCache>
            </c:numRef>
          </c:val>
          <c:extLst>
            <c:ext xmlns:c16="http://schemas.microsoft.com/office/drawing/2014/chart" uri="{C3380CC4-5D6E-409C-BE32-E72D297353CC}">
              <c16:uniqueId val="{00000044-8293-4F70-B21A-FEA1D8ECAF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r"/>
      <c:layout>
        <c:manualLayout>
          <c:xMode val="edge"/>
          <c:yMode val="edge"/>
          <c:x val="0.69960225961448486"/>
          <c:y val="2.9895905751783945E-2"/>
          <c:w val="0.30039774038551509"/>
          <c:h val="0.25577724523564987"/>
        </c:manualLayout>
      </c:layout>
      <c:overlay val="1"/>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Dashboard.xlsx]Pivot_Source!PivotTable12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s>
    <c:plotArea>
      <c:layout>
        <c:manualLayout>
          <c:layoutTarget val="inner"/>
          <c:xMode val="edge"/>
          <c:yMode val="edge"/>
          <c:x val="0.13791407652990745"/>
          <c:y val="9.6269518265814549E-2"/>
          <c:w val="0.65009777286611103"/>
          <c:h val="0.8026474875550802"/>
        </c:manualLayout>
      </c:layout>
      <c:pieChart>
        <c:varyColors val="1"/>
        <c:ser>
          <c:idx val="0"/>
          <c:order val="0"/>
          <c:tx>
            <c:strRef>
              <c:f>Pivot_Source!$B$4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80-4372-863B-AEFD11B7319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80-4372-863B-AEFD11B7319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80-4372-863B-AEFD11B7319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680-4372-863B-AEFD11B731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Pivot_Source!$A$5:$A$9</c:f>
              <c:strCache>
                <c:ptCount val="4"/>
                <c:pt idx="0">
                  <c:v>Electronics</c:v>
                </c:pt>
                <c:pt idx="1">
                  <c:v>Fashion</c:v>
                </c:pt>
                <c:pt idx="2">
                  <c:v>Home</c:v>
                </c:pt>
                <c:pt idx="3">
                  <c:v>Sports</c:v>
                </c:pt>
              </c:strCache>
            </c:strRef>
          </c:cat>
          <c:val>
            <c:numRef>
              <c:f>Pivot_Source!$B$5:$B$9</c:f>
              <c:numCache>
                <c:formatCode>\$#,##0;\(\$#,##0\);\$#,##0</c:formatCode>
                <c:ptCount val="4"/>
                <c:pt idx="0">
                  <c:v>12556717</c:v>
                </c:pt>
                <c:pt idx="1">
                  <c:v>10015558</c:v>
                </c:pt>
                <c:pt idx="2">
                  <c:v>12027807</c:v>
                </c:pt>
                <c:pt idx="3">
                  <c:v>9072122</c:v>
                </c:pt>
              </c:numCache>
            </c:numRef>
          </c:val>
          <c:extLst>
            <c:ext xmlns:c16="http://schemas.microsoft.com/office/drawing/2014/chart" uri="{C3380CC4-5D6E-409C-BE32-E72D297353CC}">
              <c16:uniqueId val="{00000008-B680-4372-863B-AEFD11B7319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922301635372496"/>
          <c:y val="3.226275807810498E-3"/>
          <c:w val="0.24921461740359377"/>
          <c:h val="0.31250218722659667"/>
        </c:manualLayout>
      </c:layout>
      <c:overlay val="1"/>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Dashboard.xlsx]Pivot_Source!PivotTable12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B9BD5"/>
          </a:solidFill>
          <a:ln w="76200">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B9BD5"/>
          </a:solidFill>
          <a:ln w="76200">
            <a:solidFill>
              <a:srgbClr val="5B9BD5"/>
            </a:solidFill>
          </a:ln>
          <a:effectLst/>
        </c:spPr>
      </c:pivotFmt>
      <c:pivotFmt>
        <c:idx val="10"/>
        <c:spPr>
          <a:solidFill>
            <a:srgbClr val="5B9BD5"/>
          </a:solidFill>
          <a:ln w="53975">
            <a:solidFill>
              <a:srgbClr val="5B9BD5"/>
            </a:solidFill>
          </a:ln>
          <a:effectLst/>
        </c:spPr>
      </c:pivotFmt>
    </c:pivotFmts>
    <c:plotArea>
      <c:layout/>
      <c:barChart>
        <c:barDir val="bar"/>
        <c:grouping val="clustered"/>
        <c:varyColors val="0"/>
        <c:ser>
          <c:idx val="0"/>
          <c:order val="0"/>
          <c:tx>
            <c:strRef>
              <c:f>Pivot_Source!$B$4</c:f>
              <c:strCache>
                <c:ptCount val="1"/>
                <c:pt idx="0">
                  <c:v>Total</c:v>
                </c:pt>
              </c:strCache>
            </c:strRef>
          </c:tx>
          <c:spPr>
            <a:solidFill>
              <a:srgbClr val="5B9BD5"/>
            </a:solidFill>
            <a:ln w="76200">
              <a:solidFill>
                <a:srgbClr val="5B9BD5"/>
              </a:solidFill>
            </a:ln>
            <a:effectLst/>
          </c:spPr>
          <c:invertIfNegative val="0"/>
          <c:dPt>
            <c:idx val="2"/>
            <c:invertIfNegative val="0"/>
            <c:bubble3D val="0"/>
            <c:spPr>
              <a:solidFill>
                <a:srgbClr val="5B9BD5"/>
              </a:solidFill>
              <a:ln w="53975">
                <a:solidFill>
                  <a:srgbClr val="5B9BD5"/>
                </a:solidFill>
              </a:ln>
              <a:effectLst/>
            </c:spPr>
            <c:extLst>
              <c:ext xmlns:c16="http://schemas.microsoft.com/office/drawing/2014/chart" uri="{C3380CC4-5D6E-409C-BE32-E72D297353CC}">
                <c16:uniqueId val="{00000009-575C-4D28-929D-8607312301B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Pivot_Source!$A$5:$A$9</c:f>
              <c:strCache>
                <c:ptCount val="4"/>
                <c:pt idx="0">
                  <c:v>Electronics</c:v>
                </c:pt>
                <c:pt idx="1">
                  <c:v>Fashion</c:v>
                </c:pt>
                <c:pt idx="2">
                  <c:v>Home</c:v>
                </c:pt>
                <c:pt idx="3">
                  <c:v>Sports</c:v>
                </c:pt>
              </c:strCache>
            </c:strRef>
          </c:cat>
          <c:val>
            <c:numRef>
              <c:f>Pivot_Source!$B$5:$B$9</c:f>
              <c:numCache>
                <c:formatCode>\$#,##0;\(\$#,##0\);\$#,##0</c:formatCode>
                <c:ptCount val="4"/>
                <c:pt idx="0">
                  <c:v>12556717</c:v>
                </c:pt>
                <c:pt idx="1">
                  <c:v>10015558</c:v>
                </c:pt>
                <c:pt idx="2">
                  <c:v>12027807</c:v>
                </c:pt>
                <c:pt idx="3">
                  <c:v>9072122</c:v>
                </c:pt>
              </c:numCache>
            </c:numRef>
          </c:val>
          <c:extLst>
            <c:ext xmlns:c16="http://schemas.microsoft.com/office/drawing/2014/chart" uri="{C3380CC4-5D6E-409C-BE32-E72D297353CC}">
              <c16:uniqueId val="{00000000-575C-4D28-929D-8607312301B7}"/>
            </c:ext>
          </c:extLst>
        </c:ser>
        <c:dLbls>
          <c:showLegendKey val="0"/>
          <c:showVal val="0"/>
          <c:showCatName val="0"/>
          <c:showSerName val="0"/>
          <c:showPercent val="0"/>
          <c:showBubbleSize val="0"/>
        </c:dLbls>
        <c:gapWidth val="182"/>
        <c:axId val="1742155840"/>
        <c:axId val="1742172640"/>
      </c:barChart>
      <c:catAx>
        <c:axId val="174215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742172640"/>
        <c:crosses val="autoZero"/>
        <c:auto val="1"/>
        <c:lblAlgn val="ctr"/>
        <c:lblOffset val="100"/>
        <c:noMultiLvlLbl val="0"/>
      </c:catAx>
      <c:valAx>
        <c:axId val="1742172640"/>
        <c:scaling>
          <c:orientation val="minMax"/>
        </c:scaling>
        <c:delete val="1"/>
        <c:axPos val="b"/>
        <c:numFmt formatCode="\$#,##0;\(\$#,##0\);\$#,##0" sourceLinked="1"/>
        <c:majorTickMark val="none"/>
        <c:minorTickMark val="none"/>
        <c:tickLblPos val="nextTo"/>
        <c:crossAx val="174215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Dashboard.xlsx]Pivot_Source!PivotTable25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9BD5"/>
          </a:solidFill>
          <a:ln w="136525">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B9BD5"/>
          </a:solidFill>
          <a:ln w="136525">
            <a:solidFill>
              <a:srgbClr val="5B9BD5"/>
            </a:solidFill>
          </a:ln>
          <a:effectLst/>
        </c:spPr>
      </c:pivotFmt>
      <c:pivotFmt>
        <c:idx val="7"/>
        <c:spPr>
          <a:solidFill>
            <a:srgbClr val="5B9BD5"/>
          </a:solidFill>
          <a:ln w="136525">
            <a:solidFill>
              <a:srgbClr val="5B9BD5"/>
            </a:solidFill>
          </a:ln>
          <a:effectLst/>
        </c:spPr>
      </c:pivotFmt>
      <c:pivotFmt>
        <c:idx val="8"/>
        <c:spPr>
          <a:solidFill>
            <a:srgbClr val="5B9BD5"/>
          </a:solidFill>
          <a:ln w="136525">
            <a:solidFill>
              <a:srgbClr val="5B9BD5"/>
            </a:solidFill>
          </a:ln>
          <a:effectLst/>
        </c:spPr>
      </c:pivotFmt>
      <c:pivotFmt>
        <c:idx val="9"/>
        <c:spPr>
          <a:solidFill>
            <a:srgbClr val="5B9BD5"/>
          </a:solidFill>
          <a:ln w="136525">
            <a:solidFill>
              <a:srgbClr val="5B9BD5"/>
            </a:solidFill>
          </a:ln>
          <a:effectLst/>
        </c:spPr>
      </c:pivotFmt>
      <c:pivotFmt>
        <c:idx val="10"/>
        <c:spPr>
          <a:solidFill>
            <a:srgbClr val="5B9BD5"/>
          </a:solidFill>
          <a:ln w="136525">
            <a:solidFill>
              <a:srgbClr val="5B9BD5"/>
            </a:solidFill>
          </a:ln>
          <a:effectLst/>
        </c:spPr>
      </c:pivotFmt>
    </c:pivotFmts>
    <c:plotArea>
      <c:layout>
        <c:manualLayout>
          <c:layoutTarget val="inner"/>
          <c:xMode val="edge"/>
          <c:yMode val="edge"/>
          <c:x val="2.7658836459677705E-2"/>
          <c:y val="8.9424543441963857E-3"/>
          <c:w val="0.94929206716677683"/>
          <c:h val="0.8709238916423786"/>
        </c:manualLayout>
      </c:layout>
      <c:barChart>
        <c:barDir val="col"/>
        <c:grouping val="stacked"/>
        <c:varyColors val="0"/>
        <c:ser>
          <c:idx val="0"/>
          <c:order val="0"/>
          <c:tx>
            <c:strRef>
              <c:f>Pivot_Source!$H$21</c:f>
              <c:strCache>
                <c:ptCount val="1"/>
                <c:pt idx="0">
                  <c:v>Total</c:v>
                </c:pt>
              </c:strCache>
            </c:strRef>
          </c:tx>
          <c:spPr>
            <a:solidFill>
              <a:srgbClr val="5B9BD5"/>
            </a:solidFill>
            <a:ln w="136525">
              <a:solidFill>
                <a:srgbClr val="5B9BD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Pivot_Source!$G$22:$G$27</c:f>
              <c:strCache>
                <c:ptCount val="5"/>
                <c:pt idx="0">
                  <c:v>18-24</c:v>
                </c:pt>
                <c:pt idx="1">
                  <c:v>25-34</c:v>
                </c:pt>
                <c:pt idx="2">
                  <c:v>35-44</c:v>
                </c:pt>
                <c:pt idx="3">
                  <c:v>45-54</c:v>
                </c:pt>
                <c:pt idx="4">
                  <c:v>55+</c:v>
                </c:pt>
              </c:strCache>
            </c:strRef>
          </c:cat>
          <c:val>
            <c:numRef>
              <c:f>Pivot_Source!$H$22:$H$27</c:f>
              <c:numCache>
                <c:formatCode>\$#,##0;\(\$#,##0\);\$#,##0</c:formatCode>
                <c:ptCount val="5"/>
                <c:pt idx="0">
                  <c:v>9272113</c:v>
                </c:pt>
                <c:pt idx="1">
                  <c:v>6113197</c:v>
                </c:pt>
                <c:pt idx="2">
                  <c:v>12610933</c:v>
                </c:pt>
                <c:pt idx="3">
                  <c:v>12101782</c:v>
                </c:pt>
                <c:pt idx="4">
                  <c:v>3574179</c:v>
                </c:pt>
              </c:numCache>
            </c:numRef>
          </c:val>
          <c:extLst>
            <c:ext xmlns:c16="http://schemas.microsoft.com/office/drawing/2014/chart" uri="{C3380CC4-5D6E-409C-BE32-E72D297353CC}">
              <c16:uniqueId val="{00000000-DE2A-4EBB-ABAA-5304CFD00EA2}"/>
            </c:ext>
          </c:extLst>
        </c:ser>
        <c:dLbls>
          <c:showLegendKey val="0"/>
          <c:showVal val="0"/>
          <c:showCatName val="0"/>
          <c:showSerName val="0"/>
          <c:showPercent val="0"/>
          <c:showBubbleSize val="0"/>
        </c:dLbls>
        <c:gapWidth val="150"/>
        <c:overlap val="100"/>
        <c:axId val="1742178400"/>
        <c:axId val="1742178880"/>
      </c:barChart>
      <c:catAx>
        <c:axId val="174217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42178880"/>
        <c:crosses val="autoZero"/>
        <c:auto val="1"/>
        <c:lblAlgn val="ctr"/>
        <c:lblOffset val="100"/>
        <c:noMultiLvlLbl val="0"/>
      </c:catAx>
      <c:valAx>
        <c:axId val="1742178880"/>
        <c:scaling>
          <c:orientation val="minMax"/>
        </c:scaling>
        <c:delete val="1"/>
        <c:axPos val="l"/>
        <c:numFmt formatCode="\$#,##0;\(\$#,##0\);\$#,##0" sourceLinked="1"/>
        <c:majorTickMark val="none"/>
        <c:minorTickMark val="none"/>
        <c:tickLblPos val="nextTo"/>
        <c:crossAx val="174217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Managment Dashboard.xlsx]Pivot_Source!PivotTable16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41275">
            <a:solidFill>
              <a:srgbClr val="5B9BD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5A5A5"/>
          </a:solidFill>
          <a:ln w="41275">
            <a:solidFill>
              <a:srgbClr val="A5A5A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w="60325">
            <a:solidFill>
              <a:srgbClr val="5B9BD5"/>
            </a:solidFill>
          </a:ln>
          <a:effectLst/>
        </c:spPr>
      </c:pivotFmt>
    </c:pivotFmts>
    <c:plotArea>
      <c:layout>
        <c:manualLayout>
          <c:layoutTarget val="inner"/>
          <c:xMode val="edge"/>
          <c:yMode val="edge"/>
          <c:x val="0.174212000197281"/>
          <c:y val="3.911111111111111E-2"/>
          <c:w val="0.68838305008036305"/>
          <c:h val="0.92177777777777781"/>
        </c:manualLayout>
      </c:layout>
      <c:barChart>
        <c:barDir val="bar"/>
        <c:grouping val="clustered"/>
        <c:varyColors val="0"/>
        <c:ser>
          <c:idx val="0"/>
          <c:order val="0"/>
          <c:tx>
            <c:strRef>
              <c:f>Pivot_Source!$C$25</c:f>
              <c:strCache>
                <c:ptCount val="1"/>
                <c:pt idx="0">
                  <c:v>Total Sales</c:v>
                </c:pt>
              </c:strCache>
            </c:strRef>
          </c:tx>
          <c:spPr>
            <a:solidFill>
              <a:schemeClr val="accent1"/>
            </a:solidFill>
            <a:ln w="41275">
              <a:solidFill>
                <a:srgbClr val="5B9BD5"/>
              </a:solidFill>
            </a:ln>
            <a:effectLst/>
          </c:spPr>
          <c:invertIfNegative val="0"/>
          <c:dPt>
            <c:idx val="2"/>
            <c:invertIfNegative val="0"/>
            <c:bubble3D val="0"/>
            <c:spPr>
              <a:solidFill>
                <a:schemeClr val="accent1"/>
              </a:solidFill>
              <a:ln w="60325">
                <a:solidFill>
                  <a:srgbClr val="5B9BD5"/>
                </a:solidFill>
              </a:ln>
              <a:effectLst/>
            </c:spPr>
            <c:extLst>
              <c:ext xmlns:c16="http://schemas.microsoft.com/office/drawing/2014/chart" uri="{C3380CC4-5D6E-409C-BE32-E72D297353CC}">
                <c16:uniqueId val="{00000001-97E8-4B06-BCCD-C842518D64EF}"/>
              </c:ext>
            </c:extLst>
          </c:dPt>
          <c:dPt>
            <c:idx val="4"/>
            <c:invertIfNegative val="0"/>
            <c:bubble3D val="0"/>
            <c:extLst>
              <c:ext xmlns:c16="http://schemas.microsoft.com/office/drawing/2014/chart" uri="{C3380CC4-5D6E-409C-BE32-E72D297353CC}">
                <c16:uniqueId val="{00000004-60C0-47CE-A5EF-AEC7C35439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Pivot_Source!$A$26:$B$34</c:f>
              <c:multiLvlStrCache>
                <c:ptCount val="8"/>
                <c:lvl>
                  <c:pt idx="0">
                    <c:v>2025</c:v>
                  </c:pt>
                  <c:pt idx="1">
                    <c:v>2024</c:v>
                  </c:pt>
                  <c:pt idx="2">
                    <c:v>2025</c:v>
                  </c:pt>
                  <c:pt idx="3">
                    <c:v>2024</c:v>
                  </c:pt>
                  <c:pt idx="4">
                    <c:v>2025</c:v>
                  </c:pt>
                  <c:pt idx="5">
                    <c:v>2024</c:v>
                  </c:pt>
                  <c:pt idx="6">
                    <c:v>2025</c:v>
                  </c:pt>
                  <c:pt idx="7">
                    <c:v>2024</c:v>
                  </c:pt>
                </c:lvl>
                <c:lvl>
                  <c:pt idx="0">
                    <c:v>Qtr1</c:v>
                  </c:pt>
                  <c:pt idx="2">
                    <c:v>Qtr2</c:v>
                  </c:pt>
                  <c:pt idx="4">
                    <c:v>Qtr3</c:v>
                  </c:pt>
                  <c:pt idx="6">
                    <c:v>Qtr4</c:v>
                  </c:pt>
                </c:lvl>
              </c:multiLvlStrCache>
            </c:multiLvlStrRef>
          </c:cat>
          <c:val>
            <c:numRef>
              <c:f>Pivot_Source!$C$26:$C$34</c:f>
              <c:numCache>
                <c:formatCode>\$#,##0;\(\$#,##0\);\$#,##0</c:formatCode>
                <c:ptCount val="8"/>
                <c:pt idx="0">
                  <c:v>6914552</c:v>
                </c:pt>
                <c:pt idx="1">
                  <c:v>5027125</c:v>
                </c:pt>
                <c:pt idx="2">
                  <c:v>8794496</c:v>
                </c:pt>
                <c:pt idx="3">
                  <c:v>7528088</c:v>
                </c:pt>
                <c:pt idx="4">
                  <c:v>3249597</c:v>
                </c:pt>
                <c:pt idx="5">
                  <c:v>5894288</c:v>
                </c:pt>
                <c:pt idx="6">
                  <c:v>3122395</c:v>
                </c:pt>
                <c:pt idx="7">
                  <c:v>3141663</c:v>
                </c:pt>
              </c:numCache>
            </c:numRef>
          </c:val>
          <c:extLst>
            <c:ext xmlns:c16="http://schemas.microsoft.com/office/drawing/2014/chart" uri="{C3380CC4-5D6E-409C-BE32-E72D297353CC}">
              <c16:uniqueId val="{00000000-60C0-47CE-A5EF-AEC7C354394F}"/>
            </c:ext>
          </c:extLst>
        </c:ser>
        <c:ser>
          <c:idx val="1"/>
          <c:order val="1"/>
          <c:tx>
            <c:strRef>
              <c:f>Pivot_Source!$D$25</c:f>
              <c:strCache>
                <c:ptCount val="1"/>
                <c:pt idx="0">
                  <c:v>Total Profit</c:v>
                </c:pt>
              </c:strCache>
            </c:strRef>
          </c:tx>
          <c:spPr>
            <a:solidFill>
              <a:srgbClr val="A5A5A5"/>
            </a:solidFill>
            <a:ln w="41275">
              <a:solidFill>
                <a:srgbClr val="A5A5A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Pivot_Source!$A$26:$B$34</c:f>
              <c:multiLvlStrCache>
                <c:ptCount val="8"/>
                <c:lvl>
                  <c:pt idx="0">
                    <c:v>2025</c:v>
                  </c:pt>
                  <c:pt idx="1">
                    <c:v>2024</c:v>
                  </c:pt>
                  <c:pt idx="2">
                    <c:v>2025</c:v>
                  </c:pt>
                  <c:pt idx="3">
                    <c:v>2024</c:v>
                  </c:pt>
                  <c:pt idx="4">
                    <c:v>2025</c:v>
                  </c:pt>
                  <c:pt idx="5">
                    <c:v>2024</c:v>
                  </c:pt>
                  <c:pt idx="6">
                    <c:v>2025</c:v>
                  </c:pt>
                  <c:pt idx="7">
                    <c:v>2024</c:v>
                  </c:pt>
                </c:lvl>
                <c:lvl>
                  <c:pt idx="0">
                    <c:v>Qtr1</c:v>
                  </c:pt>
                  <c:pt idx="2">
                    <c:v>Qtr2</c:v>
                  </c:pt>
                  <c:pt idx="4">
                    <c:v>Qtr3</c:v>
                  </c:pt>
                  <c:pt idx="6">
                    <c:v>Qtr4</c:v>
                  </c:pt>
                </c:lvl>
              </c:multiLvlStrCache>
            </c:multiLvlStrRef>
          </c:cat>
          <c:val>
            <c:numRef>
              <c:f>Pivot_Source!$D$26:$D$34</c:f>
              <c:numCache>
                <c:formatCode>\$#,##0;\(\$#,##0\);\$#,##0</c:formatCode>
                <c:ptCount val="8"/>
                <c:pt idx="0">
                  <c:v>2518599.1200000062</c:v>
                </c:pt>
                <c:pt idx="1">
                  <c:v>907855.93999999831</c:v>
                </c:pt>
                <c:pt idx="2">
                  <c:v>4859834.319999991</c:v>
                </c:pt>
                <c:pt idx="3">
                  <c:v>3404676.2600000063</c:v>
                </c:pt>
                <c:pt idx="4">
                  <c:v>970999.73999999836</c:v>
                </c:pt>
                <c:pt idx="5">
                  <c:v>3004249.1800000062</c:v>
                </c:pt>
                <c:pt idx="6">
                  <c:v>926721.19999999879</c:v>
                </c:pt>
                <c:pt idx="7">
                  <c:v>937261.57999999879</c:v>
                </c:pt>
              </c:numCache>
            </c:numRef>
          </c:val>
          <c:extLst>
            <c:ext xmlns:c16="http://schemas.microsoft.com/office/drawing/2014/chart" uri="{C3380CC4-5D6E-409C-BE32-E72D297353CC}">
              <c16:uniqueId val="{00000001-60C0-47CE-A5EF-AEC7C354394F}"/>
            </c:ext>
          </c:extLst>
        </c:ser>
        <c:dLbls>
          <c:dLblPos val="outEnd"/>
          <c:showLegendKey val="0"/>
          <c:showVal val="1"/>
          <c:showCatName val="0"/>
          <c:showSerName val="0"/>
          <c:showPercent val="0"/>
          <c:showBubbleSize val="0"/>
        </c:dLbls>
        <c:gapWidth val="218"/>
        <c:overlap val="-20"/>
        <c:axId val="1742146240"/>
        <c:axId val="1742143360"/>
      </c:barChart>
      <c:catAx>
        <c:axId val="1742146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742143360"/>
        <c:crosses val="autoZero"/>
        <c:auto val="1"/>
        <c:lblAlgn val="ctr"/>
        <c:lblOffset val="100"/>
        <c:noMultiLvlLbl val="0"/>
      </c:catAx>
      <c:valAx>
        <c:axId val="1742143360"/>
        <c:scaling>
          <c:orientation val="minMax"/>
        </c:scaling>
        <c:delete val="1"/>
        <c:axPos val="b"/>
        <c:numFmt formatCode="\$#,##0;\(\$#,##0\);\$#,##0" sourceLinked="1"/>
        <c:majorTickMark val="none"/>
        <c:minorTickMark val="none"/>
        <c:tickLblPos val="nextTo"/>
        <c:crossAx val="1742146240"/>
        <c:crosses val="autoZero"/>
        <c:crossBetween val="between"/>
      </c:valAx>
      <c:spPr>
        <a:noFill/>
        <a:ln>
          <a:noFill/>
        </a:ln>
        <a:effectLst/>
      </c:spPr>
    </c:plotArea>
    <c:legend>
      <c:legendPos val="r"/>
      <c:layout>
        <c:manualLayout>
          <c:xMode val="edge"/>
          <c:yMode val="edge"/>
          <c:x val="0.79780800496683935"/>
          <c:y val="3.82216622922135E-2"/>
          <c:w val="9.1656609203739053E-2"/>
          <c:h val="0.1200008398950131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ustomers Performance'!A1"/><Relationship Id="rId18" Type="http://schemas.openxmlformats.org/officeDocument/2006/relationships/image" Target="../media/image13.png"/><Relationship Id="rId26"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2.svg"/><Relationship Id="rId25" Type="http://schemas.openxmlformats.org/officeDocument/2006/relationships/image" Target="../media/image20.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image" Target="../media/image19.png"/><Relationship Id="rId5" Type="http://schemas.openxmlformats.org/officeDocument/2006/relationships/image" Target="../media/image5.png"/><Relationship Id="rId15" Type="http://schemas.openxmlformats.org/officeDocument/2006/relationships/hyperlink" Target="#'Category Performace'!A1"/><Relationship Id="rId23" Type="http://schemas.openxmlformats.org/officeDocument/2006/relationships/image" Target="../media/image18.svg"/><Relationship Id="rId28"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Branch Performance'!A1"/><Relationship Id="rId22" Type="http://schemas.openxmlformats.org/officeDocument/2006/relationships/image" Target="../media/image17.png"/><Relationship Id="rId27" Type="http://schemas.openxmlformats.org/officeDocument/2006/relationships/image" Target="../media/image22.svg"/></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ustomers Performance'!A1"/><Relationship Id="rId18" Type="http://schemas.openxmlformats.org/officeDocument/2006/relationships/image" Target="../media/image14.svg"/><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hyperlink" Target="#Mainboard!A1"/><Relationship Id="rId17" Type="http://schemas.openxmlformats.org/officeDocument/2006/relationships/image" Target="../media/image13.png"/><Relationship Id="rId25"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24"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Category Performace'!A1"/><Relationship Id="rId22" Type="http://schemas.openxmlformats.org/officeDocument/2006/relationships/image" Target="../media/image18.sv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Branch Performance'!A1"/><Relationship Id="rId18" Type="http://schemas.openxmlformats.org/officeDocument/2006/relationships/image" Target="../media/image14.svg"/><Relationship Id="rId26" Type="http://schemas.openxmlformats.org/officeDocument/2006/relationships/chart" Target="../charts/chart12.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hyperlink" Target="#Mainboard!A1"/><Relationship Id="rId17" Type="http://schemas.openxmlformats.org/officeDocument/2006/relationships/image" Target="../media/image13.png"/><Relationship Id="rId25"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24"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chart" Target="../charts/chart9.xml"/><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Category Performace'!A1"/><Relationship Id="rId22" Type="http://schemas.openxmlformats.org/officeDocument/2006/relationships/image" Target="../media/image18.svg"/><Relationship Id="rId27"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ustomers Performance'!A1"/><Relationship Id="rId18" Type="http://schemas.openxmlformats.org/officeDocument/2006/relationships/image" Target="../media/image14.svg"/><Relationship Id="rId26" Type="http://schemas.openxmlformats.org/officeDocument/2006/relationships/chart" Target="../charts/chart18.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hyperlink" Target="#Mainboard!A1"/><Relationship Id="rId17" Type="http://schemas.openxmlformats.org/officeDocument/2006/relationships/image" Target="../media/image13.png"/><Relationship Id="rId25" Type="http://schemas.openxmlformats.org/officeDocument/2006/relationships/chart" Target="../charts/chart17.xml"/><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4.xml"/><Relationship Id="rId24" Type="http://schemas.openxmlformats.org/officeDocument/2006/relationships/chart" Target="../charts/chart16.xml"/><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chart" Target="../charts/chart15.xml"/><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Branch Performance'!A1"/><Relationship Id="rId22" Type="http://schemas.openxmlformats.org/officeDocument/2006/relationships/image" Target="../media/image18.svg"/></Relationships>
</file>

<file path=xl/drawings/_rels/drawing5.xml.rels><?xml version="1.0" encoding="UTF-8" standalone="yes"?>
<Relationships xmlns="http://schemas.openxmlformats.org/package/2006/relationships"><Relationship Id="rId2" Type="http://schemas.openxmlformats.org/officeDocument/2006/relationships/image" Target="../media/image20.svg"/><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95250</xdr:colOff>
      <xdr:row>47</xdr:row>
      <xdr:rowOff>76200</xdr:rowOff>
    </xdr:to>
    <xdr:sp macro="" textlink="">
      <xdr:nvSpPr>
        <xdr:cNvPr id="234" name="Rectangle 233">
          <a:extLst>
            <a:ext uri="{FF2B5EF4-FFF2-40B4-BE49-F238E27FC236}">
              <a16:creationId xmlns:a16="http://schemas.microsoft.com/office/drawing/2014/main" id="{7F4D7C4C-6C8F-40FB-86BE-7BA707A5FE8B}"/>
            </a:ext>
          </a:extLst>
        </xdr:cNvPr>
        <xdr:cNvSpPr/>
      </xdr:nvSpPr>
      <xdr:spPr>
        <a:xfrm>
          <a:off x="0" y="0"/>
          <a:ext cx="25698450" cy="9029700"/>
        </a:xfrm>
        <a:prstGeom prst="rect">
          <a:avLst/>
        </a:prstGeom>
        <a:gradFill flip="none" rotWithShape="1">
          <a:gsLst>
            <a:gs pos="0">
              <a:srgbClr val="4FAB60"/>
            </a:gs>
            <a:gs pos="74000">
              <a:srgbClr val="023554"/>
            </a:gs>
            <a:gs pos="83000">
              <a:srgbClr val="023554"/>
            </a:gs>
            <a:gs pos="100000">
              <a:srgbClr val="02355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12919</xdr:colOff>
      <xdr:row>0</xdr:row>
      <xdr:rowOff>90063</xdr:rowOff>
    </xdr:from>
    <xdr:to>
      <xdr:col>25</xdr:col>
      <xdr:colOff>251602</xdr:colOff>
      <xdr:row>38</xdr:row>
      <xdr:rowOff>29114</xdr:rowOff>
    </xdr:to>
    <xdr:sp macro="" textlink="">
      <xdr:nvSpPr>
        <xdr:cNvPr id="235" name="Rectangle: Rounded Corners 234">
          <a:extLst>
            <a:ext uri="{FF2B5EF4-FFF2-40B4-BE49-F238E27FC236}">
              <a16:creationId xmlns:a16="http://schemas.microsoft.com/office/drawing/2014/main" id="{836E77DD-7763-4537-A7D8-6DED3D836327}"/>
            </a:ext>
          </a:extLst>
        </xdr:cNvPr>
        <xdr:cNvSpPr/>
      </xdr:nvSpPr>
      <xdr:spPr>
        <a:xfrm>
          <a:off x="1841719" y="90063"/>
          <a:ext cx="13649883" cy="7178051"/>
        </a:xfrm>
        <a:prstGeom prst="roundRect">
          <a:avLst>
            <a:gd name="adj" fmla="val 5566"/>
          </a:avLst>
        </a:prstGeom>
        <a:gradFill>
          <a:gsLst>
            <a:gs pos="0">
              <a:srgbClr val="4FAB60"/>
            </a:gs>
            <a:gs pos="64000">
              <a:srgbClr val="023554"/>
            </a:gs>
          </a:gsLst>
          <a:lin ang="2700000" scaled="1"/>
        </a:gradFill>
        <a:ln>
          <a:noFill/>
        </a:ln>
        <a:effectLst>
          <a:outerShdw blurRad="127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599549</xdr:colOff>
      <xdr:row>0</xdr:row>
      <xdr:rowOff>106111</xdr:rowOff>
    </xdr:from>
    <xdr:to>
      <xdr:col>7</xdr:col>
      <xdr:colOff>238928</xdr:colOff>
      <xdr:row>38</xdr:row>
      <xdr:rowOff>19588</xdr:rowOff>
    </xdr:to>
    <xdr:sp macro="" textlink="">
      <xdr:nvSpPr>
        <xdr:cNvPr id="236" name="Rectangle: Rounded Corners 235">
          <a:extLst>
            <a:ext uri="{FF2B5EF4-FFF2-40B4-BE49-F238E27FC236}">
              <a16:creationId xmlns:a16="http://schemas.microsoft.com/office/drawing/2014/main" id="{84419F1C-3107-4D20-AA8B-0CCBDC42FDCB}"/>
            </a:ext>
          </a:extLst>
        </xdr:cNvPr>
        <xdr:cNvSpPr/>
      </xdr:nvSpPr>
      <xdr:spPr>
        <a:xfrm>
          <a:off x="1818749" y="106111"/>
          <a:ext cx="2687379" cy="7152477"/>
        </a:xfrm>
        <a:prstGeom prst="roundRect">
          <a:avLst>
            <a:gd name="adj" fmla="val 11471"/>
          </a:avLst>
        </a:prstGeom>
        <a:gradFill>
          <a:gsLst>
            <a:gs pos="0">
              <a:srgbClr val="015253"/>
            </a:gs>
            <a:gs pos="53000">
              <a:srgbClr val="07274E"/>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483636</xdr:colOff>
      <xdr:row>27</xdr:row>
      <xdr:rowOff>17972</xdr:rowOff>
    </xdr:from>
    <xdr:to>
      <xdr:col>25</xdr:col>
      <xdr:colOff>35942</xdr:colOff>
      <xdr:row>37</xdr:row>
      <xdr:rowOff>23449</xdr:rowOff>
    </xdr:to>
    <xdr:sp macro="" textlink="">
      <xdr:nvSpPr>
        <xdr:cNvPr id="237" name="Rectangle: Rounded Corners 236">
          <a:extLst>
            <a:ext uri="{FF2B5EF4-FFF2-40B4-BE49-F238E27FC236}">
              <a16:creationId xmlns:a16="http://schemas.microsoft.com/office/drawing/2014/main" id="{B8D4370E-3BDC-41F3-A6A3-BDC6AF8B644C}"/>
            </a:ext>
          </a:extLst>
        </xdr:cNvPr>
        <xdr:cNvSpPr/>
      </xdr:nvSpPr>
      <xdr:spPr>
        <a:xfrm>
          <a:off x="4750836" y="5161472"/>
          <a:ext cx="10525106" cy="1910477"/>
        </a:xfrm>
        <a:prstGeom prst="roundRect">
          <a:avLst/>
        </a:prstGeom>
        <a:gradFill flip="none" rotWithShape="1">
          <a:gsLst>
            <a:gs pos="61000">
              <a:srgbClr val="83B7C2"/>
            </a:gs>
            <a:gs pos="21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166193</xdr:colOff>
      <xdr:row>1</xdr:row>
      <xdr:rowOff>83437</xdr:rowOff>
    </xdr:from>
    <xdr:to>
      <xdr:col>7</xdr:col>
      <xdr:colOff>238928</xdr:colOff>
      <xdr:row>6</xdr:row>
      <xdr:rowOff>131383</xdr:rowOff>
    </xdr:to>
    <xdr:grpSp>
      <xdr:nvGrpSpPr>
        <xdr:cNvPr id="238" name="Group 237">
          <a:extLst>
            <a:ext uri="{FF2B5EF4-FFF2-40B4-BE49-F238E27FC236}">
              <a16:creationId xmlns:a16="http://schemas.microsoft.com/office/drawing/2014/main" id="{70F84A45-92EB-400E-AC1F-4A551E2213A9}"/>
            </a:ext>
          </a:extLst>
        </xdr:cNvPr>
        <xdr:cNvGrpSpPr/>
      </xdr:nvGrpSpPr>
      <xdr:grpSpPr>
        <a:xfrm>
          <a:off x="1994993" y="273937"/>
          <a:ext cx="2511135" cy="1000446"/>
          <a:chOff x="1041209" y="-81734"/>
          <a:chExt cx="4054679" cy="1823044"/>
        </a:xfrm>
      </xdr:grpSpPr>
      <xdr:sp macro="" textlink="">
        <xdr:nvSpPr>
          <xdr:cNvPr id="239" name="TextBox 238">
            <a:extLst>
              <a:ext uri="{FF2B5EF4-FFF2-40B4-BE49-F238E27FC236}">
                <a16:creationId xmlns:a16="http://schemas.microsoft.com/office/drawing/2014/main" id="{8083E07E-DC93-2B97-C19D-6F33073A4E99}"/>
              </a:ext>
            </a:extLst>
          </xdr:cNvPr>
          <xdr:cNvSpPr txBox="1"/>
        </xdr:nvSpPr>
        <xdr:spPr>
          <a:xfrm>
            <a:off x="1892687" y="-81734"/>
            <a:ext cx="3203201" cy="1823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Narrow" panose="020B0004020202020204" pitchFamily="34" charset="0"/>
              </a:rPr>
              <a:t>STORE</a:t>
            </a:r>
            <a:endParaRPr lang="en-US" sz="1800" b="1">
              <a:solidFill>
                <a:schemeClr val="bg1"/>
              </a:solidFill>
              <a:latin typeface="Aptos Narrow" panose="020B0004020202020204" pitchFamily="34" charset="0"/>
            </a:endParaRPr>
          </a:p>
          <a:p>
            <a:pPr algn="ctr"/>
            <a:r>
              <a:rPr lang="en-US" sz="1800" b="1">
                <a:solidFill>
                  <a:schemeClr val="bg1"/>
                </a:solidFill>
                <a:latin typeface="Aptos Narrow" panose="020B0004020202020204" pitchFamily="34" charset="0"/>
              </a:rPr>
              <a:t>MANAGEMENT</a:t>
            </a:r>
          </a:p>
          <a:p>
            <a:pPr algn="ctr"/>
            <a:r>
              <a:rPr lang="en-US" sz="1800" b="1">
                <a:solidFill>
                  <a:srgbClr val="16C88C"/>
                </a:solidFill>
                <a:latin typeface="Aptos Narrow" panose="020B0004020202020204" pitchFamily="34" charset="0"/>
              </a:rPr>
              <a:t>DASHBOARD</a:t>
            </a:r>
          </a:p>
        </xdr:txBody>
      </xdr:sp>
      <xdr:pic>
        <xdr:nvPicPr>
          <xdr:cNvPr id="240" name="Graphic 239" descr="Research with solid fill">
            <a:extLst>
              <a:ext uri="{FF2B5EF4-FFF2-40B4-BE49-F238E27FC236}">
                <a16:creationId xmlns:a16="http://schemas.microsoft.com/office/drawing/2014/main" id="{63A26AAB-78BB-E73A-57F1-5A7DED46BB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209" y="407925"/>
            <a:ext cx="931403" cy="976022"/>
          </a:xfrm>
          <a:prstGeom prst="rect">
            <a:avLst/>
          </a:prstGeom>
        </xdr:spPr>
      </xdr:pic>
      <xdr:cxnSp macro="">
        <xdr:nvCxnSpPr>
          <xdr:cNvPr id="241" name="Straight Connector 240">
            <a:extLst>
              <a:ext uri="{FF2B5EF4-FFF2-40B4-BE49-F238E27FC236}">
                <a16:creationId xmlns:a16="http://schemas.microsoft.com/office/drawing/2014/main" id="{663E718A-96EF-5774-B5E7-B21F8465B515}"/>
              </a:ext>
            </a:extLst>
          </xdr:cNvPr>
          <xdr:cNvCxnSpPr/>
        </xdr:nvCxnSpPr>
        <xdr:spPr>
          <a:xfrm>
            <a:off x="2045279" y="394815"/>
            <a:ext cx="0" cy="934323"/>
          </a:xfrm>
          <a:prstGeom prst="line">
            <a:avLst/>
          </a:prstGeom>
          <a:ln w="47625" cmpd="sng">
            <a:solidFill>
              <a:schemeClr val="bg1"/>
            </a:solidFill>
          </a:ln>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3</xdr:col>
      <xdr:colOff>170072</xdr:colOff>
      <xdr:row>29</xdr:row>
      <xdr:rowOff>123599</xdr:rowOff>
    </xdr:from>
    <xdr:to>
      <xdr:col>7</xdr:col>
      <xdr:colOff>32887</xdr:colOff>
      <xdr:row>36</xdr:row>
      <xdr:rowOff>171989</xdr:rowOff>
    </xdr:to>
    <mc:AlternateContent xmlns:mc="http://schemas.openxmlformats.org/markup-compatibility/2006" xmlns:a14="http://schemas.microsoft.com/office/drawing/2010/main">
      <mc:Choice Requires="a14">
        <xdr:graphicFrame macro="">
          <xdr:nvGraphicFramePr>
            <xdr:cNvPr id="242" name="Order_Date (Month) 2">
              <a:extLst>
                <a:ext uri="{FF2B5EF4-FFF2-40B4-BE49-F238E27FC236}">
                  <a16:creationId xmlns:a16="http://schemas.microsoft.com/office/drawing/2014/main" id="{B0C70F25-3830-491E-8AD3-CA5D3905F7C9}"/>
                </a:ext>
              </a:extLst>
            </xdr:cNvPr>
            <xdr:cNvGraphicFramePr/>
          </xdr:nvGraphicFramePr>
          <xdr:xfrm>
            <a:off x="0" y="0"/>
            <a:ext cx="0" cy="0"/>
          </xdr:xfrm>
          <a:graphic>
            <a:graphicData uri="http://schemas.microsoft.com/office/drawing/2010/slicer">
              <sle:slicer xmlns:sle="http://schemas.microsoft.com/office/drawing/2010/slicer" name="Order_Date (Month) 2"/>
            </a:graphicData>
          </a:graphic>
        </xdr:graphicFrame>
      </mc:Choice>
      <mc:Fallback xmlns="">
        <xdr:sp macro="" textlink="">
          <xdr:nvSpPr>
            <xdr:cNvPr id="0" name=""/>
            <xdr:cNvSpPr>
              <a:spLocks noTextEdit="1"/>
            </xdr:cNvSpPr>
          </xdr:nvSpPr>
          <xdr:spPr>
            <a:xfrm>
              <a:off x="1998872" y="5648099"/>
              <a:ext cx="2301215" cy="1381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360770</xdr:colOff>
      <xdr:row>27</xdr:row>
      <xdr:rowOff>71030</xdr:rowOff>
    </xdr:from>
    <xdr:to>
      <xdr:col>6</xdr:col>
      <xdr:colOff>394837</xdr:colOff>
      <xdr:row>29</xdr:row>
      <xdr:rowOff>133889</xdr:rowOff>
    </xdr:to>
    <mc:AlternateContent xmlns:mc="http://schemas.openxmlformats.org/markup-compatibility/2006" xmlns:a14="http://schemas.microsoft.com/office/drawing/2010/main">
      <mc:Choice Requires="a14">
        <xdr:graphicFrame macro="">
          <xdr:nvGraphicFramePr>
            <xdr:cNvPr id="243" name="Order_Date (Year) 2">
              <a:extLst>
                <a:ext uri="{FF2B5EF4-FFF2-40B4-BE49-F238E27FC236}">
                  <a16:creationId xmlns:a16="http://schemas.microsoft.com/office/drawing/2014/main" id="{D0CEE315-2151-4594-ABA5-7C2548D9E60C}"/>
                </a:ext>
              </a:extLst>
            </xdr:cNvPr>
            <xdr:cNvGraphicFramePr/>
          </xdr:nvGraphicFramePr>
          <xdr:xfrm>
            <a:off x="0" y="0"/>
            <a:ext cx="0" cy="0"/>
          </xdr:xfrm>
          <a:graphic>
            <a:graphicData uri="http://schemas.microsoft.com/office/drawing/2010/slicer">
              <sle:slicer xmlns:sle="http://schemas.microsoft.com/office/drawing/2010/slicer" name="Order_Date (Year) 2"/>
            </a:graphicData>
          </a:graphic>
        </xdr:graphicFrame>
      </mc:Choice>
      <mc:Fallback xmlns="">
        <xdr:sp macro="" textlink="">
          <xdr:nvSpPr>
            <xdr:cNvPr id="0" name=""/>
            <xdr:cNvSpPr>
              <a:spLocks noTextEdit="1"/>
            </xdr:cNvSpPr>
          </xdr:nvSpPr>
          <xdr:spPr>
            <a:xfrm>
              <a:off x="2189570" y="5214530"/>
              <a:ext cx="1862867" cy="44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29242</xdr:colOff>
      <xdr:row>1</xdr:row>
      <xdr:rowOff>68930</xdr:rowOff>
    </xdr:from>
    <xdr:to>
      <xdr:col>25</xdr:col>
      <xdr:colOff>107828</xdr:colOff>
      <xdr:row>8</xdr:row>
      <xdr:rowOff>61309</xdr:rowOff>
    </xdr:to>
    <xdr:grpSp>
      <xdr:nvGrpSpPr>
        <xdr:cNvPr id="244" name="Group 243">
          <a:extLst>
            <a:ext uri="{FF2B5EF4-FFF2-40B4-BE49-F238E27FC236}">
              <a16:creationId xmlns:a16="http://schemas.microsoft.com/office/drawing/2014/main" id="{9E402407-32B1-455A-96E9-AA16C896DBE0}"/>
            </a:ext>
          </a:extLst>
        </xdr:cNvPr>
        <xdr:cNvGrpSpPr/>
      </xdr:nvGrpSpPr>
      <xdr:grpSpPr>
        <a:xfrm>
          <a:off x="12830842" y="259430"/>
          <a:ext cx="2516986" cy="1325879"/>
          <a:chOff x="8693511" y="731523"/>
          <a:chExt cx="2251006" cy="1325880"/>
        </a:xfrm>
      </xdr:grpSpPr>
      <xdr:sp macro="" textlink="">
        <xdr:nvSpPr>
          <xdr:cNvPr id="245" name="Rectangle: Rounded Corners 244">
            <a:extLst>
              <a:ext uri="{FF2B5EF4-FFF2-40B4-BE49-F238E27FC236}">
                <a16:creationId xmlns:a16="http://schemas.microsoft.com/office/drawing/2014/main" id="{D8073F7A-5260-EF10-E92D-217951754F70}"/>
              </a:ext>
            </a:extLst>
          </xdr:cNvPr>
          <xdr:cNvSpPr/>
        </xdr:nvSpPr>
        <xdr:spPr>
          <a:xfrm>
            <a:off x="8697927" y="731523"/>
            <a:ext cx="2234265" cy="1325880"/>
          </a:xfrm>
          <a:prstGeom prst="roundRect">
            <a:avLst/>
          </a:prstGeom>
          <a:gradFill flip="none" rotWithShape="1">
            <a:gsLst>
              <a:gs pos="13000">
                <a:srgbClr val="2384F9"/>
              </a:gs>
              <a:gs pos="83000">
                <a:srgbClr val="605776"/>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46" name="TextBox 245">
            <a:extLst>
              <a:ext uri="{FF2B5EF4-FFF2-40B4-BE49-F238E27FC236}">
                <a16:creationId xmlns:a16="http://schemas.microsoft.com/office/drawing/2014/main" id="{5213EF93-EC86-A508-500C-B0773C3CB07C}"/>
              </a:ext>
            </a:extLst>
          </xdr:cNvPr>
          <xdr:cNvSpPr txBox="1"/>
        </xdr:nvSpPr>
        <xdr:spPr>
          <a:xfrm>
            <a:off x="8693511" y="757758"/>
            <a:ext cx="2244783" cy="57574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Quantity Sold</a:t>
            </a:r>
          </a:p>
        </xdr:txBody>
      </xdr:sp>
      <xdr:sp macro="" textlink="Pivot_Source!D3">
        <xdr:nvSpPr>
          <xdr:cNvPr id="247" name="TextBox 246">
            <a:extLst>
              <a:ext uri="{FF2B5EF4-FFF2-40B4-BE49-F238E27FC236}">
                <a16:creationId xmlns:a16="http://schemas.microsoft.com/office/drawing/2014/main" id="{A17555D2-6FEB-0017-EB59-B87099EFF6F9}"/>
              </a:ext>
            </a:extLst>
          </xdr:cNvPr>
          <xdr:cNvSpPr txBox="1"/>
        </xdr:nvSpPr>
        <xdr:spPr>
          <a:xfrm>
            <a:off x="9325267" y="1202836"/>
            <a:ext cx="1619250" cy="62596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6AB6A9-4864-41C3-9E65-F7FAC0DE89C1}" type="TxLink">
              <a:rPr lang="en-US" sz="2800" b="0" i="0" u="none" strike="noStrike">
                <a:solidFill>
                  <a:schemeClr val="bg1"/>
                </a:solidFill>
                <a:latin typeface="Calibri"/>
                <a:ea typeface="Calibri"/>
                <a:cs typeface="Calibri"/>
              </a:rPr>
              <a:pPr marL="0" indent="0" algn="ctr"/>
              <a:t> 26,368 </a:t>
            </a:fld>
            <a:endParaRPr lang="en-US" sz="6000" b="0" i="0" u="none" strike="noStrike">
              <a:solidFill>
                <a:schemeClr val="bg1"/>
              </a:solidFill>
              <a:latin typeface="Calibri"/>
              <a:ea typeface="Calibri"/>
              <a:cs typeface="Calibri"/>
            </a:endParaRPr>
          </a:p>
        </xdr:txBody>
      </xdr:sp>
      <xdr:pic>
        <xdr:nvPicPr>
          <xdr:cNvPr id="248" name="Graphic 247" descr="Inbox with solid fill">
            <a:extLst>
              <a:ext uri="{FF2B5EF4-FFF2-40B4-BE49-F238E27FC236}">
                <a16:creationId xmlns:a16="http://schemas.microsoft.com/office/drawing/2014/main" id="{579FE478-01D6-BB3F-8C59-B97268BD01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82789" y="1330764"/>
            <a:ext cx="693687" cy="701584"/>
          </a:xfrm>
          <a:prstGeom prst="rect">
            <a:avLst/>
          </a:prstGeom>
        </xdr:spPr>
      </xdr:pic>
    </xdr:grpSp>
    <xdr:clientData/>
  </xdr:twoCellAnchor>
  <xdr:twoCellAnchor>
    <xdr:from>
      <xdr:col>12</xdr:col>
      <xdr:colOff>105390</xdr:colOff>
      <xdr:row>1</xdr:row>
      <xdr:rowOff>68930</xdr:rowOff>
    </xdr:from>
    <xdr:to>
      <xdr:col>16</xdr:col>
      <xdr:colOff>272994</xdr:colOff>
      <xdr:row>8</xdr:row>
      <xdr:rowOff>61309</xdr:rowOff>
    </xdr:to>
    <xdr:grpSp>
      <xdr:nvGrpSpPr>
        <xdr:cNvPr id="249" name="Group 248">
          <a:extLst>
            <a:ext uri="{FF2B5EF4-FFF2-40B4-BE49-F238E27FC236}">
              <a16:creationId xmlns:a16="http://schemas.microsoft.com/office/drawing/2014/main" id="{DD1CBF86-7F55-4338-9468-6E4DFED7AD82}"/>
            </a:ext>
          </a:extLst>
        </xdr:cNvPr>
        <xdr:cNvGrpSpPr/>
      </xdr:nvGrpSpPr>
      <xdr:grpSpPr>
        <a:xfrm>
          <a:off x="7420590" y="259430"/>
          <a:ext cx="2606004" cy="1325879"/>
          <a:chOff x="6217060" y="742411"/>
          <a:chExt cx="2317340" cy="1325880"/>
        </a:xfrm>
      </xdr:grpSpPr>
      <xdr:sp macro="" textlink="">
        <xdr:nvSpPr>
          <xdr:cNvPr id="250" name="Rectangle: Rounded Corners 249">
            <a:extLst>
              <a:ext uri="{FF2B5EF4-FFF2-40B4-BE49-F238E27FC236}">
                <a16:creationId xmlns:a16="http://schemas.microsoft.com/office/drawing/2014/main" id="{0697DD12-3DDF-7804-E21D-D6D0F42FFF05}"/>
              </a:ext>
            </a:extLst>
          </xdr:cNvPr>
          <xdr:cNvSpPr/>
        </xdr:nvSpPr>
        <xdr:spPr>
          <a:xfrm>
            <a:off x="6217060" y="742411"/>
            <a:ext cx="2234265" cy="1325880"/>
          </a:xfrm>
          <a:prstGeom prst="roundRect">
            <a:avLst/>
          </a:prstGeom>
          <a:gradFill flip="none" rotWithShape="1">
            <a:gsLst>
              <a:gs pos="73000">
                <a:srgbClr val="16C88C"/>
              </a:gs>
              <a:gs pos="10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51" name="TextBox 250">
            <a:extLst>
              <a:ext uri="{FF2B5EF4-FFF2-40B4-BE49-F238E27FC236}">
                <a16:creationId xmlns:a16="http://schemas.microsoft.com/office/drawing/2014/main" id="{C4896E99-2B11-2DC8-3DD5-290CD2E5AD22}"/>
              </a:ext>
            </a:extLst>
          </xdr:cNvPr>
          <xdr:cNvSpPr txBox="1"/>
        </xdr:nvSpPr>
        <xdr:spPr>
          <a:xfrm>
            <a:off x="6275107" y="771662"/>
            <a:ext cx="1022047" cy="53175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p>
        </xdr:txBody>
      </xdr:sp>
      <xdr:sp macro="" textlink="Pivot_Source!B3">
        <xdr:nvSpPr>
          <xdr:cNvPr id="252" name="TextBox 251">
            <a:extLst>
              <a:ext uri="{FF2B5EF4-FFF2-40B4-BE49-F238E27FC236}">
                <a16:creationId xmlns:a16="http://schemas.microsoft.com/office/drawing/2014/main" id="{DEDB29D8-CDB3-ACEE-EAB1-888FA34FCEAD}"/>
              </a:ext>
            </a:extLst>
          </xdr:cNvPr>
          <xdr:cNvSpPr txBox="1"/>
        </xdr:nvSpPr>
        <xdr:spPr>
          <a:xfrm>
            <a:off x="6634356" y="1101604"/>
            <a:ext cx="1900044" cy="56276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E96981-B4D6-4E21-A0F8-3476A7FBB66A}" type="TxLink">
              <a:rPr lang="en-US" sz="2800" b="0" i="0" u="none" strike="noStrike">
                <a:solidFill>
                  <a:schemeClr val="bg1"/>
                </a:solidFill>
                <a:latin typeface="Calibri"/>
                <a:ea typeface="Calibri"/>
                <a:cs typeface="Calibri"/>
              </a:rPr>
              <a:pPr marL="0" indent="0" algn="ctr"/>
              <a:t>$17,530,197</a:t>
            </a:fld>
            <a:endParaRPr lang="en-US" sz="6000" b="0" i="0" u="none" strike="noStrike">
              <a:solidFill>
                <a:schemeClr val="bg1"/>
              </a:solidFill>
              <a:latin typeface="Calibri"/>
              <a:ea typeface="Calibri"/>
              <a:cs typeface="Calibri"/>
            </a:endParaRPr>
          </a:p>
        </xdr:txBody>
      </xdr:sp>
      <xdr:pic>
        <xdr:nvPicPr>
          <xdr:cNvPr id="253" name="Graphic 252" descr="Upward trend with solid fill">
            <a:extLst>
              <a:ext uri="{FF2B5EF4-FFF2-40B4-BE49-F238E27FC236}">
                <a16:creationId xmlns:a16="http://schemas.microsoft.com/office/drawing/2014/main" id="{160F6059-933A-E5A0-3702-70B8ECD70D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07668" y="1466849"/>
            <a:ext cx="539107" cy="541837"/>
          </a:xfrm>
          <a:prstGeom prst="rect">
            <a:avLst/>
          </a:prstGeom>
        </xdr:spPr>
      </xdr:pic>
    </xdr:grpSp>
    <xdr:clientData/>
  </xdr:twoCellAnchor>
  <xdr:twoCellAnchor>
    <xdr:from>
      <xdr:col>7</xdr:col>
      <xdr:colOff>163952</xdr:colOff>
      <xdr:row>1</xdr:row>
      <xdr:rowOff>18258</xdr:rowOff>
    </xdr:from>
    <xdr:to>
      <xdr:col>11</xdr:col>
      <xdr:colOff>557120</xdr:colOff>
      <xdr:row>8</xdr:row>
      <xdr:rowOff>92930</xdr:rowOff>
    </xdr:to>
    <xdr:grpSp>
      <xdr:nvGrpSpPr>
        <xdr:cNvPr id="254" name="Group 253">
          <a:extLst>
            <a:ext uri="{FF2B5EF4-FFF2-40B4-BE49-F238E27FC236}">
              <a16:creationId xmlns:a16="http://schemas.microsoft.com/office/drawing/2014/main" id="{2DBE8968-05FB-4156-B26E-19F269ACD5CF}"/>
            </a:ext>
          </a:extLst>
        </xdr:cNvPr>
        <xdr:cNvGrpSpPr/>
      </xdr:nvGrpSpPr>
      <xdr:grpSpPr>
        <a:xfrm>
          <a:off x="4431152" y="208758"/>
          <a:ext cx="2831568" cy="1408172"/>
          <a:chOff x="3350516" y="642146"/>
          <a:chExt cx="2621659" cy="1408173"/>
        </a:xfrm>
      </xdr:grpSpPr>
      <xdr:sp macro="" textlink="">
        <xdr:nvSpPr>
          <xdr:cNvPr id="255" name="Rectangle: Rounded Corners 254">
            <a:extLst>
              <a:ext uri="{FF2B5EF4-FFF2-40B4-BE49-F238E27FC236}">
                <a16:creationId xmlns:a16="http://schemas.microsoft.com/office/drawing/2014/main" id="{F633EF62-0235-52E8-2957-2807D6E214E5}"/>
              </a:ext>
            </a:extLst>
          </xdr:cNvPr>
          <xdr:cNvSpPr/>
        </xdr:nvSpPr>
        <xdr:spPr>
          <a:xfrm>
            <a:off x="3709300" y="720269"/>
            <a:ext cx="2234265" cy="1329315"/>
          </a:xfrm>
          <a:prstGeom prst="roundRect">
            <a:avLst/>
          </a:prstGeom>
          <a:gradFill flip="none" rotWithShape="1">
            <a:gsLst>
              <a:gs pos="0">
                <a:srgbClr val="06976A"/>
              </a:gs>
              <a:gs pos="83000">
                <a:srgbClr val="3BC36E"/>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56" name="TextBox 255">
            <a:extLst>
              <a:ext uri="{FF2B5EF4-FFF2-40B4-BE49-F238E27FC236}">
                <a16:creationId xmlns:a16="http://schemas.microsoft.com/office/drawing/2014/main" id="{F2C30380-B297-C444-132A-607DA2963243}"/>
              </a:ext>
            </a:extLst>
          </xdr:cNvPr>
          <xdr:cNvSpPr txBox="1"/>
        </xdr:nvSpPr>
        <xdr:spPr>
          <a:xfrm>
            <a:off x="3350516" y="642146"/>
            <a:ext cx="2326386" cy="74148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Revenue</a:t>
            </a:r>
            <a:endParaRPr lang="ru-RU" sz="4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sp macro="" textlink="Pivot_Source!A3">
        <xdr:nvSpPr>
          <xdr:cNvPr id="257" name="TextBox 256">
            <a:extLst>
              <a:ext uri="{FF2B5EF4-FFF2-40B4-BE49-F238E27FC236}">
                <a16:creationId xmlns:a16="http://schemas.microsoft.com/office/drawing/2014/main" id="{E0CBA6B4-5C84-6DDB-764B-8038ACE70EE3}"/>
              </a:ext>
            </a:extLst>
          </xdr:cNvPr>
          <xdr:cNvSpPr txBox="1"/>
        </xdr:nvSpPr>
        <xdr:spPr>
          <a:xfrm>
            <a:off x="4124864" y="1134604"/>
            <a:ext cx="1847311" cy="5508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EADB4A-FC88-404D-96DE-4192CCFA1819}" type="TxLink">
              <a:rPr lang="en-US" sz="2800" b="0" i="0" u="none" strike="noStrike">
                <a:solidFill>
                  <a:schemeClr val="bg1"/>
                </a:solidFill>
                <a:latin typeface="Calibri"/>
                <a:ea typeface="Calibri"/>
                <a:cs typeface="Calibri"/>
              </a:rPr>
              <a:pPr marL="0" indent="0" algn="ctr"/>
              <a:t>$43,672,204</a:t>
            </a:fld>
            <a:endParaRPr lang="en-US" sz="2800" b="0" i="0" u="none" strike="noStrike">
              <a:solidFill>
                <a:schemeClr val="bg1"/>
              </a:solidFill>
              <a:latin typeface="Calibri"/>
              <a:ea typeface="Calibri"/>
              <a:cs typeface="Calibri"/>
            </a:endParaRPr>
          </a:p>
        </xdr:txBody>
      </xdr:sp>
      <xdr:pic>
        <xdr:nvPicPr>
          <xdr:cNvPr id="258" name="Graphic 257" descr="Money with solid fill">
            <a:extLst>
              <a:ext uri="{FF2B5EF4-FFF2-40B4-BE49-F238E27FC236}">
                <a16:creationId xmlns:a16="http://schemas.microsoft.com/office/drawing/2014/main" id="{B7B3118D-4CD0-DE1E-68C7-655BBCDDA06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52647" y="1473050"/>
            <a:ext cx="575397" cy="577269"/>
          </a:xfrm>
          <a:prstGeom prst="rect">
            <a:avLst/>
          </a:prstGeom>
        </xdr:spPr>
      </xdr:pic>
    </xdr:grpSp>
    <xdr:clientData/>
  </xdr:twoCellAnchor>
  <xdr:twoCellAnchor>
    <xdr:from>
      <xdr:col>16</xdr:col>
      <xdr:colOff>430864</xdr:colOff>
      <xdr:row>1</xdr:row>
      <xdr:rowOff>68930</xdr:rowOff>
    </xdr:from>
    <xdr:to>
      <xdr:col>20</xdr:col>
      <xdr:colOff>480971</xdr:colOff>
      <xdr:row>8</xdr:row>
      <xdr:rowOff>61309</xdr:rowOff>
    </xdr:to>
    <xdr:grpSp>
      <xdr:nvGrpSpPr>
        <xdr:cNvPr id="259" name="Group 258">
          <a:extLst>
            <a:ext uri="{FF2B5EF4-FFF2-40B4-BE49-F238E27FC236}">
              <a16:creationId xmlns:a16="http://schemas.microsoft.com/office/drawing/2014/main" id="{F8F2CDEC-3762-4FED-B171-7F850CD688C5}"/>
            </a:ext>
          </a:extLst>
        </xdr:cNvPr>
        <xdr:cNvGrpSpPr/>
      </xdr:nvGrpSpPr>
      <xdr:grpSpPr>
        <a:xfrm>
          <a:off x="10184464" y="259430"/>
          <a:ext cx="2488507" cy="1325879"/>
          <a:chOff x="8436385" y="504286"/>
          <a:chExt cx="2234265" cy="1325880"/>
        </a:xfrm>
      </xdr:grpSpPr>
      <xdr:sp macro="" textlink="">
        <xdr:nvSpPr>
          <xdr:cNvPr id="260" name="Rectangle: Rounded Corners 259">
            <a:extLst>
              <a:ext uri="{FF2B5EF4-FFF2-40B4-BE49-F238E27FC236}">
                <a16:creationId xmlns:a16="http://schemas.microsoft.com/office/drawing/2014/main" id="{F337B44A-4859-864A-9026-D349AF7FA2C1}"/>
              </a:ext>
            </a:extLst>
          </xdr:cNvPr>
          <xdr:cNvSpPr/>
        </xdr:nvSpPr>
        <xdr:spPr>
          <a:xfrm>
            <a:off x="8436385" y="504286"/>
            <a:ext cx="2234265" cy="1325880"/>
          </a:xfrm>
          <a:prstGeom prst="roundRect">
            <a:avLst/>
          </a:prstGeom>
          <a:gradFill flip="none" rotWithShape="1">
            <a:gsLst>
              <a:gs pos="94000">
                <a:srgbClr val="16C88C"/>
              </a:gs>
              <a:gs pos="48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61" name="TextBox 260">
            <a:extLst>
              <a:ext uri="{FF2B5EF4-FFF2-40B4-BE49-F238E27FC236}">
                <a16:creationId xmlns:a16="http://schemas.microsoft.com/office/drawing/2014/main" id="{FD3149B6-722A-4D5D-E5D2-B09389A269E2}"/>
              </a:ext>
            </a:extLst>
          </xdr:cNvPr>
          <xdr:cNvSpPr txBox="1"/>
        </xdr:nvSpPr>
        <xdr:spPr>
          <a:xfrm>
            <a:off x="8494432" y="533538"/>
            <a:ext cx="2164043" cy="48563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r>
              <a:rPr lang="en-US" sz="2800" b="0" i="0" u="none" strike="noStrike" baseline="0">
                <a:solidFill>
                  <a:schemeClr val="bg1"/>
                </a:solidFill>
                <a:latin typeface="Calibri"/>
                <a:ea typeface="Calibri"/>
                <a:cs typeface="Calibri"/>
              </a:rPr>
              <a:t> Margin</a:t>
            </a:r>
          </a:p>
        </xdr:txBody>
      </xdr:sp>
      <xdr:sp macro="" textlink="Pivot_Source!C3">
        <xdr:nvSpPr>
          <xdr:cNvPr id="262" name="TextBox 261">
            <a:extLst>
              <a:ext uri="{FF2B5EF4-FFF2-40B4-BE49-F238E27FC236}">
                <a16:creationId xmlns:a16="http://schemas.microsoft.com/office/drawing/2014/main" id="{41E2C142-69DC-850A-7CE3-4627A1AE4906}"/>
              </a:ext>
            </a:extLst>
          </xdr:cNvPr>
          <xdr:cNvSpPr txBox="1"/>
        </xdr:nvSpPr>
        <xdr:spPr>
          <a:xfrm>
            <a:off x="9301356" y="892054"/>
            <a:ext cx="1366644" cy="5747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C4C49E-E988-4367-A158-B7051BE571A1}" type="TxLink">
              <a:rPr lang="en-US" sz="2800" b="0" i="0" u="none" strike="noStrike">
                <a:solidFill>
                  <a:schemeClr val="bg1"/>
                </a:solidFill>
                <a:latin typeface="Calibri"/>
                <a:ea typeface="Calibri"/>
                <a:cs typeface="Calibri"/>
              </a:rPr>
              <a:pPr marL="0" indent="0" algn="ctr"/>
              <a:t>40.14%</a:t>
            </a:fld>
            <a:endParaRPr lang="en-US" sz="6000" b="0" i="0" u="none" strike="noStrike">
              <a:solidFill>
                <a:schemeClr val="bg1"/>
              </a:solidFill>
              <a:latin typeface="Calibri"/>
              <a:ea typeface="Calibri"/>
              <a:cs typeface="Calibri"/>
            </a:endParaRPr>
          </a:p>
        </xdr:txBody>
      </xdr:sp>
      <xdr:pic>
        <xdr:nvPicPr>
          <xdr:cNvPr id="263" name="Graphic 262" descr="Pie chart with solid fill">
            <a:extLst>
              <a:ext uri="{FF2B5EF4-FFF2-40B4-BE49-F238E27FC236}">
                <a16:creationId xmlns:a16="http://schemas.microsoft.com/office/drawing/2014/main" id="{FA06E33A-E36D-10DD-6EA7-4E12147A8D3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43925" y="1133475"/>
            <a:ext cx="609600" cy="609600"/>
          </a:xfrm>
          <a:prstGeom prst="rect">
            <a:avLst/>
          </a:prstGeom>
        </xdr:spPr>
      </xdr:pic>
    </xdr:grpSp>
    <xdr:clientData/>
  </xdr:twoCellAnchor>
  <xdr:twoCellAnchor>
    <xdr:from>
      <xdr:col>8</xdr:col>
      <xdr:colOff>214926</xdr:colOff>
      <xdr:row>8</xdr:row>
      <xdr:rowOff>168781</xdr:rowOff>
    </xdr:from>
    <xdr:to>
      <xdr:col>20</xdr:col>
      <xdr:colOff>567724</xdr:colOff>
      <xdr:row>24</xdr:row>
      <xdr:rowOff>48163</xdr:rowOff>
    </xdr:to>
    <xdr:graphicFrame macro="">
      <xdr:nvGraphicFramePr>
        <xdr:cNvPr id="264" name="Chart 263">
          <a:extLst>
            <a:ext uri="{FF2B5EF4-FFF2-40B4-BE49-F238E27FC236}">
              <a16:creationId xmlns:a16="http://schemas.microsoft.com/office/drawing/2014/main" id="{66E96D09-4CBB-41F2-AE13-0F6725E8F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462577</xdr:colOff>
      <xdr:row>8</xdr:row>
      <xdr:rowOff>38639</xdr:rowOff>
    </xdr:from>
    <xdr:to>
      <xdr:col>20</xdr:col>
      <xdr:colOff>485775</xdr:colOff>
      <xdr:row>26</xdr:row>
      <xdr:rowOff>76738</xdr:rowOff>
    </xdr:to>
    <xdr:grpSp>
      <xdr:nvGrpSpPr>
        <xdr:cNvPr id="265" name="Group 264">
          <a:extLst>
            <a:ext uri="{FF2B5EF4-FFF2-40B4-BE49-F238E27FC236}">
              <a16:creationId xmlns:a16="http://schemas.microsoft.com/office/drawing/2014/main" id="{46247D1F-1505-458F-AFC4-312C2B8629FA}"/>
            </a:ext>
          </a:extLst>
        </xdr:cNvPr>
        <xdr:cNvGrpSpPr/>
      </xdr:nvGrpSpPr>
      <xdr:grpSpPr>
        <a:xfrm>
          <a:off x="4729777" y="1562639"/>
          <a:ext cx="7947998" cy="3467099"/>
          <a:chOff x="3582465" y="1732744"/>
          <a:chExt cx="8245757" cy="3393749"/>
        </a:xfrm>
      </xdr:grpSpPr>
      <xdr:sp macro="" textlink="">
        <xdr:nvSpPr>
          <xdr:cNvPr id="266" name="Rectangle: Rounded Corners 265">
            <a:extLst>
              <a:ext uri="{FF2B5EF4-FFF2-40B4-BE49-F238E27FC236}">
                <a16:creationId xmlns:a16="http://schemas.microsoft.com/office/drawing/2014/main" id="{A8C8A928-05CE-0360-F69C-C5D4F253C647}"/>
              </a:ext>
            </a:extLst>
          </xdr:cNvPr>
          <xdr:cNvSpPr/>
        </xdr:nvSpPr>
        <xdr:spPr>
          <a:xfrm>
            <a:off x="3582465" y="1968469"/>
            <a:ext cx="8245757" cy="3158024"/>
          </a:xfrm>
          <a:prstGeom prst="roundRect">
            <a:avLst>
              <a:gd name="adj" fmla="val 7321"/>
            </a:avLst>
          </a:prstGeom>
          <a:gradFill flip="none" rotWithShape="1">
            <a:gsLst>
              <a:gs pos="98000">
                <a:srgbClr val="83B7C2"/>
              </a:gs>
              <a:gs pos="21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7" name="Chart 266">
            <a:extLst>
              <a:ext uri="{FF2B5EF4-FFF2-40B4-BE49-F238E27FC236}">
                <a16:creationId xmlns:a16="http://schemas.microsoft.com/office/drawing/2014/main" id="{599A2DA2-B095-EE2C-AC35-4D382D34145B}"/>
              </a:ext>
            </a:extLst>
          </xdr:cNvPr>
          <xdr:cNvGraphicFramePr>
            <a:graphicFrameLocks/>
          </xdr:cNvGraphicFramePr>
        </xdr:nvGraphicFramePr>
        <xdr:xfrm>
          <a:off x="3700378" y="1732744"/>
          <a:ext cx="8078120" cy="337185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3</xdr:col>
      <xdr:colOff>76200</xdr:colOff>
      <xdr:row>8</xdr:row>
      <xdr:rowOff>134146</xdr:rowOff>
    </xdr:from>
    <xdr:to>
      <xdr:col>7</xdr:col>
      <xdr:colOff>209549</xdr:colOff>
      <xdr:row>11</xdr:row>
      <xdr:rowOff>48098</xdr:rowOff>
    </xdr:to>
    <xdr:sp macro="" textlink="">
      <xdr:nvSpPr>
        <xdr:cNvPr id="273" name="Rectangle: Rounded Corners 272">
          <a:extLst>
            <a:ext uri="{FF2B5EF4-FFF2-40B4-BE49-F238E27FC236}">
              <a16:creationId xmlns:a16="http://schemas.microsoft.com/office/drawing/2014/main" id="{54334D2F-40B7-41B5-B955-E2CD44D01ED5}"/>
            </a:ext>
          </a:extLst>
        </xdr:cNvPr>
        <xdr:cNvSpPr/>
      </xdr:nvSpPr>
      <xdr:spPr>
        <a:xfrm>
          <a:off x="1905000" y="1658146"/>
          <a:ext cx="2571749" cy="485452"/>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279699</xdr:colOff>
      <xdr:row>8</xdr:row>
      <xdr:rowOff>179076</xdr:rowOff>
    </xdr:from>
    <xdr:to>
      <xdr:col>7</xdr:col>
      <xdr:colOff>73456</xdr:colOff>
      <xdr:row>10</xdr:row>
      <xdr:rowOff>144571</xdr:rowOff>
    </xdr:to>
    <xdr:sp macro="" textlink="">
      <xdr:nvSpPr>
        <xdr:cNvPr id="274" name="TextBox 273">
          <a:extLst>
            <a:ext uri="{FF2B5EF4-FFF2-40B4-BE49-F238E27FC236}">
              <a16:creationId xmlns:a16="http://schemas.microsoft.com/office/drawing/2014/main" id="{74358356-16CC-4CED-A3C5-8F7AD1B1D96C}"/>
            </a:ext>
          </a:extLst>
        </xdr:cNvPr>
        <xdr:cNvSpPr txBox="1"/>
      </xdr:nvSpPr>
      <xdr:spPr>
        <a:xfrm>
          <a:off x="2718099" y="1703076"/>
          <a:ext cx="1622557" cy="346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Mainboard</a:t>
          </a:r>
        </a:p>
      </xdr:txBody>
    </xdr:sp>
    <xdr:clientData/>
  </xdr:twoCellAnchor>
  <xdr:twoCellAnchor>
    <xdr:from>
      <xdr:col>3</xdr:col>
      <xdr:colOff>542925</xdr:colOff>
      <xdr:row>15</xdr:row>
      <xdr:rowOff>96411</xdr:rowOff>
    </xdr:from>
    <xdr:to>
      <xdr:col>7</xdr:col>
      <xdr:colOff>330631</xdr:colOff>
      <xdr:row>17</xdr:row>
      <xdr:rowOff>161244</xdr:rowOff>
    </xdr:to>
    <xdr:sp macro="" textlink="">
      <xdr:nvSpPr>
        <xdr:cNvPr id="275" name="TextBox 274">
          <a:hlinkClick xmlns:r="http://schemas.openxmlformats.org/officeDocument/2006/relationships" r:id="rId13"/>
          <a:extLst>
            <a:ext uri="{FF2B5EF4-FFF2-40B4-BE49-F238E27FC236}">
              <a16:creationId xmlns:a16="http://schemas.microsoft.com/office/drawing/2014/main" id="{2CB67F96-DF94-4E1C-9418-299702727482}"/>
            </a:ext>
          </a:extLst>
        </xdr:cNvPr>
        <xdr:cNvSpPr txBox="1"/>
      </xdr:nvSpPr>
      <xdr:spPr>
        <a:xfrm>
          <a:off x="2371725" y="2953911"/>
          <a:ext cx="2226106" cy="44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Customers</a:t>
          </a:r>
          <a:r>
            <a:rPr lang="en-US" sz="1600" b="0" baseline="0">
              <a:solidFill>
                <a:schemeClr val="bg1"/>
              </a:solidFill>
            </a:rPr>
            <a:t> Performance</a:t>
          </a:r>
          <a:endParaRPr lang="en-US" sz="1600" b="0">
            <a:solidFill>
              <a:schemeClr val="bg1"/>
            </a:solidFill>
          </a:endParaRPr>
        </a:p>
      </xdr:txBody>
    </xdr:sp>
    <xdr:clientData/>
  </xdr:twoCellAnchor>
  <xdr:twoCellAnchor>
    <xdr:from>
      <xdr:col>4</xdr:col>
      <xdr:colOff>6781</xdr:colOff>
      <xdr:row>12</xdr:row>
      <xdr:rowOff>479</xdr:rowOff>
    </xdr:from>
    <xdr:to>
      <xdr:col>7</xdr:col>
      <xdr:colOff>502081</xdr:colOff>
      <xdr:row>14</xdr:row>
      <xdr:rowOff>40478</xdr:rowOff>
    </xdr:to>
    <xdr:sp macro="" textlink="">
      <xdr:nvSpPr>
        <xdr:cNvPr id="276" name="TextBox 275">
          <a:hlinkClick xmlns:r="http://schemas.openxmlformats.org/officeDocument/2006/relationships" r:id="rId14"/>
          <a:extLst>
            <a:ext uri="{FF2B5EF4-FFF2-40B4-BE49-F238E27FC236}">
              <a16:creationId xmlns:a16="http://schemas.microsoft.com/office/drawing/2014/main" id="{DB68DFEB-30F3-49F5-A0E0-39E5D8EB157D}"/>
            </a:ext>
          </a:extLst>
        </xdr:cNvPr>
        <xdr:cNvSpPr txBox="1"/>
      </xdr:nvSpPr>
      <xdr:spPr>
        <a:xfrm>
          <a:off x="2445181" y="2286479"/>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Branch Performance</a:t>
          </a:r>
        </a:p>
      </xdr:txBody>
    </xdr:sp>
    <xdr:clientData/>
  </xdr:twoCellAnchor>
  <xdr:twoCellAnchor>
    <xdr:from>
      <xdr:col>3</xdr:col>
      <xdr:colOff>540181</xdr:colOff>
      <xdr:row>19</xdr:row>
      <xdr:rowOff>26676</xdr:rowOff>
    </xdr:from>
    <xdr:to>
      <xdr:col>7</xdr:col>
      <xdr:colOff>425881</xdr:colOff>
      <xdr:row>21</xdr:row>
      <xdr:rowOff>66675</xdr:rowOff>
    </xdr:to>
    <xdr:sp macro="" textlink="">
      <xdr:nvSpPr>
        <xdr:cNvPr id="277" name="TextBox 276">
          <a:hlinkClick xmlns:r="http://schemas.openxmlformats.org/officeDocument/2006/relationships" r:id="rId15"/>
          <a:extLst>
            <a:ext uri="{FF2B5EF4-FFF2-40B4-BE49-F238E27FC236}">
              <a16:creationId xmlns:a16="http://schemas.microsoft.com/office/drawing/2014/main" id="{E7914B8A-F71D-43A8-B312-C83B2D798550}"/>
            </a:ext>
          </a:extLst>
        </xdr:cNvPr>
        <xdr:cNvSpPr txBox="1"/>
      </xdr:nvSpPr>
      <xdr:spPr>
        <a:xfrm>
          <a:off x="2368981" y="3646176"/>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Category Performance</a:t>
          </a:r>
        </a:p>
      </xdr:txBody>
    </xdr:sp>
    <xdr:clientData/>
  </xdr:twoCellAnchor>
  <xdr:twoCellAnchor editAs="oneCell">
    <xdr:from>
      <xdr:col>3</xdr:col>
      <xdr:colOff>95250</xdr:colOff>
      <xdr:row>14</xdr:row>
      <xdr:rowOff>104775</xdr:rowOff>
    </xdr:from>
    <xdr:to>
      <xdr:col>4</xdr:col>
      <xdr:colOff>19050</xdr:colOff>
      <xdr:row>17</xdr:row>
      <xdr:rowOff>66675</xdr:rowOff>
    </xdr:to>
    <xdr:pic>
      <xdr:nvPicPr>
        <xdr:cNvPr id="279" name="Graphic 278" descr="User with solid fill">
          <a:extLst>
            <a:ext uri="{FF2B5EF4-FFF2-40B4-BE49-F238E27FC236}">
              <a16:creationId xmlns:a16="http://schemas.microsoft.com/office/drawing/2014/main" id="{369E6F3A-BF2E-FC05-D8E7-5101184588F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24050" y="2771775"/>
          <a:ext cx="533400" cy="533400"/>
        </a:xfrm>
        <a:prstGeom prst="rect">
          <a:avLst/>
        </a:prstGeom>
      </xdr:spPr>
    </xdr:pic>
    <xdr:clientData/>
  </xdr:twoCellAnchor>
  <xdr:twoCellAnchor editAs="oneCell">
    <xdr:from>
      <xdr:col>3</xdr:col>
      <xdr:colOff>140474</xdr:colOff>
      <xdr:row>11</xdr:row>
      <xdr:rowOff>102375</xdr:rowOff>
    </xdr:from>
    <xdr:to>
      <xdr:col>3</xdr:col>
      <xdr:colOff>590549</xdr:colOff>
      <xdr:row>13</xdr:row>
      <xdr:rowOff>171450</xdr:rowOff>
    </xdr:to>
    <xdr:pic>
      <xdr:nvPicPr>
        <xdr:cNvPr id="281" name="Graphic 280" descr="Briefcase with solid fill">
          <a:extLst>
            <a:ext uri="{FF2B5EF4-FFF2-40B4-BE49-F238E27FC236}">
              <a16:creationId xmlns:a16="http://schemas.microsoft.com/office/drawing/2014/main" id="{B8E1359D-B18B-8C27-1EE3-B57150CF3F4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969274" y="2197875"/>
          <a:ext cx="450075" cy="450075"/>
        </a:xfrm>
        <a:prstGeom prst="rect">
          <a:avLst/>
        </a:prstGeom>
      </xdr:spPr>
    </xdr:pic>
    <xdr:clientData/>
  </xdr:twoCellAnchor>
  <xdr:twoCellAnchor editAs="oneCell">
    <xdr:from>
      <xdr:col>3</xdr:col>
      <xdr:colOff>171450</xdr:colOff>
      <xdr:row>8</xdr:row>
      <xdr:rowOff>119025</xdr:rowOff>
    </xdr:from>
    <xdr:to>
      <xdr:col>4</xdr:col>
      <xdr:colOff>47625</xdr:colOff>
      <xdr:row>11</xdr:row>
      <xdr:rowOff>33300</xdr:rowOff>
    </xdr:to>
    <xdr:pic>
      <xdr:nvPicPr>
        <xdr:cNvPr id="283" name="Graphic 282" descr="Presentation with bar chart with solid fill">
          <a:extLst>
            <a:ext uri="{FF2B5EF4-FFF2-40B4-BE49-F238E27FC236}">
              <a16:creationId xmlns:a16="http://schemas.microsoft.com/office/drawing/2014/main" id="{710312B9-356A-95C0-90F1-EF6D73B0646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000250" y="1643025"/>
          <a:ext cx="485775" cy="485775"/>
        </a:xfrm>
        <a:prstGeom prst="rect">
          <a:avLst/>
        </a:prstGeom>
      </xdr:spPr>
    </xdr:pic>
    <xdr:clientData/>
  </xdr:twoCellAnchor>
  <xdr:twoCellAnchor editAs="oneCell">
    <xdr:from>
      <xdr:col>3</xdr:col>
      <xdr:colOff>173775</xdr:colOff>
      <xdr:row>18</xdr:row>
      <xdr:rowOff>126150</xdr:rowOff>
    </xdr:from>
    <xdr:to>
      <xdr:col>4</xdr:col>
      <xdr:colOff>28575</xdr:colOff>
      <xdr:row>21</xdr:row>
      <xdr:rowOff>19050</xdr:rowOff>
    </xdr:to>
    <xdr:pic>
      <xdr:nvPicPr>
        <xdr:cNvPr id="285" name="Graphic 284" descr="Shopping cart with solid fill">
          <a:extLst>
            <a:ext uri="{FF2B5EF4-FFF2-40B4-BE49-F238E27FC236}">
              <a16:creationId xmlns:a16="http://schemas.microsoft.com/office/drawing/2014/main" id="{E9163C0D-EF57-265E-BAE0-454646A9DD7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02575" y="3555150"/>
          <a:ext cx="464400" cy="464400"/>
        </a:xfrm>
        <a:prstGeom prst="rect">
          <a:avLst/>
        </a:prstGeom>
      </xdr:spPr>
    </xdr:pic>
    <xdr:clientData/>
  </xdr:twoCellAnchor>
  <xdr:twoCellAnchor>
    <xdr:from>
      <xdr:col>21</xdr:col>
      <xdr:colOff>28575</xdr:colOff>
      <xdr:row>10</xdr:row>
      <xdr:rowOff>40180</xdr:rowOff>
    </xdr:from>
    <xdr:to>
      <xdr:col>25</xdr:col>
      <xdr:colOff>47625</xdr:colOff>
      <xdr:row>17</xdr:row>
      <xdr:rowOff>21130</xdr:rowOff>
    </xdr:to>
    <xdr:grpSp>
      <xdr:nvGrpSpPr>
        <xdr:cNvPr id="2" name="Group 1">
          <a:extLst>
            <a:ext uri="{FF2B5EF4-FFF2-40B4-BE49-F238E27FC236}">
              <a16:creationId xmlns:a16="http://schemas.microsoft.com/office/drawing/2014/main" id="{74EAD66E-ACFE-4EB7-9183-E00995114AE0}"/>
            </a:ext>
          </a:extLst>
        </xdr:cNvPr>
        <xdr:cNvGrpSpPr/>
      </xdr:nvGrpSpPr>
      <xdr:grpSpPr>
        <a:xfrm>
          <a:off x="12830175" y="1945180"/>
          <a:ext cx="2457450" cy="1314450"/>
          <a:chOff x="11168738" y="745532"/>
          <a:chExt cx="2234264" cy="1325880"/>
        </a:xfrm>
      </xdr:grpSpPr>
      <xdr:sp macro="" textlink="">
        <xdr:nvSpPr>
          <xdr:cNvPr id="3" name="Rectangle: Rounded Corners 2">
            <a:extLst>
              <a:ext uri="{FF2B5EF4-FFF2-40B4-BE49-F238E27FC236}">
                <a16:creationId xmlns:a16="http://schemas.microsoft.com/office/drawing/2014/main" id="{1E539DC7-1DF6-DA40-A91E-A6B6627AB5B4}"/>
              </a:ext>
            </a:extLst>
          </xdr:cNvPr>
          <xdr:cNvSpPr/>
        </xdr:nvSpPr>
        <xdr:spPr>
          <a:xfrm>
            <a:off x="11168738" y="745532"/>
            <a:ext cx="2234264" cy="1325880"/>
          </a:xfrm>
          <a:prstGeom prst="roundRect">
            <a:avLst/>
          </a:prstGeom>
          <a:gradFill flip="none" rotWithShape="1">
            <a:gsLst>
              <a:gs pos="73000">
                <a:srgbClr val="0A8F8C"/>
              </a:gs>
              <a:gs pos="10000">
                <a:srgbClr val="035261"/>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4" name="TextBox 3">
            <a:extLst>
              <a:ext uri="{FF2B5EF4-FFF2-40B4-BE49-F238E27FC236}">
                <a16:creationId xmlns:a16="http://schemas.microsoft.com/office/drawing/2014/main" id="{0AADF54C-2988-D4E7-DDCC-7F1D2D217D55}"/>
              </a:ext>
            </a:extLst>
          </xdr:cNvPr>
          <xdr:cNvSpPr txBox="1"/>
        </xdr:nvSpPr>
        <xdr:spPr>
          <a:xfrm>
            <a:off x="11240781" y="782519"/>
            <a:ext cx="2064028" cy="45932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Order</a:t>
            </a:r>
            <a:r>
              <a:rPr lang="en-US" sz="2800" b="0" i="0" u="none" strike="noStrike" baseline="0">
                <a:solidFill>
                  <a:schemeClr val="bg1"/>
                </a:solidFill>
                <a:latin typeface="+mn-lt"/>
                <a:ea typeface="Calibri"/>
                <a:cs typeface="Calibri"/>
              </a:rPr>
              <a:t> Count</a:t>
            </a:r>
            <a:endParaRPr lang="en-US" sz="2800" b="0" i="0" u="none" strike="noStrike">
              <a:solidFill>
                <a:schemeClr val="bg1"/>
              </a:solidFill>
              <a:latin typeface="+mn-lt"/>
              <a:ea typeface="Calibri"/>
              <a:cs typeface="Calibri"/>
            </a:endParaRPr>
          </a:p>
        </xdr:txBody>
      </xdr:sp>
      <xdr:sp macro="" textlink="Pivot_Source!E3">
        <xdr:nvSpPr>
          <xdr:cNvPr id="5" name="TextBox 4">
            <a:extLst>
              <a:ext uri="{FF2B5EF4-FFF2-40B4-BE49-F238E27FC236}">
                <a16:creationId xmlns:a16="http://schemas.microsoft.com/office/drawing/2014/main" id="{173BF8BB-951D-EFFD-F392-EFCAF3D6143D}"/>
              </a:ext>
            </a:extLst>
          </xdr:cNvPr>
          <xdr:cNvSpPr txBox="1"/>
        </xdr:nvSpPr>
        <xdr:spPr>
          <a:xfrm>
            <a:off x="11772900" y="1109268"/>
            <a:ext cx="1540894" cy="73858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A280F0-B833-4D45-A2F6-E3054E0C905F}" type="TxLink">
              <a:rPr lang="en-US" sz="2800" b="0" i="0" u="none" strike="noStrike">
                <a:solidFill>
                  <a:srgbClr val="FFFFFF"/>
                </a:solidFill>
                <a:latin typeface="Calibri"/>
                <a:ea typeface="Calibri"/>
                <a:cs typeface="Calibri"/>
              </a:rPr>
              <a:pPr marL="0" indent="0" algn="ctr"/>
              <a:t> 2,667 </a:t>
            </a:fld>
            <a:endParaRPr lang="en-US" sz="2800" b="0" i="0" u="none" strike="noStrike">
              <a:solidFill>
                <a:schemeClr val="bg1"/>
              </a:solidFill>
              <a:latin typeface="Calibri"/>
              <a:ea typeface="Calibri"/>
              <a:cs typeface="Calibri"/>
            </a:endParaRPr>
          </a:p>
        </xdr:txBody>
      </xdr:sp>
      <xdr:pic>
        <xdr:nvPicPr>
          <xdr:cNvPr id="6" name="Graphic 5" descr="Filing Box Archive with solid fill">
            <a:extLst>
              <a:ext uri="{FF2B5EF4-FFF2-40B4-BE49-F238E27FC236}">
                <a16:creationId xmlns:a16="http://schemas.microsoft.com/office/drawing/2014/main" id="{8DA4F39C-37E7-017E-5703-99D849EF980A}"/>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1286391" y="1394866"/>
            <a:ext cx="673413" cy="673425"/>
          </a:xfrm>
          <a:prstGeom prst="rect">
            <a:avLst/>
          </a:prstGeom>
        </xdr:spPr>
      </xdr:pic>
    </xdr:grpSp>
    <xdr:clientData/>
  </xdr:twoCellAnchor>
  <xdr:twoCellAnchor>
    <xdr:from>
      <xdr:col>20</xdr:col>
      <xdr:colOff>352426</xdr:colOff>
      <xdr:row>18</xdr:row>
      <xdr:rowOff>180975</xdr:rowOff>
    </xdr:from>
    <xdr:to>
      <xdr:col>25</xdr:col>
      <xdr:colOff>447677</xdr:colOff>
      <xdr:row>25</xdr:row>
      <xdr:rowOff>161925</xdr:rowOff>
    </xdr:to>
    <xdr:grpSp>
      <xdr:nvGrpSpPr>
        <xdr:cNvPr id="7" name="Group 6">
          <a:extLst>
            <a:ext uri="{FF2B5EF4-FFF2-40B4-BE49-F238E27FC236}">
              <a16:creationId xmlns:a16="http://schemas.microsoft.com/office/drawing/2014/main" id="{9827D471-66BA-4201-B4DF-8EAAF73FD3FB}"/>
            </a:ext>
          </a:extLst>
        </xdr:cNvPr>
        <xdr:cNvGrpSpPr/>
      </xdr:nvGrpSpPr>
      <xdr:grpSpPr>
        <a:xfrm>
          <a:off x="12544426" y="3609975"/>
          <a:ext cx="3143251" cy="1314450"/>
          <a:chOff x="10874299" y="745532"/>
          <a:chExt cx="2857780" cy="1325880"/>
        </a:xfrm>
      </xdr:grpSpPr>
      <xdr:sp macro="" textlink="">
        <xdr:nvSpPr>
          <xdr:cNvPr id="8" name="Rectangle: Rounded Corners 7">
            <a:extLst>
              <a:ext uri="{FF2B5EF4-FFF2-40B4-BE49-F238E27FC236}">
                <a16:creationId xmlns:a16="http://schemas.microsoft.com/office/drawing/2014/main" id="{728D84BD-4FAD-2176-B2ED-6DC438509D6F}"/>
              </a:ext>
            </a:extLst>
          </xdr:cNvPr>
          <xdr:cNvSpPr/>
        </xdr:nvSpPr>
        <xdr:spPr>
          <a:xfrm>
            <a:off x="11168738" y="745532"/>
            <a:ext cx="2234264" cy="1325880"/>
          </a:xfrm>
          <a:prstGeom prst="roundRect">
            <a:avLst/>
          </a:prstGeom>
          <a:gradFill flip="none" rotWithShape="1">
            <a:gsLst>
              <a:gs pos="100000">
                <a:srgbClr val="0A8F8C"/>
              </a:gs>
              <a:gs pos="32000">
                <a:srgbClr val="035261"/>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9" name="TextBox 8">
            <a:extLst>
              <a:ext uri="{FF2B5EF4-FFF2-40B4-BE49-F238E27FC236}">
                <a16:creationId xmlns:a16="http://schemas.microsoft.com/office/drawing/2014/main" id="{E6ACBCD9-6236-3CFA-71CE-0FE36DE7EC60}"/>
              </a:ext>
            </a:extLst>
          </xdr:cNvPr>
          <xdr:cNvSpPr txBox="1"/>
        </xdr:nvSpPr>
        <xdr:spPr>
          <a:xfrm>
            <a:off x="10874299" y="772911"/>
            <a:ext cx="2857780" cy="45932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bg1"/>
                </a:solidFill>
                <a:latin typeface="+mn-lt"/>
                <a:ea typeface="Calibri"/>
                <a:cs typeface="Calibri"/>
              </a:rPr>
              <a:t>AVG</a:t>
            </a:r>
            <a:r>
              <a:rPr lang="en-US" sz="2400" b="0" i="0" u="none" strike="noStrike" baseline="0">
                <a:solidFill>
                  <a:schemeClr val="bg1"/>
                </a:solidFill>
                <a:latin typeface="+mn-lt"/>
                <a:ea typeface="Calibri"/>
                <a:cs typeface="Calibri"/>
              </a:rPr>
              <a:t> order Value</a:t>
            </a:r>
            <a:endParaRPr lang="en-US" sz="2400" b="0" i="0" u="none" strike="noStrike">
              <a:solidFill>
                <a:schemeClr val="bg1"/>
              </a:solidFill>
              <a:latin typeface="+mn-lt"/>
              <a:ea typeface="Calibri"/>
              <a:cs typeface="Calibri"/>
            </a:endParaRPr>
          </a:p>
        </xdr:txBody>
      </xdr:sp>
      <xdr:sp macro="" textlink="Pivot_Source!F3">
        <xdr:nvSpPr>
          <xdr:cNvPr id="10" name="TextBox 9">
            <a:extLst>
              <a:ext uri="{FF2B5EF4-FFF2-40B4-BE49-F238E27FC236}">
                <a16:creationId xmlns:a16="http://schemas.microsoft.com/office/drawing/2014/main" id="{A4488AA8-B029-0AF0-E297-65084ACC3AE2}"/>
              </a:ext>
            </a:extLst>
          </xdr:cNvPr>
          <xdr:cNvSpPr txBox="1"/>
        </xdr:nvSpPr>
        <xdr:spPr>
          <a:xfrm>
            <a:off x="11772900" y="1109268"/>
            <a:ext cx="1540894" cy="73858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0FF362-F05A-4607-AC50-013CF8179833}" type="TxLink">
              <a:rPr lang="en-US" sz="2800" b="0" i="0" u="none" strike="noStrike">
                <a:solidFill>
                  <a:srgbClr val="FFFFFF"/>
                </a:solidFill>
                <a:latin typeface="Calibri"/>
                <a:ea typeface="Calibri"/>
                <a:cs typeface="Calibri"/>
              </a:rPr>
              <a:pPr marL="0" indent="0" algn="ctr"/>
              <a:t>$16,375</a:t>
            </a:fld>
            <a:endParaRPr lang="en-US" sz="2800" b="0" i="0" u="none" strike="noStrike">
              <a:solidFill>
                <a:schemeClr val="bg1"/>
              </a:solidFill>
              <a:latin typeface="Calibri"/>
              <a:ea typeface="Calibri"/>
              <a:cs typeface="Calibri"/>
            </a:endParaRPr>
          </a:p>
        </xdr:txBody>
      </xdr:sp>
    </xdr:grpSp>
    <xdr:clientData/>
  </xdr:twoCellAnchor>
  <xdr:twoCellAnchor editAs="oneCell">
    <xdr:from>
      <xdr:col>21</xdr:col>
      <xdr:colOff>180975</xdr:colOff>
      <xdr:row>21</xdr:row>
      <xdr:rowOff>161925</xdr:rowOff>
    </xdr:from>
    <xdr:to>
      <xdr:col>22</xdr:col>
      <xdr:colOff>257175</xdr:colOff>
      <xdr:row>25</xdr:row>
      <xdr:rowOff>85725</xdr:rowOff>
    </xdr:to>
    <xdr:pic>
      <xdr:nvPicPr>
        <xdr:cNvPr id="13" name="Graphic 12" descr="Dollar with solid fill">
          <a:extLst>
            <a:ext uri="{FF2B5EF4-FFF2-40B4-BE49-F238E27FC236}">
              <a16:creationId xmlns:a16="http://schemas.microsoft.com/office/drawing/2014/main" id="{E523FCB1-273A-5682-6E46-C9D7C07135BA}"/>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2982575" y="4162425"/>
          <a:ext cx="685800" cy="685800"/>
        </a:xfrm>
        <a:prstGeom prst="rect">
          <a:avLst/>
        </a:prstGeom>
      </xdr:spPr>
    </xdr:pic>
    <xdr:clientData/>
  </xdr:twoCellAnchor>
  <xdr:twoCellAnchor>
    <xdr:from>
      <xdr:col>8</xdr:col>
      <xdr:colOff>190499</xdr:colOff>
      <xdr:row>28</xdr:row>
      <xdr:rowOff>19050</xdr:rowOff>
    </xdr:from>
    <xdr:to>
      <xdr:col>23</xdr:col>
      <xdr:colOff>504824</xdr:colOff>
      <xdr:row>37</xdr:row>
      <xdr:rowOff>47624</xdr:rowOff>
    </xdr:to>
    <xdr:graphicFrame macro="">
      <xdr:nvGraphicFramePr>
        <xdr:cNvPr id="15" name="Chart 14">
          <a:extLst>
            <a:ext uri="{FF2B5EF4-FFF2-40B4-BE49-F238E27FC236}">
              <a16:creationId xmlns:a16="http://schemas.microsoft.com/office/drawing/2014/main" id="{0E1C0D80-3877-4BB8-816F-4466ED78D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xdr:col>
      <xdr:colOff>231994</xdr:colOff>
      <xdr:row>27</xdr:row>
      <xdr:rowOff>90064</xdr:rowOff>
    </xdr:from>
    <xdr:to>
      <xdr:col>11</xdr:col>
      <xdr:colOff>104775</xdr:colOff>
      <xdr:row>28</xdr:row>
      <xdr:rowOff>180976</xdr:rowOff>
    </xdr:to>
    <xdr:sp macro="" textlink="">
      <xdr:nvSpPr>
        <xdr:cNvPr id="16" name="TextBox 15">
          <a:extLst>
            <a:ext uri="{FF2B5EF4-FFF2-40B4-BE49-F238E27FC236}">
              <a16:creationId xmlns:a16="http://schemas.microsoft.com/office/drawing/2014/main" id="{F84E10B1-CA57-4209-B57F-AB0A0F14BB94}"/>
            </a:ext>
          </a:extLst>
        </xdr:cNvPr>
        <xdr:cNvSpPr txBox="1"/>
      </xdr:nvSpPr>
      <xdr:spPr>
        <a:xfrm>
          <a:off x="4499194" y="5233564"/>
          <a:ext cx="2311181" cy="28141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 by City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95250</xdr:colOff>
      <xdr:row>47</xdr:row>
      <xdr:rowOff>76200</xdr:rowOff>
    </xdr:to>
    <xdr:sp macro="" textlink="">
      <xdr:nvSpPr>
        <xdr:cNvPr id="2" name="Rectangle 1">
          <a:extLst>
            <a:ext uri="{FF2B5EF4-FFF2-40B4-BE49-F238E27FC236}">
              <a16:creationId xmlns:a16="http://schemas.microsoft.com/office/drawing/2014/main" id="{FA5BB959-C562-475E-8776-5CBC6A458CA2}"/>
            </a:ext>
          </a:extLst>
        </xdr:cNvPr>
        <xdr:cNvSpPr/>
      </xdr:nvSpPr>
      <xdr:spPr>
        <a:xfrm>
          <a:off x="0" y="0"/>
          <a:ext cx="25698450" cy="9029700"/>
        </a:xfrm>
        <a:prstGeom prst="rect">
          <a:avLst/>
        </a:prstGeom>
        <a:gradFill flip="none" rotWithShape="1">
          <a:gsLst>
            <a:gs pos="0">
              <a:srgbClr val="4FAB60"/>
            </a:gs>
            <a:gs pos="74000">
              <a:srgbClr val="023554"/>
            </a:gs>
            <a:gs pos="83000">
              <a:srgbClr val="023554"/>
            </a:gs>
            <a:gs pos="100000">
              <a:srgbClr val="02355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603469</xdr:colOff>
      <xdr:row>0</xdr:row>
      <xdr:rowOff>137688</xdr:rowOff>
    </xdr:from>
    <xdr:to>
      <xdr:col>25</xdr:col>
      <xdr:colOff>232552</xdr:colOff>
      <xdr:row>38</xdr:row>
      <xdr:rowOff>76739</xdr:rowOff>
    </xdr:to>
    <xdr:sp macro="" textlink="">
      <xdr:nvSpPr>
        <xdr:cNvPr id="3" name="Rectangle: Rounded Corners 2">
          <a:extLst>
            <a:ext uri="{FF2B5EF4-FFF2-40B4-BE49-F238E27FC236}">
              <a16:creationId xmlns:a16="http://schemas.microsoft.com/office/drawing/2014/main" id="{3809AF84-B542-4CED-95FD-BE7084E63C0F}"/>
            </a:ext>
          </a:extLst>
        </xdr:cNvPr>
        <xdr:cNvSpPr/>
      </xdr:nvSpPr>
      <xdr:spPr>
        <a:xfrm>
          <a:off x="1822669" y="137688"/>
          <a:ext cx="13649883" cy="7178051"/>
        </a:xfrm>
        <a:prstGeom prst="roundRect">
          <a:avLst>
            <a:gd name="adj" fmla="val 5566"/>
          </a:avLst>
        </a:prstGeom>
        <a:gradFill>
          <a:gsLst>
            <a:gs pos="0">
              <a:srgbClr val="4FAB60"/>
            </a:gs>
            <a:gs pos="64000">
              <a:srgbClr val="023554"/>
            </a:gs>
          </a:gsLst>
          <a:lin ang="2700000" scaled="1"/>
        </a:gradFill>
        <a:ln>
          <a:noFill/>
        </a:ln>
        <a:effectLst>
          <a:outerShdw blurRad="127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599549</xdr:colOff>
      <xdr:row>0</xdr:row>
      <xdr:rowOff>106111</xdr:rowOff>
    </xdr:from>
    <xdr:to>
      <xdr:col>7</xdr:col>
      <xdr:colOff>238928</xdr:colOff>
      <xdr:row>38</xdr:row>
      <xdr:rowOff>19588</xdr:rowOff>
    </xdr:to>
    <xdr:sp macro="" textlink="">
      <xdr:nvSpPr>
        <xdr:cNvPr id="4" name="Rectangle: Rounded Corners 3">
          <a:extLst>
            <a:ext uri="{FF2B5EF4-FFF2-40B4-BE49-F238E27FC236}">
              <a16:creationId xmlns:a16="http://schemas.microsoft.com/office/drawing/2014/main" id="{61CF25A8-F792-439C-BB22-BC536072EABB}"/>
            </a:ext>
          </a:extLst>
        </xdr:cNvPr>
        <xdr:cNvSpPr/>
      </xdr:nvSpPr>
      <xdr:spPr>
        <a:xfrm>
          <a:off x="1818749" y="106111"/>
          <a:ext cx="2687379" cy="7152477"/>
        </a:xfrm>
        <a:prstGeom prst="roundRect">
          <a:avLst>
            <a:gd name="adj" fmla="val 11471"/>
          </a:avLst>
        </a:prstGeom>
        <a:gradFill>
          <a:gsLst>
            <a:gs pos="0">
              <a:srgbClr val="015253"/>
            </a:gs>
            <a:gs pos="53000">
              <a:srgbClr val="07274E"/>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483636</xdr:colOff>
      <xdr:row>27</xdr:row>
      <xdr:rowOff>17972</xdr:rowOff>
    </xdr:from>
    <xdr:to>
      <xdr:col>25</xdr:col>
      <xdr:colOff>35942</xdr:colOff>
      <xdr:row>37</xdr:row>
      <xdr:rowOff>23449</xdr:rowOff>
    </xdr:to>
    <xdr:sp macro="" textlink="">
      <xdr:nvSpPr>
        <xdr:cNvPr id="5" name="Rectangle: Rounded Corners 4">
          <a:extLst>
            <a:ext uri="{FF2B5EF4-FFF2-40B4-BE49-F238E27FC236}">
              <a16:creationId xmlns:a16="http://schemas.microsoft.com/office/drawing/2014/main" id="{D4CCFCAB-079C-4831-8B20-58F4C0AC5D4F}"/>
            </a:ext>
          </a:extLst>
        </xdr:cNvPr>
        <xdr:cNvSpPr/>
      </xdr:nvSpPr>
      <xdr:spPr>
        <a:xfrm>
          <a:off x="4750836" y="5161472"/>
          <a:ext cx="10525106" cy="1910477"/>
        </a:xfrm>
        <a:prstGeom prst="roundRect">
          <a:avLst/>
        </a:prstGeom>
        <a:gradFill flip="none" rotWithShape="1">
          <a:gsLst>
            <a:gs pos="61000">
              <a:srgbClr val="83B7C2"/>
            </a:gs>
            <a:gs pos="21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166193</xdr:colOff>
      <xdr:row>1</xdr:row>
      <xdr:rowOff>83437</xdr:rowOff>
    </xdr:from>
    <xdr:to>
      <xdr:col>7</xdr:col>
      <xdr:colOff>238928</xdr:colOff>
      <xdr:row>6</xdr:row>
      <xdr:rowOff>131383</xdr:rowOff>
    </xdr:to>
    <xdr:grpSp>
      <xdr:nvGrpSpPr>
        <xdr:cNvPr id="6" name="Group 5">
          <a:extLst>
            <a:ext uri="{FF2B5EF4-FFF2-40B4-BE49-F238E27FC236}">
              <a16:creationId xmlns:a16="http://schemas.microsoft.com/office/drawing/2014/main" id="{3470996E-6EFF-4563-B65C-42117604891D}"/>
            </a:ext>
          </a:extLst>
        </xdr:cNvPr>
        <xdr:cNvGrpSpPr/>
      </xdr:nvGrpSpPr>
      <xdr:grpSpPr>
        <a:xfrm>
          <a:off x="1994993" y="273937"/>
          <a:ext cx="2511135" cy="1000446"/>
          <a:chOff x="1041209" y="-81734"/>
          <a:chExt cx="4054679" cy="1823044"/>
        </a:xfrm>
      </xdr:grpSpPr>
      <xdr:sp macro="" textlink="">
        <xdr:nvSpPr>
          <xdr:cNvPr id="7" name="TextBox 6">
            <a:extLst>
              <a:ext uri="{FF2B5EF4-FFF2-40B4-BE49-F238E27FC236}">
                <a16:creationId xmlns:a16="http://schemas.microsoft.com/office/drawing/2014/main" id="{4A9802E4-385E-318F-E4DC-A970FEE68DDC}"/>
              </a:ext>
            </a:extLst>
          </xdr:cNvPr>
          <xdr:cNvSpPr txBox="1"/>
        </xdr:nvSpPr>
        <xdr:spPr>
          <a:xfrm>
            <a:off x="1892687" y="-81734"/>
            <a:ext cx="3203201" cy="1823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Narrow" panose="020B0004020202020204" pitchFamily="34" charset="0"/>
              </a:rPr>
              <a:t>STORE</a:t>
            </a:r>
            <a:endParaRPr lang="en-US" sz="1800" b="1">
              <a:solidFill>
                <a:schemeClr val="bg1"/>
              </a:solidFill>
              <a:latin typeface="Aptos Narrow" panose="020B0004020202020204" pitchFamily="34" charset="0"/>
            </a:endParaRPr>
          </a:p>
          <a:p>
            <a:pPr algn="ctr"/>
            <a:r>
              <a:rPr lang="en-US" sz="1800" b="1">
                <a:solidFill>
                  <a:schemeClr val="bg1"/>
                </a:solidFill>
                <a:latin typeface="Aptos Narrow" panose="020B0004020202020204" pitchFamily="34" charset="0"/>
              </a:rPr>
              <a:t>MANAGEMENT</a:t>
            </a:r>
          </a:p>
          <a:p>
            <a:pPr algn="ctr"/>
            <a:r>
              <a:rPr lang="en-US" sz="1800" b="1">
                <a:solidFill>
                  <a:srgbClr val="16C88C"/>
                </a:solidFill>
                <a:latin typeface="Aptos Narrow" panose="020B0004020202020204" pitchFamily="34" charset="0"/>
              </a:rPr>
              <a:t>DASHBOARD</a:t>
            </a:r>
          </a:p>
        </xdr:txBody>
      </xdr:sp>
      <xdr:pic>
        <xdr:nvPicPr>
          <xdr:cNvPr id="8" name="Graphic 7" descr="Research with solid fill">
            <a:extLst>
              <a:ext uri="{FF2B5EF4-FFF2-40B4-BE49-F238E27FC236}">
                <a16:creationId xmlns:a16="http://schemas.microsoft.com/office/drawing/2014/main" id="{6A2B02F0-20E4-CFCB-8637-37FECC6EF2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209" y="407925"/>
            <a:ext cx="931403" cy="976022"/>
          </a:xfrm>
          <a:prstGeom prst="rect">
            <a:avLst/>
          </a:prstGeom>
        </xdr:spPr>
      </xdr:pic>
      <xdr:cxnSp macro="">
        <xdr:nvCxnSpPr>
          <xdr:cNvPr id="9" name="Straight Connector 8">
            <a:extLst>
              <a:ext uri="{FF2B5EF4-FFF2-40B4-BE49-F238E27FC236}">
                <a16:creationId xmlns:a16="http://schemas.microsoft.com/office/drawing/2014/main" id="{A5EA0C16-8E47-A92E-939C-5000F49E6E53}"/>
              </a:ext>
            </a:extLst>
          </xdr:cNvPr>
          <xdr:cNvCxnSpPr/>
        </xdr:nvCxnSpPr>
        <xdr:spPr>
          <a:xfrm>
            <a:off x="2045279" y="394815"/>
            <a:ext cx="0" cy="934323"/>
          </a:xfrm>
          <a:prstGeom prst="line">
            <a:avLst/>
          </a:prstGeom>
          <a:ln w="47625" cmpd="sng">
            <a:solidFill>
              <a:schemeClr val="bg1"/>
            </a:solidFill>
          </a:ln>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3</xdr:col>
      <xdr:colOff>170072</xdr:colOff>
      <xdr:row>29</xdr:row>
      <xdr:rowOff>123599</xdr:rowOff>
    </xdr:from>
    <xdr:to>
      <xdr:col>7</xdr:col>
      <xdr:colOff>32887</xdr:colOff>
      <xdr:row>36</xdr:row>
      <xdr:rowOff>171989</xdr:rowOff>
    </xdr:to>
    <mc:AlternateContent xmlns:mc="http://schemas.openxmlformats.org/markup-compatibility/2006" xmlns:a14="http://schemas.microsoft.com/office/drawing/2010/main">
      <mc:Choice Requires="a14">
        <xdr:graphicFrame macro="">
          <xdr:nvGraphicFramePr>
            <xdr:cNvPr id="10" name="Order_Date (Month) 3">
              <a:extLst>
                <a:ext uri="{FF2B5EF4-FFF2-40B4-BE49-F238E27FC236}">
                  <a16:creationId xmlns:a16="http://schemas.microsoft.com/office/drawing/2014/main" id="{26E4B279-52DF-4138-AB85-B87CD851DFB0}"/>
                </a:ext>
              </a:extLst>
            </xdr:cNvPr>
            <xdr:cNvGraphicFramePr/>
          </xdr:nvGraphicFramePr>
          <xdr:xfrm>
            <a:off x="0" y="0"/>
            <a:ext cx="0" cy="0"/>
          </xdr:xfrm>
          <a:graphic>
            <a:graphicData uri="http://schemas.microsoft.com/office/drawing/2010/slicer">
              <sle:slicer xmlns:sle="http://schemas.microsoft.com/office/drawing/2010/slicer" name="Order_Date (Month) 3"/>
            </a:graphicData>
          </a:graphic>
        </xdr:graphicFrame>
      </mc:Choice>
      <mc:Fallback xmlns="">
        <xdr:sp macro="" textlink="">
          <xdr:nvSpPr>
            <xdr:cNvPr id="0" name=""/>
            <xdr:cNvSpPr>
              <a:spLocks noTextEdit="1"/>
            </xdr:cNvSpPr>
          </xdr:nvSpPr>
          <xdr:spPr>
            <a:xfrm>
              <a:off x="1998872" y="5648099"/>
              <a:ext cx="2301215" cy="1381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360770</xdr:colOff>
      <xdr:row>27</xdr:row>
      <xdr:rowOff>71030</xdr:rowOff>
    </xdr:from>
    <xdr:to>
      <xdr:col>6</xdr:col>
      <xdr:colOff>394837</xdr:colOff>
      <xdr:row>29</xdr:row>
      <xdr:rowOff>133889</xdr:rowOff>
    </xdr:to>
    <mc:AlternateContent xmlns:mc="http://schemas.openxmlformats.org/markup-compatibility/2006" xmlns:a14="http://schemas.microsoft.com/office/drawing/2010/main">
      <mc:Choice Requires="a14">
        <xdr:graphicFrame macro="">
          <xdr:nvGraphicFramePr>
            <xdr:cNvPr id="11" name="Order_Date (Year) 3">
              <a:extLst>
                <a:ext uri="{FF2B5EF4-FFF2-40B4-BE49-F238E27FC236}">
                  <a16:creationId xmlns:a16="http://schemas.microsoft.com/office/drawing/2014/main" id="{2824D7BB-3538-4D8D-AAF9-12D9CFE78528}"/>
                </a:ext>
              </a:extLst>
            </xdr:cNvPr>
            <xdr:cNvGraphicFramePr/>
          </xdr:nvGraphicFramePr>
          <xdr:xfrm>
            <a:off x="0" y="0"/>
            <a:ext cx="0" cy="0"/>
          </xdr:xfrm>
          <a:graphic>
            <a:graphicData uri="http://schemas.microsoft.com/office/drawing/2010/slicer">
              <sle:slicer xmlns:sle="http://schemas.microsoft.com/office/drawing/2010/slicer" name="Order_Date (Year) 3"/>
            </a:graphicData>
          </a:graphic>
        </xdr:graphicFrame>
      </mc:Choice>
      <mc:Fallback xmlns="">
        <xdr:sp macro="" textlink="">
          <xdr:nvSpPr>
            <xdr:cNvPr id="0" name=""/>
            <xdr:cNvSpPr>
              <a:spLocks noTextEdit="1"/>
            </xdr:cNvSpPr>
          </xdr:nvSpPr>
          <xdr:spPr>
            <a:xfrm>
              <a:off x="2189570" y="5214530"/>
              <a:ext cx="1862867" cy="44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29242</xdr:colOff>
      <xdr:row>1</xdr:row>
      <xdr:rowOff>68930</xdr:rowOff>
    </xdr:from>
    <xdr:to>
      <xdr:col>25</xdr:col>
      <xdr:colOff>107828</xdr:colOff>
      <xdr:row>8</xdr:row>
      <xdr:rowOff>61309</xdr:rowOff>
    </xdr:to>
    <xdr:grpSp>
      <xdr:nvGrpSpPr>
        <xdr:cNvPr id="12" name="Group 11">
          <a:extLst>
            <a:ext uri="{FF2B5EF4-FFF2-40B4-BE49-F238E27FC236}">
              <a16:creationId xmlns:a16="http://schemas.microsoft.com/office/drawing/2014/main" id="{CE9103C5-8742-422F-8B10-218350D29DFD}"/>
            </a:ext>
          </a:extLst>
        </xdr:cNvPr>
        <xdr:cNvGrpSpPr/>
      </xdr:nvGrpSpPr>
      <xdr:grpSpPr>
        <a:xfrm>
          <a:off x="12830842" y="259430"/>
          <a:ext cx="2516986" cy="1325879"/>
          <a:chOff x="8693511" y="731523"/>
          <a:chExt cx="2251006" cy="1325880"/>
        </a:xfrm>
      </xdr:grpSpPr>
      <xdr:sp macro="" textlink="">
        <xdr:nvSpPr>
          <xdr:cNvPr id="13" name="Rectangle: Rounded Corners 12">
            <a:extLst>
              <a:ext uri="{FF2B5EF4-FFF2-40B4-BE49-F238E27FC236}">
                <a16:creationId xmlns:a16="http://schemas.microsoft.com/office/drawing/2014/main" id="{23A2F5AC-4D6A-673D-D23B-F5B08CF1FAD9}"/>
              </a:ext>
            </a:extLst>
          </xdr:cNvPr>
          <xdr:cNvSpPr/>
        </xdr:nvSpPr>
        <xdr:spPr>
          <a:xfrm>
            <a:off x="8697927" y="731523"/>
            <a:ext cx="2234265" cy="1325880"/>
          </a:xfrm>
          <a:prstGeom prst="roundRect">
            <a:avLst/>
          </a:prstGeom>
          <a:gradFill flip="none" rotWithShape="1">
            <a:gsLst>
              <a:gs pos="13000">
                <a:srgbClr val="2384F9"/>
              </a:gs>
              <a:gs pos="83000">
                <a:srgbClr val="605776"/>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4" name="TextBox 13">
            <a:extLst>
              <a:ext uri="{FF2B5EF4-FFF2-40B4-BE49-F238E27FC236}">
                <a16:creationId xmlns:a16="http://schemas.microsoft.com/office/drawing/2014/main" id="{111D9B7E-2C06-EA41-E85C-8CFEDFF7AAC5}"/>
              </a:ext>
            </a:extLst>
          </xdr:cNvPr>
          <xdr:cNvSpPr txBox="1"/>
        </xdr:nvSpPr>
        <xdr:spPr>
          <a:xfrm>
            <a:off x="8693511" y="757758"/>
            <a:ext cx="2244783" cy="57574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Quantity Sold</a:t>
            </a:r>
          </a:p>
        </xdr:txBody>
      </xdr:sp>
      <xdr:sp macro="" textlink="Pivot_Source!D3">
        <xdr:nvSpPr>
          <xdr:cNvPr id="15" name="TextBox 14">
            <a:extLst>
              <a:ext uri="{FF2B5EF4-FFF2-40B4-BE49-F238E27FC236}">
                <a16:creationId xmlns:a16="http://schemas.microsoft.com/office/drawing/2014/main" id="{F89AC59E-D41C-6BDC-D300-AB93D38F91E6}"/>
              </a:ext>
            </a:extLst>
          </xdr:cNvPr>
          <xdr:cNvSpPr txBox="1"/>
        </xdr:nvSpPr>
        <xdr:spPr>
          <a:xfrm>
            <a:off x="9325267" y="1202836"/>
            <a:ext cx="1619250" cy="62596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253248-A860-45EF-8EB2-F77F19AB8CB1}" type="TxLink">
              <a:rPr lang="en-US" sz="2800" b="0" i="0" u="none" strike="noStrike">
                <a:solidFill>
                  <a:srgbClr val="FFFFFF"/>
                </a:solidFill>
                <a:latin typeface="Calibri"/>
                <a:ea typeface="Calibri"/>
                <a:cs typeface="Calibri"/>
              </a:rPr>
              <a:pPr marL="0" indent="0" algn="ctr"/>
              <a:t> 26,368 </a:t>
            </a:fld>
            <a:endParaRPr lang="en-US" sz="2800" b="0" i="0" u="none" strike="noStrike">
              <a:solidFill>
                <a:schemeClr val="bg1"/>
              </a:solidFill>
              <a:latin typeface="Calibri"/>
              <a:ea typeface="Calibri"/>
              <a:cs typeface="Calibri"/>
            </a:endParaRPr>
          </a:p>
        </xdr:txBody>
      </xdr:sp>
      <xdr:pic>
        <xdr:nvPicPr>
          <xdr:cNvPr id="16" name="Graphic 15" descr="Inbox with solid fill">
            <a:extLst>
              <a:ext uri="{FF2B5EF4-FFF2-40B4-BE49-F238E27FC236}">
                <a16:creationId xmlns:a16="http://schemas.microsoft.com/office/drawing/2014/main" id="{0D40C068-4012-93D1-3DCF-2537AD0D0B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82789" y="1330764"/>
            <a:ext cx="693687" cy="701584"/>
          </a:xfrm>
          <a:prstGeom prst="rect">
            <a:avLst/>
          </a:prstGeom>
        </xdr:spPr>
      </xdr:pic>
    </xdr:grpSp>
    <xdr:clientData/>
  </xdr:twoCellAnchor>
  <xdr:twoCellAnchor>
    <xdr:from>
      <xdr:col>12</xdr:col>
      <xdr:colOff>105390</xdr:colOff>
      <xdr:row>1</xdr:row>
      <xdr:rowOff>68930</xdr:rowOff>
    </xdr:from>
    <xdr:to>
      <xdr:col>16</xdr:col>
      <xdr:colOff>272994</xdr:colOff>
      <xdr:row>8</xdr:row>
      <xdr:rowOff>61309</xdr:rowOff>
    </xdr:to>
    <xdr:grpSp>
      <xdr:nvGrpSpPr>
        <xdr:cNvPr id="17" name="Group 16">
          <a:extLst>
            <a:ext uri="{FF2B5EF4-FFF2-40B4-BE49-F238E27FC236}">
              <a16:creationId xmlns:a16="http://schemas.microsoft.com/office/drawing/2014/main" id="{1232DF03-A5A8-4962-BE00-8326A9472EEB}"/>
            </a:ext>
          </a:extLst>
        </xdr:cNvPr>
        <xdr:cNvGrpSpPr/>
      </xdr:nvGrpSpPr>
      <xdr:grpSpPr>
        <a:xfrm>
          <a:off x="7420590" y="259430"/>
          <a:ext cx="2606004" cy="1325879"/>
          <a:chOff x="6217060" y="742411"/>
          <a:chExt cx="2317340" cy="1325880"/>
        </a:xfrm>
      </xdr:grpSpPr>
      <xdr:sp macro="" textlink="">
        <xdr:nvSpPr>
          <xdr:cNvPr id="18" name="Rectangle: Rounded Corners 17">
            <a:extLst>
              <a:ext uri="{FF2B5EF4-FFF2-40B4-BE49-F238E27FC236}">
                <a16:creationId xmlns:a16="http://schemas.microsoft.com/office/drawing/2014/main" id="{34EA296A-BDBE-14BC-8FB6-072C4FFB2202}"/>
              </a:ext>
            </a:extLst>
          </xdr:cNvPr>
          <xdr:cNvSpPr/>
        </xdr:nvSpPr>
        <xdr:spPr>
          <a:xfrm>
            <a:off x="6217060" y="742411"/>
            <a:ext cx="2234265" cy="1325880"/>
          </a:xfrm>
          <a:prstGeom prst="roundRect">
            <a:avLst/>
          </a:prstGeom>
          <a:gradFill flip="none" rotWithShape="1">
            <a:gsLst>
              <a:gs pos="73000">
                <a:srgbClr val="16C88C"/>
              </a:gs>
              <a:gs pos="10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9" name="TextBox 18">
            <a:extLst>
              <a:ext uri="{FF2B5EF4-FFF2-40B4-BE49-F238E27FC236}">
                <a16:creationId xmlns:a16="http://schemas.microsoft.com/office/drawing/2014/main" id="{91C8FD02-71FB-C82A-012F-040D8327C38E}"/>
              </a:ext>
            </a:extLst>
          </xdr:cNvPr>
          <xdr:cNvSpPr txBox="1"/>
        </xdr:nvSpPr>
        <xdr:spPr>
          <a:xfrm>
            <a:off x="6275107" y="771662"/>
            <a:ext cx="1022047" cy="53175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p>
        </xdr:txBody>
      </xdr:sp>
      <xdr:sp macro="" textlink="Pivot_Source!B3">
        <xdr:nvSpPr>
          <xdr:cNvPr id="20" name="TextBox 19">
            <a:extLst>
              <a:ext uri="{FF2B5EF4-FFF2-40B4-BE49-F238E27FC236}">
                <a16:creationId xmlns:a16="http://schemas.microsoft.com/office/drawing/2014/main" id="{CF49CDE6-D779-E555-C14D-86437ADAD5D0}"/>
              </a:ext>
            </a:extLst>
          </xdr:cNvPr>
          <xdr:cNvSpPr txBox="1"/>
        </xdr:nvSpPr>
        <xdr:spPr>
          <a:xfrm>
            <a:off x="6634356" y="1101604"/>
            <a:ext cx="1900044" cy="56276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FE5467-3BE4-4E72-A587-CAD1FC08DF32}" type="TxLink">
              <a:rPr lang="en-US" sz="2800" b="0" i="0" u="none" strike="noStrike">
                <a:solidFill>
                  <a:srgbClr val="FFFFFF"/>
                </a:solidFill>
                <a:latin typeface="Calibri"/>
                <a:ea typeface="Calibri"/>
                <a:cs typeface="Calibri"/>
              </a:rPr>
              <a:pPr marL="0" indent="0" algn="ctr"/>
              <a:t>$17,530,197</a:t>
            </a:fld>
            <a:endParaRPr lang="en-US" sz="2800" b="0" i="0" u="none" strike="noStrike">
              <a:solidFill>
                <a:schemeClr val="bg1"/>
              </a:solidFill>
              <a:latin typeface="Calibri"/>
              <a:ea typeface="Calibri"/>
              <a:cs typeface="Calibri"/>
            </a:endParaRPr>
          </a:p>
        </xdr:txBody>
      </xdr:sp>
      <xdr:pic>
        <xdr:nvPicPr>
          <xdr:cNvPr id="21" name="Graphic 20" descr="Upward trend with solid fill">
            <a:extLst>
              <a:ext uri="{FF2B5EF4-FFF2-40B4-BE49-F238E27FC236}">
                <a16:creationId xmlns:a16="http://schemas.microsoft.com/office/drawing/2014/main" id="{0241E403-F6B1-0FDE-B05C-30272087D4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07668" y="1466849"/>
            <a:ext cx="539107" cy="541837"/>
          </a:xfrm>
          <a:prstGeom prst="rect">
            <a:avLst/>
          </a:prstGeom>
        </xdr:spPr>
      </xdr:pic>
    </xdr:grpSp>
    <xdr:clientData/>
  </xdr:twoCellAnchor>
  <xdr:twoCellAnchor>
    <xdr:from>
      <xdr:col>7</xdr:col>
      <xdr:colOff>163952</xdr:colOff>
      <xdr:row>1</xdr:row>
      <xdr:rowOff>18258</xdr:rowOff>
    </xdr:from>
    <xdr:to>
      <xdr:col>11</xdr:col>
      <xdr:colOff>557120</xdr:colOff>
      <xdr:row>8</xdr:row>
      <xdr:rowOff>92930</xdr:rowOff>
    </xdr:to>
    <xdr:grpSp>
      <xdr:nvGrpSpPr>
        <xdr:cNvPr id="22" name="Group 21">
          <a:extLst>
            <a:ext uri="{FF2B5EF4-FFF2-40B4-BE49-F238E27FC236}">
              <a16:creationId xmlns:a16="http://schemas.microsoft.com/office/drawing/2014/main" id="{5B0726DE-9967-4924-B122-50F49D301E3E}"/>
            </a:ext>
          </a:extLst>
        </xdr:cNvPr>
        <xdr:cNvGrpSpPr/>
      </xdr:nvGrpSpPr>
      <xdr:grpSpPr>
        <a:xfrm>
          <a:off x="4431152" y="208758"/>
          <a:ext cx="2831568" cy="1408172"/>
          <a:chOff x="3350516" y="642146"/>
          <a:chExt cx="2621659" cy="1408173"/>
        </a:xfrm>
      </xdr:grpSpPr>
      <xdr:sp macro="" textlink="">
        <xdr:nvSpPr>
          <xdr:cNvPr id="23" name="Rectangle: Rounded Corners 22">
            <a:extLst>
              <a:ext uri="{FF2B5EF4-FFF2-40B4-BE49-F238E27FC236}">
                <a16:creationId xmlns:a16="http://schemas.microsoft.com/office/drawing/2014/main" id="{BD1068E3-7C3F-D4D1-658B-0EB44DFA364C}"/>
              </a:ext>
            </a:extLst>
          </xdr:cNvPr>
          <xdr:cNvSpPr/>
        </xdr:nvSpPr>
        <xdr:spPr>
          <a:xfrm>
            <a:off x="3709300" y="720269"/>
            <a:ext cx="2234265" cy="1329315"/>
          </a:xfrm>
          <a:prstGeom prst="roundRect">
            <a:avLst/>
          </a:prstGeom>
          <a:gradFill flip="none" rotWithShape="1">
            <a:gsLst>
              <a:gs pos="0">
                <a:srgbClr val="06976A"/>
              </a:gs>
              <a:gs pos="83000">
                <a:srgbClr val="3BC36E"/>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4" name="TextBox 23">
            <a:extLst>
              <a:ext uri="{FF2B5EF4-FFF2-40B4-BE49-F238E27FC236}">
                <a16:creationId xmlns:a16="http://schemas.microsoft.com/office/drawing/2014/main" id="{4326E51F-8106-F71C-721D-7F7C7FAE7F04}"/>
              </a:ext>
            </a:extLst>
          </xdr:cNvPr>
          <xdr:cNvSpPr txBox="1"/>
        </xdr:nvSpPr>
        <xdr:spPr>
          <a:xfrm>
            <a:off x="3350516" y="642146"/>
            <a:ext cx="2326386" cy="74148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Revenue</a:t>
            </a:r>
            <a:endParaRPr lang="ru-RU" sz="4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sp macro="" textlink="Pivot_Source!A3">
        <xdr:nvSpPr>
          <xdr:cNvPr id="25" name="TextBox 24">
            <a:extLst>
              <a:ext uri="{FF2B5EF4-FFF2-40B4-BE49-F238E27FC236}">
                <a16:creationId xmlns:a16="http://schemas.microsoft.com/office/drawing/2014/main" id="{6CFBC1F2-6CCD-A4C7-17C9-322D004EF99E}"/>
              </a:ext>
            </a:extLst>
          </xdr:cNvPr>
          <xdr:cNvSpPr txBox="1"/>
        </xdr:nvSpPr>
        <xdr:spPr>
          <a:xfrm>
            <a:off x="4124864" y="1134604"/>
            <a:ext cx="1847311" cy="5508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3903BB-2219-4BDE-922B-061E547D40CF}" type="TxLink">
              <a:rPr lang="en-US" sz="2800" b="0" i="0" u="none" strike="noStrike">
                <a:solidFill>
                  <a:srgbClr val="FFFFFF"/>
                </a:solidFill>
                <a:latin typeface="Calibri"/>
                <a:ea typeface="Calibri"/>
                <a:cs typeface="Calibri"/>
              </a:rPr>
              <a:pPr marL="0" indent="0" algn="ctr"/>
              <a:t>$43,672,204</a:t>
            </a:fld>
            <a:endParaRPr lang="en-US" sz="2800" b="0" i="0" u="none" strike="noStrike">
              <a:solidFill>
                <a:schemeClr val="bg1"/>
              </a:solidFill>
              <a:latin typeface="Calibri"/>
              <a:ea typeface="Calibri"/>
              <a:cs typeface="Calibri"/>
            </a:endParaRPr>
          </a:p>
        </xdr:txBody>
      </xdr:sp>
      <xdr:pic>
        <xdr:nvPicPr>
          <xdr:cNvPr id="26" name="Graphic 25" descr="Money with solid fill">
            <a:extLst>
              <a:ext uri="{FF2B5EF4-FFF2-40B4-BE49-F238E27FC236}">
                <a16:creationId xmlns:a16="http://schemas.microsoft.com/office/drawing/2014/main" id="{F0C83E07-163D-C2BD-1DB5-C36287E666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52647" y="1473050"/>
            <a:ext cx="575397" cy="577269"/>
          </a:xfrm>
          <a:prstGeom prst="rect">
            <a:avLst/>
          </a:prstGeom>
        </xdr:spPr>
      </xdr:pic>
    </xdr:grpSp>
    <xdr:clientData/>
  </xdr:twoCellAnchor>
  <xdr:twoCellAnchor>
    <xdr:from>
      <xdr:col>16</xdr:col>
      <xdr:colOff>430864</xdr:colOff>
      <xdr:row>1</xdr:row>
      <xdr:rowOff>68930</xdr:rowOff>
    </xdr:from>
    <xdr:to>
      <xdr:col>20</xdr:col>
      <xdr:colOff>480971</xdr:colOff>
      <xdr:row>8</xdr:row>
      <xdr:rowOff>61309</xdr:rowOff>
    </xdr:to>
    <xdr:grpSp>
      <xdr:nvGrpSpPr>
        <xdr:cNvPr id="27" name="Group 26">
          <a:extLst>
            <a:ext uri="{FF2B5EF4-FFF2-40B4-BE49-F238E27FC236}">
              <a16:creationId xmlns:a16="http://schemas.microsoft.com/office/drawing/2014/main" id="{22DD2CC0-CE55-4151-B341-DB26B5A967E9}"/>
            </a:ext>
          </a:extLst>
        </xdr:cNvPr>
        <xdr:cNvGrpSpPr/>
      </xdr:nvGrpSpPr>
      <xdr:grpSpPr>
        <a:xfrm>
          <a:off x="10184464" y="259430"/>
          <a:ext cx="2488507" cy="1325879"/>
          <a:chOff x="8436385" y="504286"/>
          <a:chExt cx="2234265" cy="1325880"/>
        </a:xfrm>
      </xdr:grpSpPr>
      <xdr:sp macro="" textlink="">
        <xdr:nvSpPr>
          <xdr:cNvPr id="28" name="Rectangle: Rounded Corners 27">
            <a:extLst>
              <a:ext uri="{FF2B5EF4-FFF2-40B4-BE49-F238E27FC236}">
                <a16:creationId xmlns:a16="http://schemas.microsoft.com/office/drawing/2014/main" id="{5D546C63-B390-8E5F-C21E-67C580F32065}"/>
              </a:ext>
            </a:extLst>
          </xdr:cNvPr>
          <xdr:cNvSpPr/>
        </xdr:nvSpPr>
        <xdr:spPr>
          <a:xfrm>
            <a:off x="8436385" y="504286"/>
            <a:ext cx="2234265" cy="1325880"/>
          </a:xfrm>
          <a:prstGeom prst="roundRect">
            <a:avLst/>
          </a:prstGeom>
          <a:gradFill flip="none" rotWithShape="1">
            <a:gsLst>
              <a:gs pos="94000">
                <a:srgbClr val="16C88C"/>
              </a:gs>
              <a:gs pos="48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9" name="TextBox 28">
            <a:extLst>
              <a:ext uri="{FF2B5EF4-FFF2-40B4-BE49-F238E27FC236}">
                <a16:creationId xmlns:a16="http://schemas.microsoft.com/office/drawing/2014/main" id="{1ACFB183-1BA1-4119-2531-7ADA3D2FFF91}"/>
              </a:ext>
            </a:extLst>
          </xdr:cNvPr>
          <xdr:cNvSpPr txBox="1"/>
        </xdr:nvSpPr>
        <xdr:spPr>
          <a:xfrm>
            <a:off x="8494432" y="533538"/>
            <a:ext cx="2164043" cy="48563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r>
              <a:rPr lang="en-US" sz="2800" b="0" i="0" u="none" strike="noStrike" baseline="0">
                <a:solidFill>
                  <a:schemeClr val="bg1"/>
                </a:solidFill>
                <a:latin typeface="Calibri"/>
                <a:ea typeface="Calibri"/>
                <a:cs typeface="Calibri"/>
              </a:rPr>
              <a:t> Margin</a:t>
            </a:r>
          </a:p>
        </xdr:txBody>
      </xdr:sp>
      <xdr:sp macro="" textlink="Pivot_Source!C3">
        <xdr:nvSpPr>
          <xdr:cNvPr id="30" name="TextBox 29">
            <a:extLst>
              <a:ext uri="{FF2B5EF4-FFF2-40B4-BE49-F238E27FC236}">
                <a16:creationId xmlns:a16="http://schemas.microsoft.com/office/drawing/2014/main" id="{F076E802-BBE4-18FE-131F-400B01A5C854}"/>
              </a:ext>
            </a:extLst>
          </xdr:cNvPr>
          <xdr:cNvSpPr txBox="1"/>
        </xdr:nvSpPr>
        <xdr:spPr>
          <a:xfrm>
            <a:off x="9301356" y="892054"/>
            <a:ext cx="1366644" cy="5747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FA879B-B47D-4031-8DD3-8ECAA6C4DAB3}" type="TxLink">
              <a:rPr lang="en-US" sz="2800" b="0" i="0" u="none" strike="noStrike">
                <a:solidFill>
                  <a:srgbClr val="FFFFFF"/>
                </a:solidFill>
                <a:latin typeface="Calibri"/>
                <a:ea typeface="Calibri"/>
                <a:cs typeface="Calibri"/>
              </a:rPr>
              <a:pPr marL="0" indent="0" algn="ctr"/>
              <a:t>40.14%</a:t>
            </a:fld>
            <a:endParaRPr lang="en-US" sz="2800" b="0" i="0" u="none" strike="noStrike">
              <a:solidFill>
                <a:schemeClr val="bg1"/>
              </a:solidFill>
              <a:latin typeface="Calibri"/>
              <a:ea typeface="Calibri"/>
              <a:cs typeface="Calibri"/>
            </a:endParaRPr>
          </a:p>
        </xdr:txBody>
      </xdr:sp>
      <xdr:pic>
        <xdr:nvPicPr>
          <xdr:cNvPr id="31" name="Graphic 30" descr="Pie chart with solid fill">
            <a:extLst>
              <a:ext uri="{FF2B5EF4-FFF2-40B4-BE49-F238E27FC236}">
                <a16:creationId xmlns:a16="http://schemas.microsoft.com/office/drawing/2014/main" id="{EDE14191-6734-17B5-982C-ADC03416B82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43925" y="1133475"/>
            <a:ext cx="609600" cy="609600"/>
          </a:xfrm>
          <a:prstGeom prst="rect">
            <a:avLst/>
          </a:prstGeom>
        </xdr:spPr>
      </xdr:pic>
    </xdr:grpSp>
    <xdr:clientData/>
  </xdr:twoCellAnchor>
  <xdr:twoCellAnchor>
    <xdr:from>
      <xdr:col>8</xdr:col>
      <xdr:colOff>214926</xdr:colOff>
      <xdr:row>8</xdr:row>
      <xdr:rowOff>168781</xdr:rowOff>
    </xdr:from>
    <xdr:to>
      <xdr:col>20</xdr:col>
      <xdr:colOff>567724</xdr:colOff>
      <xdr:row>24</xdr:row>
      <xdr:rowOff>48163</xdr:rowOff>
    </xdr:to>
    <xdr:graphicFrame macro="">
      <xdr:nvGraphicFramePr>
        <xdr:cNvPr id="32" name="Chart 31">
          <a:extLst>
            <a:ext uri="{FF2B5EF4-FFF2-40B4-BE49-F238E27FC236}">
              <a16:creationId xmlns:a16="http://schemas.microsoft.com/office/drawing/2014/main" id="{762C7F56-45D5-4BB6-9EEE-EC575385C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462577</xdr:colOff>
      <xdr:row>9</xdr:row>
      <xdr:rowOff>60384</xdr:rowOff>
    </xdr:from>
    <xdr:to>
      <xdr:col>19</xdr:col>
      <xdr:colOff>42412</xdr:colOff>
      <xdr:row>26</xdr:row>
      <xdr:rowOff>48163</xdr:rowOff>
    </xdr:to>
    <xdr:sp macro="" textlink="">
      <xdr:nvSpPr>
        <xdr:cNvPr id="34" name="Rectangle: Rounded Corners 33">
          <a:extLst>
            <a:ext uri="{FF2B5EF4-FFF2-40B4-BE49-F238E27FC236}">
              <a16:creationId xmlns:a16="http://schemas.microsoft.com/office/drawing/2014/main" id="{C9D6B7B1-51CD-F61C-0F44-9BADA0D7ED6C}"/>
            </a:ext>
          </a:extLst>
        </xdr:cNvPr>
        <xdr:cNvSpPr/>
      </xdr:nvSpPr>
      <xdr:spPr>
        <a:xfrm>
          <a:off x="4729777" y="1774884"/>
          <a:ext cx="6895035" cy="3226279"/>
        </a:xfrm>
        <a:prstGeom prst="roundRect">
          <a:avLst>
            <a:gd name="adj" fmla="val 7321"/>
          </a:avLst>
        </a:prstGeom>
        <a:gradFill flip="none" rotWithShape="1">
          <a:gsLst>
            <a:gs pos="98000">
              <a:srgbClr val="83B7C2"/>
            </a:gs>
            <a:gs pos="21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278526</xdr:colOff>
      <xdr:row>9</xdr:row>
      <xdr:rowOff>80737</xdr:rowOff>
    </xdr:from>
    <xdr:to>
      <xdr:col>25</xdr:col>
      <xdr:colOff>71889</xdr:colOff>
      <xdr:row>26</xdr:row>
      <xdr:rowOff>48163</xdr:rowOff>
    </xdr:to>
    <xdr:sp macro="" textlink="">
      <xdr:nvSpPr>
        <xdr:cNvPr id="37" name="Rectangle: Rounded Corners 36">
          <a:extLst>
            <a:ext uri="{FF2B5EF4-FFF2-40B4-BE49-F238E27FC236}">
              <a16:creationId xmlns:a16="http://schemas.microsoft.com/office/drawing/2014/main" id="{62D489B4-11BC-FDF1-320E-06462F1834C4}"/>
            </a:ext>
          </a:extLst>
        </xdr:cNvPr>
        <xdr:cNvSpPr/>
      </xdr:nvSpPr>
      <xdr:spPr>
        <a:xfrm>
          <a:off x="11860926" y="1795237"/>
          <a:ext cx="3450963" cy="3205926"/>
        </a:xfrm>
        <a:prstGeom prst="roundRect">
          <a:avLst>
            <a:gd name="adj" fmla="val 8515"/>
          </a:avLst>
        </a:prstGeom>
        <a:gradFill flip="none" rotWithShape="1">
          <a:gsLst>
            <a:gs pos="26000">
              <a:srgbClr val="83B7C2"/>
            </a:gs>
            <a:gs pos="100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xdr:colOff>
      <xdr:row>11</xdr:row>
      <xdr:rowOff>115096</xdr:rowOff>
    </xdr:from>
    <xdr:to>
      <xdr:col>7</xdr:col>
      <xdr:colOff>161924</xdr:colOff>
      <xdr:row>14</xdr:row>
      <xdr:rowOff>29048</xdr:rowOff>
    </xdr:to>
    <xdr:sp macro="" textlink="">
      <xdr:nvSpPr>
        <xdr:cNvPr id="41" name="Rectangle: Rounded Corners 40">
          <a:extLst>
            <a:ext uri="{FF2B5EF4-FFF2-40B4-BE49-F238E27FC236}">
              <a16:creationId xmlns:a16="http://schemas.microsoft.com/office/drawing/2014/main" id="{1FDDEF1D-1A27-4D6A-B03C-0C88ECC6B4FC}"/>
            </a:ext>
          </a:extLst>
        </xdr:cNvPr>
        <xdr:cNvSpPr/>
      </xdr:nvSpPr>
      <xdr:spPr>
        <a:xfrm>
          <a:off x="1857375" y="2210596"/>
          <a:ext cx="2571749" cy="485452"/>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279699</xdr:colOff>
      <xdr:row>8</xdr:row>
      <xdr:rowOff>179076</xdr:rowOff>
    </xdr:from>
    <xdr:to>
      <xdr:col>7</xdr:col>
      <xdr:colOff>73456</xdr:colOff>
      <xdr:row>10</xdr:row>
      <xdr:rowOff>144571</xdr:rowOff>
    </xdr:to>
    <xdr:sp macro="" textlink="">
      <xdr:nvSpPr>
        <xdr:cNvPr id="42" name="TextBox 41">
          <a:hlinkClick xmlns:r="http://schemas.openxmlformats.org/officeDocument/2006/relationships" r:id="rId12"/>
          <a:extLst>
            <a:ext uri="{FF2B5EF4-FFF2-40B4-BE49-F238E27FC236}">
              <a16:creationId xmlns:a16="http://schemas.microsoft.com/office/drawing/2014/main" id="{0A79EBFD-4495-4A86-A04E-A14C614870D0}"/>
            </a:ext>
          </a:extLst>
        </xdr:cNvPr>
        <xdr:cNvSpPr txBox="1"/>
      </xdr:nvSpPr>
      <xdr:spPr>
        <a:xfrm>
          <a:off x="2718099" y="1703076"/>
          <a:ext cx="1622557" cy="346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Mainboard</a:t>
          </a:r>
        </a:p>
      </xdr:txBody>
    </xdr:sp>
    <xdr:clientData/>
  </xdr:twoCellAnchor>
  <xdr:twoCellAnchor>
    <xdr:from>
      <xdr:col>3</xdr:col>
      <xdr:colOff>542925</xdr:colOff>
      <xdr:row>15</xdr:row>
      <xdr:rowOff>96411</xdr:rowOff>
    </xdr:from>
    <xdr:to>
      <xdr:col>7</xdr:col>
      <xdr:colOff>330631</xdr:colOff>
      <xdr:row>17</xdr:row>
      <xdr:rowOff>161244</xdr:rowOff>
    </xdr:to>
    <xdr:sp macro="" textlink="">
      <xdr:nvSpPr>
        <xdr:cNvPr id="43" name="TextBox 42">
          <a:hlinkClick xmlns:r="http://schemas.openxmlformats.org/officeDocument/2006/relationships" r:id="rId13"/>
          <a:extLst>
            <a:ext uri="{FF2B5EF4-FFF2-40B4-BE49-F238E27FC236}">
              <a16:creationId xmlns:a16="http://schemas.microsoft.com/office/drawing/2014/main" id="{9EC96264-B191-4928-B15B-D94C134CB038}"/>
            </a:ext>
          </a:extLst>
        </xdr:cNvPr>
        <xdr:cNvSpPr txBox="1"/>
      </xdr:nvSpPr>
      <xdr:spPr>
        <a:xfrm>
          <a:off x="2371725" y="2953911"/>
          <a:ext cx="2226106" cy="44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Customers</a:t>
          </a:r>
          <a:r>
            <a:rPr lang="en-US" sz="1600" b="0" baseline="0">
              <a:solidFill>
                <a:schemeClr val="bg1"/>
              </a:solidFill>
            </a:rPr>
            <a:t> Performance</a:t>
          </a:r>
          <a:endParaRPr lang="en-US" sz="1600" b="0">
            <a:solidFill>
              <a:schemeClr val="bg1"/>
            </a:solidFill>
          </a:endParaRPr>
        </a:p>
      </xdr:txBody>
    </xdr:sp>
    <xdr:clientData/>
  </xdr:twoCellAnchor>
  <xdr:twoCellAnchor>
    <xdr:from>
      <xdr:col>4</xdr:col>
      <xdr:colOff>6781</xdr:colOff>
      <xdr:row>12</xdr:row>
      <xdr:rowOff>479</xdr:rowOff>
    </xdr:from>
    <xdr:to>
      <xdr:col>7</xdr:col>
      <xdr:colOff>502081</xdr:colOff>
      <xdr:row>14</xdr:row>
      <xdr:rowOff>40478</xdr:rowOff>
    </xdr:to>
    <xdr:sp macro="" textlink="">
      <xdr:nvSpPr>
        <xdr:cNvPr id="44" name="TextBox 43">
          <a:extLst>
            <a:ext uri="{FF2B5EF4-FFF2-40B4-BE49-F238E27FC236}">
              <a16:creationId xmlns:a16="http://schemas.microsoft.com/office/drawing/2014/main" id="{83F474AF-715B-4AE6-AFB6-543F5E83A73D}"/>
            </a:ext>
          </a:extLst>
        </xdr:cNvPr>
        <xdr:cNvSpPr txBox="1"/>
      </xdr:nvSpPr>
      <xdr:spPr>
        <a:xfrm>
          <a:off x="2445181" y="2286479"/>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Branch Performance</a:t>
          </a:r>
        </a:p>
      </xdr:txBody>
    </xdr:sp>
    <xdr:clientData/>
  </xdr:twoCellAnchor>
  <xdr:twoCellAnchor>
    <xdr:from>
      <xdr:col>3</xdr:col>
      <xdr:colOff>540181</xdr:colOff>
      <xdr:row>19</xdr:row>
      <xdr:rowOff>26676</xdr:rowOff>
    </xdr:from>
    <xdr:to>
      <xdr:col>7</xdr:col>
      <xdr:colOff>425881</xdr:colOff>
      <xdr:row>21</xdr:row>
      <xdr:rowOff>66675</xdr:rowOff>
    </xdr:to>
    <xdr:sp macro="" textlink="">
      <xdr:nvSpPr>
        <xdr:cNvPr id="45" name="TextBox 44">
          <a:hlinkClick xmlns:r="http://schemas.openxmlformats.org/officeDocument/2006/relationships" r:id="rId14"/>
          <a:extLst>
            <a:ext uri="{FF2B5EF4-FFF2-40B4-BE49-F238E27FC236}">
              <a16:creationId xmlns:a16="http://schemas.microsoft.com/office/drawing/2014/main" id="{DBC8C46D-8C1E-4762-8E8C-00E34A827C05}"/>
            </a:ext>
          </a:extLst>
        </xdr:cNvPr>
        <xdr:cNvSpPr txBox="1"/>
      </xdr:nvSpPr>
      <xdr:spPr>
        <a:xfrm>
          <a:off x="2368981" y="3646176"/>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Category Performance</a:t>
          </a:r>
        </a:p>
      </xdr:txBody>
    </xdr:sp>
    <xdr:clientData/>
  </xdr:twoCellAnchor>
  <xdr:twoCellAnchor editAs="oneCell">
    <xdr:from>
      <xdr:col>3</xdr:col>
      <xdr:colOff>95250</xdr:colOff>
      <xdr:row>14</xdr:row>
      <xdr:rowOff>104775</xdr:rowOff>
    </xdr:from>
    <xdr:to>
      <xdr:col>4</xdr:col>
      <xdr:colOff>19050</xdr:colOff>
      <xdr:row>17</xdr:row>
      <xdr:rowOff>66675</xdr:rowOff>
    </xdr:to>
    <xdr:pic>
      <xdr:nvPicPr>
        <xdr:cNvPr id="46" name="Graphic 45" descr="User with solid fill">
          <a:extLst>
            <a:ext uri="{FF2B5EF4-FFF2-40B4-BE49-F238E27FC236}">
              <a16:creationId xmlns:a16="http://schemas.microsoft.com/office/drawing/2014/main" id="{1C36332A-1D72-4C78-AE3A-E4C1F708B24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24050" y="2771775"/>
          <a:ext cx="533400" cy="533400"/>
        </a:xfrm>
        <a:prstGeom prst="rect">
          <a:avLst/>
        </a:prstGeom>
      </xdr:spPr>
    </xdr:pic>
    <xdr:clientData/>
  </xdr:twoCellAnchor>
  <xdr:twoCellAnchor editAs="oneCell">
    <xdr:from>
      <xdr:col>3</xdr:col>
      <xdr:colOff>140474</xdr:colOff>
      <xdr:row>11</xdr:row>
      <xdr:rowOff>102375</xdr:rowOff>
    </xdr:from>
    <xdr:to>
      <xdr:col>3</xdr:col>
      <xdr:colOff>590549</xdr:colOff>
      <xdr:row>13</xdr:row>
      <xdr:rowOff>171450</xdr:rowOff>
    </xdr:to>
    <xdr:pic>
      <xdr:nvPicPr>
        <xdr:cNvPr id="47" name="Graphic 46" descr="Briefcase with solid fill">
          <a:extLst>
            <a:ext uri="{FF2B5EF4-FFF2-40B4-BE49-F238E27FC236}">
              <a16:creationId xmlns:a16="http://schemas.microsoft.com/office/drawing/2014/main" id="{EA173588-59BA-4FAC-B6C2-C2374E42C03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969274" y="2197875"/>
          <a:ext cx="450075" cy="450075"/>
        </a:xfrm>
        <a:prstGeom prst="rect">
          <a:avLst/>
        </a:prstGeom>
      </xdr:spPr>
    </xdr:pic>
    <xdr:clientData/>
  </xdr:twoCellAnchor>
  <xdr:twoCellAnchor editAs="oneCell">
    <xdr:from>
      <xdr:col>3</xdr:col>
      <xdr:colOff>171450</xdr:colOff>
      <xdr:row>8</xdr:row>
      <xdr:rowOff>119025</xdr:rowOff>
    </xdr:from>
    <xdr:to>
      <xdr:col>4</xdr:col>
      <xdr:colOff>47625</xdr:colOff>
      <xdr:row>11</xdr:row>
      <xdr:rowOff>33300</xdr:rowOff>
    </xdr:to>
    <xdr:pic>
      <xdr:nvPicPr>
        <xdr:cNvPr id="48" name="Graphic 47" descr="Presentation with bar chart with solid fill">
          <a:extLst>
            <a:ext uri="{FF2B5EF4-FFF2-40B4-BE49-F238E27FC236}">
              <a16:creationId xmlns:a16="http://schemas.microsoft.com/office/drawing/2014/main" id="{861A912F-2226-497C-BB3F-F655DAA7D87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000250" y="1643025"/>
          <a:ext cx="485775" cy="485775"/>
        </a:xfrm>
        <a:prstGeom prst="rect">
          <a:avLst/>
        </a:prstGeom>
      </xdr:spPr>
    </xdr:pic>
    <xdr:clientData/>
  </xdr:twoCellAnchor>
  <xdr:twoCellAnchor editAs="oneCell">
    <xdr:from>
      <xdr:col>3</xdr:col>
      <xdr:colOff>173775</xdr:colOff>
      <xdr:row>18</xdr:row>
      <xdr:rowOff>126150</xdr:rowOff>
    </xdr:from>
    <xdr:to>
      <xdr:col>4</xdr:col>
      <xdr:colOff>28575</xdr:colOff>
      <xdr:row>21</xdr:row>
      <xdr:rowOff>19050</xdr:rowOff>
    </xdr:to>
    <xdr:pic>
      <xdr:nvPicPr>
        <xdr:cNvPr id="49" name="Graphic 48" descr="Shopping cart with solid fill">
          <a:extLst>
            <a:ext uri="{FF2B5EF4-FFF2-40B4-BE49-F238E27FC236}">
              <a16:creationId xmlns:a16="http://schemas.microsoft.com/office/drawing/2014/main" id="{2B868B67-BAAC-4175-A938-89381BDFA6E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002575" y="3555150"/>
          <a:ext cx="464400" cy="464400"/>
        </a:xfrm>
        <a:prstGeom prst="rect">
          <a:avLst/>
        </a:prstGeom>
      </xdr:spPr>
    </xdr:pic>
    <xdr:clientData/>
  </xdr:twoCellAnchor>
  <xdr:twoCellAnchor editAs="oneCell">
    <xdr:from>
      <xdr:col>3</xdr:col>
      <xdr:colOff>141694</xdr:colOff>
      <xdr:row>22</xdr:row>
      <xdr:rowOff>13881</xdr:rowOff>
    </xdr:from>
    <xdr:to>
      <xdr:col>7</xdr:col>
      <xdr:colOff>142875</xdr:colOff>
      <xdr:row>27</xdr:row>
      <xdr:rowOff>123825</xdr:rowOff>
    </xdr:to>
    <mc:AlternateContent xmlns:mc="http://schemas.openxmlformats.org/markup-compatibility/2006" xmlns:a14="http://schemas.microsoft.com/office/drawing/2010/main">
      <mc:Choice Requires="a14">
        <xdr:graphicFrame macro="">
          <xdr:nvGraphicFramePr>
            <xdr:cNvPr id="50" name="Store_Name 1">
              <a:extLst>
                <a:ext uri="{FF2B5EF4-FFF2-40B4-BE49-F238E27FC236}">
                  <a16:creationId xmlns:a16="http://schemas.microsoft.com/office/drawing/2014/main" id="{7E4C7DE2-1385-4CAF-A762-09E714B614E1}"/>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1970494" y="4204881"/>
              <a:ext cx="2439581" cy="1062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581024</xdr:colOff>
      <xdr:row>9</xdr:row>
      <xdr:rowOff>114300</xdr:rowOff>
    </xdr:from>
    <xdr:to>
      <xdr:col>19</xdr:col>
      <xdr:colOff>19049</xdr:colOff>
      <xdr:row>26</xdr:row>
      <xdr:rowOff>76200</xdr:rowOff>
    </xdr:to>
    <xdr:graphicFrame macro="">
      <xdr:nvGraphicFramePr>
        <xdr:cNvPr id="56" name="Chart 55">
          <a:extLst>
            <a:ext uri="{FF2B5EF4-FFF2-40B4-BE49-F238E27FC236}">
              <a16:creationId xmlns:a16="http://schemas.microsoft.com/office/drawing/2014/main" id="{DDDC955A-216A-4BC3-8423-74A2E4D17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523874</xdr:colOff>
      <xdr:row>28</xdr:row>
      <xdr:rowOff>142875</xdr:rowOff>
    </xdr:from>
    <xdr:to>
      <xdr:col>26</xdr:col>
      <xdr:colOff>209549</xdr:colOff>
      <xdr:row>37</xdr:row>
      <xdr:rowOff>176212</xdr:rowOff>
    </xdr:to>
    <xdr:graphicFrame macro="">
      <xdr:nvGraphicFramePr>
        <xdr:cNvPr id="59" name="Chart 58">
          <a:extLst>
            <a:ext uri="{FF2B5EF4-FFF2-40B4-BE49-F238E27FC236}">
              <a16:creationId xmlns:a16="http://schemas.microsoft.com/office/drawing/2014/main" id="{5C083C9E-6566-496F-8E99-14BC8305C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249951</xdr:colOff>
      <xdr:row>9</xdr:row>
      <xdr:rowOff>118836</xdr:rowOff>
    </xdr:from>
    <xdr:to>
      <xdr:col>26</xdr:col>
      <xdr:colOff>238125</xdr:colOff>
      <xdr:row>25</xdr:row>
      <xdr:rowOff>57149</xdr:rowOff>
    </xdr:to>
    <xdr:graphicFrame macro="">
      <xdr:nvGraphicFramePr>
        <xdr:cNvPr id="60" name="Chart 59">
          <a:extLst>
            <a:ext uri="{FF2B5EF4-FFF2-40B4-BE49-F238E27FC236}">
              <a16:creationId xmlns:a16="http://schemas.microsoft.com/office/drawing/2014/main" id="{C3EEB8AD-9048-481F-8FC3-F56586423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326151</xdr:colOff>
      <xdr:row>9</xdr:row>
      <xdr:rowOff>90262</xdr:rowOff>
    </xdr:from>
    <xdr:to>
      <xdr:col>23</xdr:col>
      <xdr:colOff>267073</xdr:colOff>
      <xdr:row>12</xdr:row>
      <xdr:rowOff>80734</xdr:rowOff>
    </xdr:to>
    <xdr:sp macro="" textlink="">
      <xdr:nvSpPr>
        <xdr:cNvPr id="61" name="TextBox 60">
          <a:extLst>
            <a:ext uri="{FF2B5EF4-FFF2-40B4-BE49-F238E27FC236}">
              <a16:creationId xmlns:a16="http://schemas.microsoft.com/office/drawing/2014/main" id="{7DE7F2B8-7207-43D7-B76F-E73501D2FDCB}"/>
            </a:ext>
          </a:extLst>
        </xdr:cNvPr>
        <xdr:cNvSpPr txBox="1"/>
      </xdr:nvSpPr>
      <xdr:spPr>
        <a:xfrm>
          <a:off x="11298951" y="1804762"/>
          <a:ext cx="2988922" cy="56197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by Region</a:t>
          </a:r>
        </a:p>
      </xdr:txBody>
    </xdr:sp>
    <xdr:clientData/>
  </xdr:twoCellAnchor>
  <xdr:twoCellAnchor>
    <xdr:from>
      <xdr:col>7</xdr:col>
      <xdr:colOff>373776</xdr:colOff>
      <xdr:row>9</xdr:row>
      <xdr:rowOff>52162</xdr:rowOff>
    </xdr:from>
    <xdr:to>
      <xdr:col>12</xdr:col>
      <xdr:colOff>314698</xdr:colOff>
      <xdr:row>12</xdr:row>
      <xdr:rowOff>42634</xdr:rowOff>
    </xdr:to>
    <xdr:sp macro="" textlink="">
      <xdr:nvSpPr>
        <xdr:cNvPr id="33" name="TextBox 32">
          <a:extLst>
            <a:ext uri="{FF2B5EF4-FFF2-40B4-BE49-F238E27FC236}">
              <a16:creationId xmlns:a16="http://schemas.microsoft.com/office/drawing/2014/main" id="{2428CE5C-DAA7-4E99-90D9-5B06E1CBD682}"/>
            </a:ext>
          </a:extLst>
        </xdr:cNvPr>
        <xdr:cNvSpPr txBox="1"/>
      </xdr:nvSpPr>
      <xdr:spPr>
        <a:xfrm>
          <a:off x="4640976" y="1766662"/>
          <a:ext cx="2988922" cy="56197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&amp; Prfoit by Branch</a:t>
          </a:r>
        </a:p>
      </xdr:txBody>
    </xdr:sp>
    <xdr:clientData/>
  </xdr:twoCellAnchor>
  <xdr:twoCellAnchor>
    <xdr:from>
      <xdr:col>8</xdr:col>
      <xdr:colOff>11825</xdr:colOff>
      <xdr:row>27</xdr:row>
      <xdr:rowOff>14061</xdr:rowOff>
    </xdr:from>
    <xdr:to>
      <xdr:col>14</xdr:col>
      <xdr:colOff>371475</xdr:colOff>
      <xdr:row>28</xdr:row>
      <xdr:rowOff>171450</xdr:rowOff>
    </xdr:to>
    <xdr:sp macro="" textlink="">
      <xdr:nvSpPr>
        <xdr:cNvPr id="35" name="TextBox 34">
          <a:extLst>
            <a:ext uri="{FF2B5EF4-FFF2-40B4-BE49-F238E27FC236}">
              <a16:creationId xmlns:a16="http://schemas.microsoft.com/office/drawing/2014/main" id="{8B02A98A-3C8F-442D-B5F3-BE59FD4E2676}"/>
            </a:ext>
          </a:extLst>
        </xdr:cNvPr>
        <xdr:cNvSpPr txBox="1"/>
      </xdr:nvSpPr>
      <xdr:spPr>
        <a:xfrm>
          <a:off x="4888625" y="5157561"/>
          <a:ext cx="4017250" cy="34788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Top Sales Representative by Branch</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95250</xdr:colOff>
      <xdr:row>47</xdr:row>
      <xdr:rowOff>76200</xdr:rowOff>
    </xdr:to>
    <xdr:sp macro="" textlink="">
      <xdr:nvSpPr>
        <xdr:cNvPr id="2" name="Rectangle 1">
          <a:extLst>
            <a:ext uri="{FF2B5EF4-FFF2-40B4-BE49-F238E27FC236}">
              <a16:creationId xmlns:a16="http://schemas.microsoft.com/office/drawing/2014/main" id="{F279DBE4-F4A5-4DE4-B332-02071C4286AD}"/>
            </a:ext>
          </a:extLst>
        </xdr:cNvPr>
        <xdr:cNvSpPr/>
      </xdr:nvSpPr>
      <xdr:spPr>
        <a:xfrm>
          <a:off x="0" y="0"/>
          <a:ext cx="25698450" cy="9029700"/>
        </a:xfrm>
        <a:prstGeom prst="rect">
          <a:avLst/>
        </a:prstGeom>
        <a:gradFill flip="none" rotWithShape="1">
          <a:gsLst>
            <a:gs pos="0">
              <a:srgbClr val="4FAB60"/>
            </a:gs>
            <a:gs pos="74000">
              <a:srgbClr val="023554"/>
            </a:gs>
            <a:gs pos="83000">
              <a:srgbClr val="023554"/>
            </a:gs>
            <a:gs pos="100000">
              <a:srgbClr val="02355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165319</xdr:colOff>
      <xdr:row>0</xdr:row>
      <xdr:rowOff>80538</xdr:rowOff>
    </xdr:from>
    <xdr:to>
      <xdr:col>25</xdr:col>
      <xdr:colOff>209550</xdr:colOff>
      <xdr:row>38</xdr:row>
      <xdr:rowOff>19589</xdr:rowOff>
    </xdr:to>
    <xdr:sp macro="" textlink="">
      <xdr:nvSpPr>
        <xdr:cNvPr id="3" name="Rectangle: Rounded Corners 2">
          <a:extLst>
            <a:ext uri="{FF2B5EF4-FFF2-40B4-BE49-F238E27FC236}">
              <a16:creationId xmlns:a16="http://schemas.microsoft.com/office/drawing/2014/main" id="{5D98D9F4-B9F9-435B-BAD7-8DCAE37A5579}"/>
            </a:ext>
          </a:extLst>
        </xdr:cNvPr>
        <xdr:cNvSpPr/>
      </xdr:nvSpPr>
      <xdr:spPr>
        <a:xfrm>
          <a:off x="1994119" y="80538"/>
          <a:ext cx="13455431" cy="7178051"/>
        </a:xfrm>
        <a:prstGeom prst="roundRect">
          <a:avLst>
            <a:gd name="adj" fmla="val 5566"/>
          </a:avLst>
        </a:prstGeom>
        <a:gradFill>
          <a:gsLst>
            <a:gs pos="0">
              <a:srgbClr val="4FAB60"/>
            </a:gs>
            <a:gs pos="64000">
              <a:srgbClr val="023554"/>
            </a:gs>
          </a:gsLst>
          <a:lin ang="2700000" scaled="1"/>
        </a:gradFill>
        <a:ln>
          <a:noFill/>
        </a:ln>
        <a:effectLst>
          <a:outerShdw blurRad="127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599549</xdr:colOff>
      <xdr:row>0</xdr:row>
      <xdr:rowOff>106111</xdr:rowOff>
    </xdr:from>
    <xdr:to>
      <xdr:col>7</xdr:col>
      <xdr:colOff>238928</xdr:colOff>
      <xdr:row>38</xdr:row>
      <xdr:rowOff>19588</xdr:rowOff>
    </xdr:to>
    <xdr:sp macro="" textlink="">
      <xdr:nvSpPr>
        <xdr:cNvPr id="4" name="Rectangle: Rounded Corners 3">
          <a:extLst>
            <a:ext uri="{FF2B5EF4-FFF2-40B4-BE49-F238E27FC236}">
              <a16:creationId xmlns:a16="http://schemas.microsoft.com/office/drawing/2014/main" id="{1A698A62-A690-4993-B893-E92BBDD7DBF3}"/>
            </a:ext>
          </a:extLst>
        </xdr:cNvPr>
        <xdr:cNvSpPr/>
      </xdr:nvSpPr>
      <xdr:spPr>
        <a:xfrm>
          <a:off x="1818749" y="106111"/>
          <a:ext cx="2687379" cy="7152477"/>
        </a:xfrm>
        <a:prstGeom prst="roundRect">
          <a:avLst>
            <a:gd name="adj" fmla="val 11471"/>
          </a:avLst>
        </a:prstGeom>
        <a:gradFill>
          <a:gsLst>
            <a:gs pos="0">
              <a:srgbClr val="015253"/>
            </a:gs>
            <a:gs pos="53000">
              <a:srgbClr val="07274E"/>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314336</xdr:colOff>
      <xdr:row>26</xdr:row>
      <xdr:rowOff>26375</xdr:rowOff>
    </xdr:from>
    <xdr:to>
      <xdr:col>25</xdr:col>
      <xdr:colOff>45477</xdr:colOff>
      <xdr:row>37</xdr:row>
      <xdr:rowOff>11724</xdr:rowOff>
    </xdr:to>
    <xdr:sp macro="" textlink="">
      <xdr:nvSpPr>
        <xdr:cNvPr id="5" name="Rectangle: Rounded Corners 4">
          <a:extLst>
            <a:ext uri="{FF2B5EF4-FFF2-40B4-BE49-F238E27FC236}">
              <a16:creationId xmlns:a16="http://schemas.microsoft.com/office/drawing/2014/main" id="{DA45E1D2-0D00-4FEB-96A2-01E6BB03618B}"/>
            </a:ext>
          </a:extLst>
        </xdr:cNvPr>
        <xdr:cNvSpPr/>
      </xdr:nvSpPr>
      <xdr:spPr>
        <a:xfrm>
          <a:off x="11896736" y="4979375"/>
          <a:ext cx="3388741" cy="2080849"/>
        </a:xfrm>
        <a:prstGeom prst="roundRect">
          <a:avLst/>
        </a:prstGeom>
        <a:gradFill flip="none" rotWithShape="1">
          <a:gsLst>
            <a:gs pos="26000">
              <a:srgbClr val="83B7C2"/>
            </a:gs>
            <a:gs pos="100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xdr:from>
      <xdr:col>3</xdr:col>
      <xdr:colOff>166193</xdr:colOff>
      <xdr:row>1</xdr:row>
      <xdr:rowOff>83437</xdr:rowOff>
    </xdr:from>
    <xdr:to>
      <xdr:col>7</xdr:col>
      <xdr:colOff>238928</xdr:colOff>
      <xdr:row>6</xdr:row>
      <xdr:rowOff>131383</xdr:rowOff>
    </xdr:to>
    <xdr:grpSp>
      <xdr:nvGrpSpPr>
        <xdr:cNvPr id="6" name="Group 5">
          <a:extLst>
            <a:ext uri="{FF2B5EF4-FFF2-40B4-BE49-F238E27FC236}">
              <a16:creationId xmlns:a16="http://schemas.microsoft.com/office/drawing/2014/main" id="{43BBBF6D-CB9C-484E-B566-BB0571372390}"/>
            </a:ext>
          </a:extLst>
        </xdr:cNvPr>
        <xdr:cNvGrpSpPr/>
      </xdr:nvGrpSpPr>
      <xdr:grpSpPr>
        <a:xfrm>
          <a:off x="1994993" y="273937"/>
          <a:ext cx="2511135" cy="1000446"/>
          <a:chOff x="1041209" y="-81734"/>
          <a:chExt cx="4054679" cy="1823044"/>
        </a:xfrm>
      </xdr:grpSpPr>
      <xdr:sp macro="" textlink="">
        <xdr:nvSpPr>
          <xdr:cNvPr id="7" name="TextBox 6">
            <a:extLst>
              <a:ext uri="{FF2B5EF4-FFF2-40B4-BE49-F238E27FC236}">
                <a16:creationId xmlns:a16="http://schemas.microsoft.com/office/drawing/2014/main" id="{447E6844-6E3B-26B1-C1C5-F1EF783FF806}"/>
              </a:ext>
            </a:extLst>
          </xdr:cNvPr>
          <xdr:cNvSpPr txBox="1"/>
        </xdr:nvSpPr>
        <xdr:spPr>
          <a:xfrm>
            <a:off x="1892687" y="-81734"/>
            <a:ext cx="3203201" cy="1823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Narrow" panose="020B0004020202020204" pitchFamily="34" charset="0"/>
              </a:rPr>
              <a:t>STORE</a:t>
            </a:r>
            <a:endParaRPr lang="en-US" sz="1800" b="1">
              <a:solidFill>
                <a:schemeClr val="bg1"/>
              </a:solidFill>
              <a:latin typeface="Aptos Narrow" panose="020B0004020202020204" pitchFamily="34" charset="0"/>
            </a:endParaRPr>
          </a:p>
          <a:p>
            <a:pPr algn="ctr"/>
            <a:r>
              <a:rPr lang="en-US" sz="1800" b="1">
                <a:solidFill>
                  <a:schemeClr val="bg1"/>
                </a:solidFill>
                <a:latin typeface="Aptos Narrow" panose="020B0004020202020204" pitchFamily="34" charset="0"/>
              </a:rPr>
              <a:t>MANAGEMENT</a:t>
            </a:r>
          </a:p>
          <a:p>
            <a:pPr algn="ctr"/>
            <a:r>
              <a:rPr lang="en-US" sz="1800" b="1">
                <a:solidFill>
                  <a:srgbClr val="16C88C"/>
                </a:solidFill>
                <a:latin typeface="Aptos Narrow" panose="020B0004020202020204" pitchFamily="34" charset="0"/>
              </a:rPr>
              <a:t>DASHBOARD</a:t>
            </a:r>
          </a:p>
        </xdr:txBody>
      </xdr:sp>
      <xdr:pic>
        <xdr:nvPicPr>
          <xdr:cNvPr id="8" name="Graphic 7" descr="Research with solid fill">
            <a:extLst>
              <a:ext uri="{FF2B5EF4-FFF2-40B4-BE49-F238E27FC236}">
                <a16:creationId xmlns:a16="http://schemas.microsoft.com/office/drawing/2014/main" id="{899A9009-986B-D164-2340-B0EADC0D8B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209" y="407925"/>
            <a:ext cx="931403" cy="976022"/>
          </a:xfrm>
          <a:prstGeom prst="rect">
            <a:avLst/>
          </a:prstGeom>
        </xdr:spPr>
      </xdr:pic>
      <xdr:cxnSp macro="">
        <xdr:nvCxnSpPr>
          <xdr:cNvPr id="9" name="Straight Connector 8">
            <a:extLst>
              <a:ext uri="{FF2B5EF4-FFF2-40B4-BE49-F238E27FC236}">
                <a16:creationId xmlns:a16="http://schemas.microsoft.com/office/drawing/2014/main" id="{D5F6926E-CD41-5096-633D-D25AF4E857ED}"/>
              </a:ext>
            </a:extLst>
          </xdr:cNvPr>
          <xdr:cNvCxnSpPr/>
        </xdr:nvCxnSpPr>
        <xdr:spPr>
          <a:xfrm>
            <a:off x="2045279" y="394815"/>
            <a:ext cx="0" cy="934323"/>
          </a:xfrm>
          <a:prstGeom prst="line">
            <a:avLst/>
          </a:prstGeom>
          <a:ln w="47625" cmpd="sng">
            <a:solidFill>
              <a:schemeClr val="bg1"/>
            </a:solidFill>
          </a:ln>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3</xdr:col>
      <xdr:colOff>170072</xdr:colOff>
      <xdr:row>29</xdr:row>
      <xdr:rowOff>123599</xdr:rowOff>
    </xdr:from>
    <xdr:to>
      <xdr:col>7</xdr:col>
      <xdr:colOff>32887</xdr:colOff>
      <xdr:row>36</xdr:row>
      <xdr:rowOff>171989</xdr:rowOff>
    </xdr:to>
    <mc:AlternateContent xmlns:mc="http://schemas.openxmlformats.org/markup-compatibility/2006" xmlns:a14="http://schemas.microsoft.com/office/drawing/2010/main">
      <mc:Choice Requires="a14">
        <xdr:graphicFrame macro="">
          <xdr:nvGraphicFramePr>
            <xdr:cNvPr id="10" name="Order_Date (Month) 4">
              <a:extLst>
                <a:ext uri="{FF2B5EF4-FFF2-40B4-BE49-F238E27FC236}">
                  <a16:creationId xmlns:a16="http://schemas.microsoft.com/office/drawing/2014/main" id="{F1744550-55AF-4CE5-A197-7C90310FE7E4}"/>
                </a:ext>
              </a:extLst>
            </xdr:cNvPr>
            <xdr:cNvGraphicFramePr/>
          </xdr:nvGraphicFramePr>
          <xdr:xfrm>
            <a:off x="0" y="0"/>
            <a:ext cx="0" cy="0"/>
          </xdr:xfrm>
          <a:graphic>
            <a:graphicData uri="http://schemas.microsoft.com/office/drawing/2010/slicer">
              <sle:slicer xmlns:sle="http://schemas.microsoft.com/office/drawing/2010/slicer" name="Order_Date (Month) 4"/>
            </a:graphicData>
          </a:graphic>
        </xdr:graphicFrame>
      </mc:Choice>
      <mc:Fallback xmlns="">
        <xdr:sp macro="" textlink="">
          <xdr:nvSpPr>
            <xdr:cNvPr id="0" name=""/>
            <xdr:cNvSpPr>
              <a:spLocks noTextEdit="1"/>
            </xdr:cNvSpPr>
          </xdr:nvSpPr>
          <xdr:spPr>
            <a:xfrm>
              <a:off x="1998872" y="5648099"/>
              <a:ext cx="2301215" cy="1381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360770</xdr:colOff>
      <xdr:row>27</xdr:row>
      <xdr:rowOff>71030</xdr:rowOff>
    </xdr:from>
    <xdr:to>
      <xdr:col>6</xdr:col>
      <xdr:colOff>394837</xdr:colOff>
      <xdr:row>29</xdr:row>
      <xdr:rowOff>133889</xdr:rowOff>
    </xdr:to>
    <mc:AlternateContent xmlns:mc="http://schemas.openxmlformats.org/markup-compatibility/2006" xmlns:a14="http://schemas.microsoft.com/office/drawing/2010/main">
      <mc:Choice Requires="a14">
        <xdr:graphicFrame macro="">
          <xdr:nvGraphicFramePr>
            <xdr:cNvPr id="11" name="Order_Date (Year) 4">
              <a:extLst>
                <a:ext uri="{FF2B5EF4-FFF2-40B4-BE49-F238E27FC236}">
                  <a16:creationId xmlns:a16="http://schemas.microsoft.com/office/drawing/2014/main" id="{A25B9547-9C70-44D2-9C75-F696756B58BD}"/>
                </a:ext>
              </a:extLst>
            </xdr:cNvPr>
            <xdr:cNvGraphicFramePr/>
          </xdr:nvGraphicFramePr>
          <xdr:xfrm>
            <a:off x="0" y="0"/>
            <a:ext cx="0" cy="0"/>
          </xdr:xfrm>
          <a:graphic>
            <a:graphicData uri="http://schemas.microsoft.com/office/drawing/2010/slicer">
              <sle:slicer xmlns:sle="http://schemas.microsoft.com/office/drawing/2010/slicer" name="Order_Date (Year) 4"/>
            </a:graphicData>
          </a:graphic>
        </xdr:graphicFrame>
      </mc:Choice>
      <mc:Fallback xmlns="">
        <xdr:sp macro="" textlink="">
          <xdr:nvSpPr>
            <xdr:cNvPr id="0" name=""/>
            <xdr:cNvSpPr>
              <a:spLocks noTextEdit="1"/>
            </xdr:cNvSpPr>
          </xdr:nvSpPr>
          <xdr:spPr>
            <a:xfrm>
              <a:off x="2189570" y="5214530"/>
              <a:ext cx="1862867" cy="44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29242</xdr:colOff>
      <xdr:row>1</xdr:row>
      <xdr:rowOff>68930</xdr:rowOff>
    </xdr:from>
    <xdr:to>
      <xdr:col>25</xdr:col>
      <xdr:colOff>107828</xdr:colOff>
      <xdr:row>8</xdr:row>
      <xdr:rowOff>61309</xdr:rowOff>
    </xdr:to>
    <xdr:grpSp>
      <xdr:nvGrpSpPr>
        <xdr:cNvPr id="12" name="Group 11">
          <a:extLst>
            <a:ext uri="{FF2B5EF4-FFF2-40B4-BE49-F238E27FC236}">
              <a16:creationId xmlns:a16="http://schemas.microsoft.com/office/drawing/2014/main" id="{E1C46B81-0A13-4AC8-B167-104113D4B8DF}"/>
            </a:ext>
          </a:extLst>
        </xdr:cNvPr>
        <xdr:cNvGrpSpPr/>
      </xdr:nvGrpSpPr>
      <xdr:grpSpPr>
        <a:xfrm>
          <a:off x="12830842" y="259430"/>
          <a:ext cx="2516986" cy="1325879"/>
          <a:chOff x="8693511" y="731523"/>
          <a:chExt cx="2251006" cy="1325880"/>
        </a:xfrm>
      </xdr:grpSpPr>
      <xdr:sp macro="" textlink="">
        <xdr:nvSpPr>
          <xdr:cNvPr id="13" name="Rectangle: Rounded Corners 12">
            <a:extLst>
              <a:ext uri="{FF2B5EF4-FFF2-40B4-BE49-F238E27FC236}">
                <a16:creationId xmlns:a16="http://schemas.microsoft.com/office/drawing/2014/main" id="{9460B640-BB19-009F-9D59-61764D48FDDF}"/>
              </a:ext>
            </a:extLst>
          </xdr:cNvPr>
          <xdr:cNvSpPr/>
        </xdr:nvSpPr>
        <xdr:spPr>
          <a:xfrm>
            <a:off x="8697927" y="731523"/>
            <a:ext cx="2234265" cy="1325880"/>
          </a:xfrm>
          <a:prstGeom prst="roundRect">
            <a:avLst/>
          </a:prstGeom>
          <a:gradFill flip="none" rotWithShape="1">
            <a:gsLst>
              <a:gs pos="13000">
                <a:srgbClr val="2384F9"/>
              </a:gs>
              <a:gs pos="83000">
                <a:srgbClr val="605776"/>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4" name="TextBox 13">
            <a:extLst>
              <a:ext uri="{FF2B5EF4-FFF2-40B4-BE49-F238E27FC236}">
                <a16:creationId xmlns:a16="http://schemas.microsoft.com/office/drawing/2014/main" id="{94539766-B0DA-A9D9-2080-05F6160D3853}"/>
              </a:ext>
            </a:extLst>
          </xdr:cNvPr>
          <xdr:cNvSpPr txBox="1"/>
        </xdr:nvSpPr>
        <xdr:spPr>
          <a:xfrm>
            <a:off x="8693511" y="757758"/>
            <a:ext cx="2244783" cy="57574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Quantity Sold</a:t>
            </a:r>
          </a:p>
        </xdr:txBody>
      </xdr:sp>
      <xdr:sp macro="" textlink="Pivot_Source!D3">
        <xdr:nvSpPr>
          <xdr:cNvPr id="15" name="TextBox 14">
            <a:extLst>
              <a:ext uri="{FF2B5EF4-FFF2-40B4-BE49-F238E27FC236}">
                <a16:creationId xmlns:a16="http://schemas.microsoft.com/office/drawing/2014/main" id="{A0E6A10A-9923-FD6E-5031-71191F48C6FA}"/>
              </a:ext>
            </a:extLst>
          </xdr:cNvPr>
          <xdr:cNvSpPr txBox="1"/>
        </xdr:nvSpPr>
        <xdr:spPr>
          <a:xfrm>
            <a:off x="9325267" y="1202836"/>
            <a:ext cx="1619250" cy="62596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88C32D-1C63-4A19-822C-18A176B2AF52}" type="TxLink">
              <a:rPr lang="en-US" sz="2800" b="0" i="0" u="none" strike="noStrike">
                <a:solidFill>
                  <a:srgbClr val="FFFFFF"/>
                </a:solidFill>
                <a:latin typeface="Calibri"/>
                <a:ea typeface="Calibri"/>
                <a:cs typeface="Calibri"/>
              </a:rPr>
              <a:pPr marL="0" indent="0" algn="ctr"/>
              <a:t> 26,368 </a:t>
            </a:fld>
            <a:endParaRPr lang="en-US" sz="2800" b="0" i="0" u="none" strike="noStrike">
              <a:solidFill>
                <a:schemeClr val="bg1"/>
              </a:solidFill>
              <a:latin typeface="Calibri"/>
              <a:ea typeface="Calibri"/>
              <a:cs typeface="Calibri"/>
            </a:endParaRPr>
          </a:p>
        </xdr:txBody>
      </xdr:sp>
      <xdr:pic>
        <xdr:nvPicPr>
          <xdr:cNvPr id="16" name="Graphic 15" descr="Inbox with solid fill">
            <a:extLst>
              <a:ext uri="{FF2B5EF4-FFF2-40B4-BE49-F238E27FC236}">
                <a16:creationId xmlns:a16="http://schemas.microsoft.com/office/drawing/2014/main" id="{1ECD4305-FACD-A147-8130-D58B233F65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82789" y="1330764"/>
            <a:ext cx="693687" cy="701584"/>
          </a:xfrm>
          <a:prstGeom prst="rect">
            <a:avLst/>
          </a:prstGeom>
        </xdr:spPr>
      </xdr:pic>
    </xdr:grpSp>
    <xdr:clientData/>
  </xdr:twoCellAnchor>
  <xdr:twoCellAnchor>
    <xdr:from>
      <xdr:col>12</xdr:col>
      <xdr:colOff>105390</xdr:colOff>
      <xdr:row>1</xdr:row>
      <xdr:rowOff>68930</xdr:rowOff>
    </xdr:from>
    <xdr:to>
      <xdr:col>16</xdr:col>
      <xdr:colOff>272994</xdr:colOff>
      <xdr:row>8</xdr:row>
      <xdr:rowOff>61309</xdr:rowOff>
    </xdr:to>
    <xdr:grpSp>
      <xdr:nvGrpSpPr>
        <xdr:cNvPr id="17" name="Group 16">
          <a:extLst>
            <a:ext uri="{FF2B5EF4-FFF2-40B4-BE49-F238E27FC236}">
              <a16:creationId xmlns:a16="http://schemas.microsoft.com/office/drawing/2014/main" id="{9444A262-C6EC-49A2-BCA0-C106E8EE4BA4}"/>
            </a:ext>
          </a:extLst>
        </xdr:cNvPr>
        <xdr:cNvGrpSpPr/>
      </xdr:nvGrpSpPr>
      <xdr:grpSpPr>
        <a:xfrm>
          <a:off x="7420590" y="259430"/>
          <a:ext cx="2606004" cy="1325879"/>
          <a:chOff x="6217060" y="742411"/>
          <a:chExt cx="2317340" cy="1325880"/>
        </a:xfrm>
      </xdr:grpSpPr>
      <xdr:sp macro="" textlink="">
        <xdr:nvSpPr>
          <xdr:cNvPr id="18" name="Rectangle: Rounded Corners 17">
            <a:extLst>
              <a:ext uri="{FF2B5EF4-FFF2-40B4-BE49-F238E27FC236}">
                <a16:creationId xmlns:a16="http://schemas.microsoft.com/office/drawing/2014/main" id="{4B4580E5-99B9-2247-676E-248D7914927E}"/>
              </a:ext>
            </a:extLst>
          </xdr:cNvPr>
          <xdr:cNvSpPr/>
        </xdr:nvSpPr>
        <xdr:spPr>
          <a:xfrm>
            <a:off x="6217060" y="742411"/>
            <a:ext cx="2234265" cy="1325880"/>
          </a:xfrm>
          <a:prstGeom prst="roundRect">
            <a:avLst/>
          </a:prstGeom>
          <a:gradFill flip="none" rotWithShape="1">
            <a:gsLst>
              <a:gs pos="73000">
                <a:srgbClr val="16C88C"/>
              </a:gs>
              <a:gs pos="10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9" name="TextBox 18">
            <a:extLst>
              <a:ext uri="{FF2B5EF4-FFF2-40B4-BE49-F238E27FC236}">
                <a16:creationId xmlns:a16="http://schemas.microsoft.com/office/drawing/2014/main" id="{A23E0ED8-22E6-08D6-580E-9B0B1F49A03B}"/>
              </a:ext>
            </a:extLst>
          </xdr:cNvPr>
          <xdr:cNvSpPr txBox="1"/>
        </xdr:nvSpPr>
        <xdr:spPr>
          <a:xfrm>
            <a:off x="6275107" y="771662"/>
            <a:ext cx="1022047" cy="53175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p>
        </xdr:txBody>
      </xdr:sp>
      <xdr:sp macro="" textlink="Pivot_Source!B3">
        <xdr:nvSpPr>
          <xdr:cNvPr id="20" name="TextBox 19">
            <a:extLst>
              <a:ext uri="{FF2B5EF4-FFF2-40B4-BE49-F238E27FC236}">
                <a16:creationId xmlns:a16="http://schemas.microsoft.com/office/drawing/2014/main" id="{08CA599D-8351-9418-DDA8-483C0382DF93}"/>
              </a:ext>
            </a:extLst>
          </xdr:cNvPr>
          <xdr:cNvSpPr txBox="1"/>
        </xdr:nvSpPr>
        <xdr:spPr>
          <a:xfrm>
            <a:off x="6634356" y="1101604"/>
            <a:ext cx="1900044" cy="56276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16C1FB-F442-45F4-A514-E9FE5A54C0B0}" type="TxLink">
              <a:rPr lang="en-US" sz="2800" b="0" i="0" u="none" strike="noStrike">
                <a:solidFill>
                  <a:srgbClr val="FFFFFF"/>
                </a:solidFill>
                <a:latin typeface="Calibri"/>
                <a:ea typeface="Calibri"/>
                <a:cs typeface="Calibri"/>
              </a:rPr>
              <a:pPr marL="0" indent="0" algn="ctr"/>
              <a:t>$17,530,197</a:t>
            </a:fld>
            <a:endParaRPr lang="en-US" sz="2800" b="0" i="0" u="none" strike="noStrike">
              <a:solidFill>
                <a:schemeClr val="bg1"/>
              </a:solidFill>
              <a:latin typeface="Calibri"/>
              <a:ea typeface="Calibri"/>
              <a:cs typeface="Calibri"/>
            </a:endParaRPr>
          </a:p>
        </xdr:txBody>
      </xdr:sp>
      <xdr:pic>
        <xdr:nvPicPr>
          <xdr:cNvPr id="21" name="Graphic 20" descr="Upward trend with solid fill">
            <a:extLst>
              <a:ext uri="{FF2B5EF4-FFF2-40B4-BE49-F238E27FC236}">
                <a16:creationId xmlns:a16="http://schemas.microsoft.com/office/drawing/2014/main" id="{A89B57AB-D7AA-F5A1-E685-9B537F037A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07668" y="1466849"/>
            <a:ext cx="539107" cy="541837"/>
          </a:xfrm>
          <a:prstGeom prst="rect">
            <a:avLst/>
          </a:prstGeom>
        </xdr:spPr>
      </xdr:pic>
    </xdr:grpSp>
    <xdr:clientData/>
  </xdr:twoCellAnchor>
  <xdr:twoCellAnchor>
    <xdr:from>
      <xdr:col>7</xdr:col>
      <xdr:colOff>163952</xdr:colOff>
      <xdr:row>1</xdr:row>
      <xdr:rowOff>18258</xdr:rowOff>
    </xdr:from>
    <xdr:to>
      <xdr:col>11</xdr:col>
      <xdr:colOff>557120</xdr:colOff>
      <xdr:row>8</xdr:row>
      <xdr:rowOff>92930</xdr:rowOff>
    </xdr:to>
    <xdr:grpSp>
      <xdr:nvGrpSpPr>
        <xdr:cNvPr id="22" name="Group 21">
          <a:extLst>
            <a:ext uri="{FF2B5EF4-FFF2-40B4-BE49-F238E27FC236}">
              <a16:creationId xmlns:a16="http://schemas.microsoft.com/office/drawing/2014/main" id="{B8FE4B46-34B1-4D14-A580-C4E1C9F71204}"/>
            </a:ext>
          </a:extLst>
        </xdr:cNvPr>
        <xdr:cNvGrpSpPr/>
      </xdr:nvGrpSpPr>
      <xdr:grpSpPr>
        <a:xfrm>
          <a:off x="4431152" y="208758"/>
          <a:ext cx="2831568" cy="1408172"/>
          <a:chOff x="3350516" y="642146"/>
          <a:chExt cx="2621659" cy="1408173"/>
        </a:xfrm>
      </xdr:grpSpPr>
      <xdr:sp macro="" textlink="">
        <xdr:nvSpPr>
          <xdr:cNvPr id="23" name="Rectangle: Rounded Corners 22">
            <a:extLst>
              <a:ext uri="{FF2B5EF4-FFF2-40B4-BE49-F238E27FC236}">
                <a16:creationId xmlns:a16="http://schemas.microsoft.com/office/drawing/2014/main" id="{9FCFBE7D-C679-20A3-CA6B-9C116D9F2515}"/>
              </a:ext>
            </a:extLst>
          </xdr:cNvPr>
          <xdr:cNvSpPr/>
        </xdr:nvSpPr>
        <xdr:spPr>
          <a:xfrm>
            <a:off x="3709300" y="720269"/>
            <a:ext cx="2234265" cy="1329315"/>
          </a:xfrm>
          <a:prstGeom prst="roundRect">
            <a:avLst/>
          </a:prstGeom>
          <a:gradFill flip="none" rotWithShape="1">
            <a:gsLst>
              <a:gs pos="0">
                <a:srgbClr val="06976A"/>
              </a:gs>
              <a:gs pos="83000">
                <a:srgbClr val="3BC36E"/>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4" name="TextBox 23">
            <a:extLst>
              <a:ext uri="{FF2B5EF4-FFF2-40B4-BE49-F238E27FC236}">
                <a16:creationId xmlns:a16="http://schemas.microsoft.com/office/drawing/2014/main" id="{9667B81F-31FC-9AB5-ACFE-5F00131EAD91}"/>
              </a:ext>
            </a:extLst>
          </xdr:cNvPr>
          <xdr:cNvSpPr txBox="1"/>
        </xdr:nvSpPr>
        <xdr:spPr>
          <a:xfrm>
            <a:off x="3350516" y="642146"/>
            <a:ext cx="2326386" cy="74148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Revenue</a:t>
            </a:r>
            <a:endParaRPr lang="ru-RU" sz="4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sp macro="" textlink="Pivot_Source!A3">
        <xdr:nvSpPr>
          <xdr:cNvPr id="25" name="TextBox 24">
            <a:extLst>
              <a:ext uri="{FF2B5EF4-FFF2-40B4-BE49-F238E27FC236}">
                <a16:creationId xmlns:a16="http://schemas.microsoft.com/office/drawing/2014/main" id="{7A81590E-E69A-8B13-BF07-4E0823BCB5E6}"/>
              </a:ext>
            </a:extLst>
          </xdr:cNvPr>
          <xdr:cNvSpPr txBox="1"/>
        </xdr:nvSpPr>
        <xdr:spPr>
          <a:xfrm>
            <a:off x="4124864" y="1134604"/>
            <a:ext cx="1847311" cy="5508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DB9826-B9D1-48CA-8484-E1E6896BC8A2}" type="TxLink">
              <a:rPr lang="en-US" sz="2800" b="0" i="0" u="none" strike="noStrike">
                <a:solidFill>
                  <a:srgbClr val="FFFFFF"/>
                </a:solidFill>
                <a:latin typeface="Calibri"/>
                <a:ea typeface="Calibri"/>
                <a:cs typeface="Calibri"/>
              </a:rPr>
              <a:pPr marL="0" indent="0" algn="ctr"/>
              <a:t>$43,672,204</a:t>
            </a:fld>
            <a:endParaRPr lang="en-US" sz="2800" b="0" i="0" u="none" strike="noStrike">
              <a:solidFill>
                <a:schemeClr val="bg1"/>
              </a:solidFill>
              <a:latin typeface="Calibri"/>
              <a:ea typeface="Calibri"/>
              <a:cs typeface="Calibri"/>
            </a:endParaRPr>
          </a:p>
        </xdr:txBody>
      </xdr:sp>
      <xdr:pic>
        <xdr:nvPicPr>
          <xdr:cNvPr id="26" name="Graphic 25" descr="Money with solid fill">
            <a:extLst>
              <a:ext uri="{FF2B5EF4-FFF2-40B4-BE49-F238E27FC236}">
                <a16:creationId xmlns:a16="http://schemas.microsoft.com/office/drawing/2014/main" id="{10534AA8-F757-857F-7F48-BFB5AF945A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52647" y="1473050"/>
            <a:ext cx="575397" cy="577269"/>
          </a:xfrm>
          <a:prstGeom prst="rect">
            <a:avLst/>
          </a:prstGeom>
        </xdr:spPr>
      </xdr:pic>
    </xdr:grpSp>
    <xdr:clientData/>
  </xdr:twoCellAnchor>
  <xdr:twoCellAnchor>
    <xdr:from>
      <xdr:col>16</xdr:col>
      <xdr:colOff>430864</xdr:colOff>
      <xdr:row>1</xdr:row>
      <xdr:rowOff>68930</xdr:rowOff>
    </xdr:from>
    <xdr:to>
      <xdr:col>20</xdr:col>
      <xdr:colOff>480971</xdr:colOff>
      <xdr:row>8</xdr:row>
      <xdr:rowOff>61309</xdr:rowOff>
    </xdr:to>
    <xdr:grpSp>
      <xdr:nvGrpSpPr>
        <xdr:cNvPr id="27" name="Group 26">
          <a:extLst>
            <a:ext uri="{FF2B5EF4-FFF2-40B4-BE49-F238E27FC236}">
              <a16:creationId xmlns:a16="http://schemas.microsoft.com/office/drawing/2014/main" id="{241E0D48-0D27-4834-B186-67870E5001B8}"/>
            </a:ext>
          </a:extLst>
        </xdr:cNvPr>
        <xdr:cNvGrpSpPr/>
      </xdr:nvGrpSpPr>
      <xdr:grpSpPr>
        <a:xfrm>
          <a:off x="10184464" y="259430"/>
          <a:ext cx="2488507" cy="1325879"/>
          <a:chOff x="8436385" y="504286"/>
          <a:chExt cx="2234265" cy="1325880"/>
        </a:xfrm>
      </xdr:grpSpPr>
      <xdr:sp macro="" textlink="">
        <xdr:nvSpPr>
          <xdr:cNvPr id="28" name="Rectangle: Rounded Corners 27">
            <a:extLst>
              <a:ext uri="{FF2B5EF4-FFF2-40B4-BE49-F238E27FC236}">
                <a16:creationId xmlns:a16="http://schemas.microsoft.com/office/drawing/2014/main" id="{BD1A2927-9E14-5DE5-3469-56E18B564FD0}"/>
              </a:ext>
            </a:extLst>
          </xdr:cNvPr>
          <xdr:cNvSpPr/>
        </xdr:nvSpPr>
        <xdr:spPr>
          <a:xfrm>
            <a:off x="8436385" y="504286"/>
            <a:ext cx="2234265" cy="1325880"/>
          </a:xfrm>
          <a:prstGeom prst="roundRect">
            <a:avLst/>
          </a:prstGeom>
          <a:gradFill flip="none" rotWithShape="1">
            <a:gsLst>
              <a:gs pos="94000">
                <a:srgbClr val="16C88C"/>
              </a:gs>
              <a:gs pos="48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9" name="TextBox 28">
            <a:extLst>
              <a:ext uri="{FF2B5EF4-FFF2-40B4-BE49-F238E27FC236}">
                <a16:creationId xmlns:a16="http://schemas.microsoft.com/office/drawing/2014/main" id="{C1D074B4-8D8D-85CE-F59A-39576A8368A4}"/>
              </a:ext>
            </a:extLst>
          </xdr:cNvPr>
          <xdr:cNvSpPr txBox="1"/>
        </xdr:nvSpPr>
        <xdr:spPr>
          <a:xfrm>
            <a:off x="8494432" y="533538"/>
            <a:ext cx="2164043" cy="48563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r>
              <a:rPr lang="en-US" sz="2800" b="0" i="0" u="none" strike="noStrike" baseline="0">
                <a:solidFill>
                  <a:schemeClr val="bg1"/>
                </a:solidFill>
                <a:latin typeface="Calibri"/>
                <a:ea typeface="Calibri"/>
                <a:cs typeface="Calibri"/>
              </a:rPr>
              <a:t> Margin</a:t>
            </a:r>
          </a:p>
        </xdr:txBody>
      </xdr:sp>
      <xdr:sp macro="" textlink="Pivot_Source!C3">
        <xdr:nvSpPr>
          <xdr:cNvPr id="30" name="TextBox 29">
            <a:extLst>
              <a:ext uri="{FF2B5EF4-FFF2-40B4-BE49-F238E27FC236}">
                <a16:creationId xmlns:a16="http://schemas.microsoft.com/office/drawing/2014/main" id="{EE1D00A1-10F9-C952-DE34-6D24B05894ED}"/>
              </a:ext>
            </a:extLst>
          </xdr:cNvPr>
          <xdr:cNvSpPr txBox="1"/>
        </xdr:nvSpPr>
        <xdr:spPr>
          <a:xfrm>
            <a:off x="9301356" y="892054"/>
            <a:ext cx="1366644" cy="5747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5C7BA3-ADC0-4CDE-B80B-F4D9F640E2A9}" type="TxLink">
              <a:rPr lang="en-US" sz="2800" b="0" i="0" u="none" strike="noStrike">
                <a:solidFill>
                  <a:srgbClr val="FFFFFF"/>
                </a:solidFill>
                <a:latin typeface="Calibri"/>
                <a:ea typeface="Calibri"/>
                <a:cs typeface="Calibri"/>
              </a:rPr>
              <a:pPr marL="0" indent="0" algn="ctr"/>
              <a:t>40.14%</a:t>
            </a:fld>
            <a:endParaRPr lang="en-US" sz="2800" b="0" i="0" u="none" strike="noStrike">
              <a:solidFill>
                <a:schemeClr val="bg1"/>
              </a:solidFill>
              <a:latin typeface="Calibri"/>
              <a:ea typeface="Calibri"/>
              <a:cs typeface="Calibri"/>
            </a:endParaRPr>
          </a:p>
        </xdr:txBody>
      </xdr:sp>
      <xdr:pic>
        <xdr:nvPicPr>
          <xdr:cNvPr id="31" name="Graphic 30" descr="Pie chart with solid fill">
            <a:extLst>
              <a:ext uri="{FF2B5EF4-FFF2-40B4-BE49-F238E27FC236}">
                <a16:creationId xmlns:a16="http://schemas.microsoft.com/office/drawing/2014/main" id="{2293CC3B-A5A9-03E4-C554-1C4C2E37E2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43925" y="1133475"/>
            <a:ext cx="609600" cy="609600"/>
          </a:xfrm>
          <a:prstGeom prst="rect">
            <a:avLst/>
          </a:prstGeom>
        </xdr:spPr>
      </xdr:pic>
    </xdr:grpSp>
    <xdr:clientData/>
  </xdr:twoCellAnchor>
  <xdr:twoCellAnchor>
    <xdr:from>
      <xdr:col>8</xdr:col>
      <xdr:colOff>214926</xdr:colOff>
      <xdr:row>8</xdr:row>
      <xdr:rowOff>168781</xdr:rowOff>
    </xdr:from>
    <xdr:to>
      <xdr:col>20</xdr:col>
      <xdr:colOff>567724</xdr:colOff>
      <xdr:row>24</xdr:row>
      <xdr:rowOff>48163</xdr:rowOff>
    </xdr:to>
    <xdr:graphicFrame macro="">
      <xdr:nvGraphicFramePr>
        <xdr:cNvPr id="32" name="Chart 31">
          <a:extLst>
            <a:ext uri="{FF2B5EF4-FFF2-40B4-BE49-F238E27FC236}">
              <a16:creationId xmlns:a16="http://schemas.microsoft.com/office/drawing/2014/main" id="{59882115-E280-400C-85ED-D6409E51D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462577</xdr:colOff>
      <xdr:row>9</xdr:row>
      <xdr:rowOff>54004</xdr:rowOff>
    </xdr:from>
    <xdr:to>
      <xdr:col>19</xdr:col>
      <xdr:colOff>42412</xdr:colOff>
      <xdr:row>25</xdr:row>
      <xdr:rowOff>107921</xdr:rowOff>
    </xdr:to>
    <xdr:sp macro="" textlink="">
      <xdr:nvSpPr>
        <xdr:cNvPr id="34" name="Rectangle: Rounded Corners 33">
          <a:extLst>
            <a:ext uri="{FF2B5EF4-FFF2-40B4-BE49-F238E27FC236}">
              <a16:creationId xmlns:a16="http://schemas.microsoft.com/office/drawing/2014/main" id="{E2F757A3-50CB-A7F9-AB18-D98DB2BDB416}"/>
            </a:ext>
          </a:extLst>
        </xdr:cNvPr>
        <xdr:cNvSpPr/>
      </xdr:nvSpPr>
      <xdr:spPr>
        <a:xfrm>
          <a:off x="4729777" y="1768504"/>
          <a:ext cx="6895035" cy="3101917"/>
        </a:xfrm>
        <a:prstGeom prst="roundRect">
          <a:avLst>
            <a:gd name="adj" fmla="val 7321"/>
          </a:avLst>
        </a:prstGeom>
        <a:gradFill flip="none" rotWithShape="1">
          <a:gsLst>
            <a:gs pos="98000">
              <a:srgbClr val="83B7C2"/>
            </a:gs>
            <a:gs pos="21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465001</xdr:colOff>
      <xdr:row>9</xdr:row>
      <xdr:rowOff>69955</xdr:rowOff>
    </xdr:from>
    <xdr:to>
      <xdr:col>25</xdr:col>
      <xdr:colOff>76201</xdr:colOff>
      <xdr:row>25</xdr:row>
      <xdr:rowOff>104774</xdr:rowOff>
    </xdr:to>
    <xdr:grpSp>
      <xdr:nvGrpSpPr>
        <xdr:cNvPr id="36" name="Group 35">
          <a:extLst>
            <a:ext uri="{FF2B5EF4-FFF2-40B4-BE49-F238E27FC236}">
              <a16:creationId xmlns:a16="http://schemas.microsoft.com/office/drawing/2014/main" id="{2D8F56D5-4250-45EC-8BDC-43E37FBC1FB6}"/>
            </a:ext>
          </a:extLst>
        </xdr:cNvPr>
        <xdr:cNvGrpSpPr/>
      </xdr:nvGrpSpPr>
      <xdr:grpSpPr>
        <a:xfrm>
          <a:off x="11437801" y="1784455"/>
          <a:ext cx="3878400" cy="3082819"/>
          <a:chOff x="11700188" y="1897970"/>
          <a:chExt cx="3664324" cy="3204180"/>
        </a:xfrm>
      </xdr:grpSpPr>
      <xdr:sp macro="" textlink="">
        <xdr:nvSpPr>
          <xdr:cNvPr id="37" name="Rectangle: Rounded Corners 36">
            <a:extLst>
              <a:ext uri="{FF2B5EF4-FFF2-40B4-BE49-F238E27FC236}">
                <a16:creationId xmlns:a16="http://schemas.microsoft.com/office/drawing/2014/main" id="{3157609A-0338-4DA6-F8C1-6E55BD7CDB0B}"/>
              </a:ext>
            </a:extLst>
          </xdr:cNvPr>
          <xdr:cNvSpPr/>
        </xdr:nvSpPr>
        <xdr:spPr>
          <a:xfrm>
            <a:off x="12124302" y="1897970"/>
            <a:ext cx="3240210" cy="3204180"/>
          </a:xfrm>
          <a:prstGeom prst="roundRect">
            <a:avLst>
              <a:gd name="adj" fmla="val 8515"/>
            </a:avLst>
          </a:prstGeom>
          <a:gradFill flip="none" rotWithShape="1">
            <a:gsLst>
              <a:gs pos="26000">
                <a:srgbClr val="83B7C2"/>
              </a:gs>
              <a:gs pos="100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t>
            </a:r>
          </a:p>
        </xdr:txBody>
      </xdr:sp>
      <xdr:sp macro="" textlink="">
        <xdr:nvSpPr>
          <xdr:cNvPr id="39" name="TextBox 38">
            <a:extLst>
              <a:ext uri="{FF2B5EF4-FFF2-40B4-BE49-F238E27FC236}">
                <a16:creationId xmlns:a16="http://schemas.microsoft.com/office/drawing/2014/main" id="{D998ACB2-BEE4-127A-21B0-1010E4A495AF}"/>
              </a:ext>
            </a:extLst>
          </xdr:cNvPr>
          <xdr:cNvSpPr txBox="1"/>
        </xdr:nvSpPr>
        <xdr:spPr>
          <a:xfrm>
            <a:off x="11700188" y="1904461"/>
            <a:ext cx="2806387" cy="55298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by Channel</a:t>
            </a:r>
          </a:p>
        </xdr:txBody>
      </xdr:sp>
    </xdr:grpSp>
    <xdr:clientData/>
  </xdr:twoCellAnchor>
  <xdr:twoCellAnchor>
    <xdr:from>
      <xdr:col>3</xdr:col>
      <xdr:colOff>47625</xdr:colOff>
      <xdr:row>14</xdr:row>
      <xdr:rowOff>161925</xdr:rowOff>
    </xdr:from>
    <xdr:to>
      <xdr:col>7</xdr:col>
      <xdr:colOff>180974</xdr:colOff>
      <xdr:row>17</xdr:row>
      <xdr:rowOff>133823</xdr:rowOff>
    </xdr:to>
    <xdr:sp macro="" textlink="">
      <xdr:nvSpPr>
        <xdr:cNvPr id="41" name="Rectangle: Rounded Corners 40">
          <a:extLst>
            <a:ext uri="{FF2B5EF4-FFF2-40B4-BE49-F238E27FC236}">
              <a16:creationId xmlns:a16="http://schemas.microsoft.com/office/drawing/2014/main" id="{6381B06D-6A3C-4E4B-833B-687E689FC74E}"/>
            </a:ext>
          </a:extLst>
        </xdr:cNvPr>
        <xdr:cNvSpPr/>
      </xdr:nvSpPr>
      <xdr:spPr>
        <a:xfrm>
          <a:off x="1876425" y="2828925"/>
          <a:ext cx="2571749" cy="543398"/>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279699</xdr:colOff>
      <xdr:row>8</xdr:row>
      <xdr:rowOff>179076</xdr:rowOff>
    </xdr:from>
    <xdr:to>
      <xdr:col>7</xdr:col>
      <xdr:colOff>73456</xdr:colOff>
      <xdr:row>10</xdr:row>
      <xdr:rowOff>144571</xdr:rowOff>
    </xdr:to>
    <xdr:sp macro="" textlink="">
      <xdr:nvSpPr>
        <xdr:cNvPr id="42" name="TextBox 41">
          <a:hlinkClick xmlns:r="http://schemas.openxmlformats.org/officeDocument/2006/relationships" r:id="rId12"/>
          <a:extLst>
            <a:ext uri="{FF2B5EF4-FFF2-40B4-BE49-F238E27FC236}">
              <a16:creationId xmlns:a16="http://schemas.microsoft.com/office/drawing/2014/main" id="{DF481C41-4F2A-4672-A4DE-0F6F4F948101}"/>
            </a:ext>
          </a:extLst>
        </xdr:cNvPr>
        <xdr:cNvSpPr txBox="1"/>
      </xdr:nvSpPr>
      <xdr:spPr>
        <a:xfrm>
          <a:off x="2718099" y="1703076"/>
          <a:ext cx="1622557" cy="346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Mainboard</a:t>
          </a:r>
        </a:p>
      </xdr:txBody>
    </xdr:sp>
    <xdr:clientData/>
  </xdr:twoCellAnchor>
  <xdr:twoCellAnchor>
    <xdr:from>
      <xdr:col>3</xdr:col>
      <xdr:colOff>542925</xdr:colOff>
      <xdr:row>15</xdr:row>
      <xdr:rowOff>96411</xdr:rowOff>
    </xdr:from>
    <xdr:to>
      <xdr:col>7</xdr:col>
      <xdr:colOff>330631</xdr:colOff>
      <xdr:row>17</xdr:row>
      <xdr:rowOff>161244</xdr:rowOff>
    </xdr:to>
    <xdr:sp macro="" textlink="">
      <xdr:nvSpPr>
        <xdr:cNvPr id="43" name="TextBox 42">
          <a:extLst>
            <a:ext uri="{FF2B5EF4-FFF2-40B4-BE49-F238E27FC236}">
              <a16:creationId xmlns:a16="http://schemas.microsoft.com/office/drawing/2014/main" id="{60B4AFE4-F080-4C74-ACDB-D50A5D15B947}"/>
            </a:ext>
          </a:extLst>
        </xdr:cNvPr>
        <xdr:cNvSpPr txBox="1"/>
      </xdr:nvSpPr>
      <xdr:spPr>
        <a:xfrm>
          <a:off x="2371725" y="2953911"/>
          <a:ext cx="2226106" cy="44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Customers</a:t>
          </a:r>
          <a:r>
            <a:rPr lang="en-US" sz="1600" b="0" baseline="0">
              <a:solidFill>
                <a:schemeClr val="bg1"/>
              </a:solidFill>
            </a:rPr>
            <a:t> Performance</a:t>
          </a:r>
          <a:endParaRPr lang="en-US" sz="1600" b="0">
            <a:solidFill>
              <a:schemeClr val="bg1"/>
            </a:solidFill>
          </a:endParaRPr>
        </a:p>
      </xdr:txBody>
    </xdr:sp>
    <xdr:clientData/>
  </xdr:twoCellAnchor>
  <xdr:twoCellAnchor>
    <xdr:from>
      <xdr:col>4</xdr:col>
      <xdr:colOff>6781</xdr:colOff>
      <xdr:row>12</xdr:row>
      <xdr:rowOff>479</xdr:rowOff>
    </xdr:from>
    <xdr:to>
      <xdr:col>7</xdr:col>
      <xdr:colOff>502081</xdr:colOff>
      <xdr:row>14</xdr:row>
      <xdr:rowOff>40478</xdr:rowOff>
    </xdr:to>
    <xdr:sp macro="" textlink="">
      <xdr:nvSpPr>
        <xdr:cNvPr id="44" name="TextBox 43">
          <a:hlinkClick xmlns:r="http://schemas.openxmlformats.org/officeDocument/2006/relationships" r:id="rId13"/>
          <a:extLst>
            <a:ext uri="{FF2B5EF4-FFF2-40B4-BE49-F238E27FC236}">
              <a16:creationId xmlns:a16="http://schemas.microsoft.com/office/drawing/2014/main" id="{E8450FA2-D1D0-4E57-9B34-F13FC5A98495}"/>
            </a:ext>
          </a:extLst>
        </xdr:cNvPr>
        <xdr:cNvSpPr txBox="1"/>
      </xdr:nvSpPr>
      <xdr:spPr>
        <a:xfrm>
          <a:off x="2445181" y="2286479"/>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Branch Performance</a:t>
          </a:r>
        </a:p>
      </xdr:txBody>
    </xdr:sp>
    <xdr:clientData/>
  </xdr:twoCellAnchor>
  <xdr:twoCellAnchor>
    <xdr:from>
      <xdr:col>3</xdr:col>
      <xdr:colOff>540181</xdr:colOff>
      <xdr:row>19</xdr:row>
      <xdr:rowOff>26676</xdr:rowOff>
    </xdr:from>
    <xdr:to>
      <xdr:col>7</xdr:col>
      <xdr:colOff>425881</xdr:colOff>
      <xdr:row>21</xdr:row>
      <xdr:rowOff>66675</xdr:rowOff>
    </xdr:to>
    <xdr:sp macro="" textlink="">
      <xdr:nvSpPr>
        <xdr:cNvPr id="45" name="TextBox 44">
          <a:hlinkClick xmlns:r="http://schemas.openxmlformats.org/officeDocument/2006/relationships" r:id="rId14"/>
          <a:extLst>
            <a:ext uri="{FF2B5EF4-FFF2-40B4-BE49-F238E27FC236}">
              <a16:creationId xmlns:a16="http://schemas.microsoft.com/office/drawing/2014/main" id="{ECD15F65-ABE6-407C-832E-EB40016E4194}"/>
            </a:ext>
          </a:extLst>
        </xdr:cNvPr>
        <xdr:cNvSpPr txBox="1"/>
      </xdr:nvSpPr>
      <xdr:spPr>
        <a:xfrm>
          <a:off x="2368981" y="3646176"/>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Category Performance</a:t>
          </a:r>
        </a:p>
      </xdr:txBody>
    </xdr:sp>
    <xdr:clientData/>
  </xdr:twoCellAnchor>
  <xdr:twoCellAnchor editAs="oneCell">
    <xdr:from>
      <xdr:col>3</xdr:col>
      <xdr:colOff>95250</xdr:colOff>
      <xdr:row>14</xdr:row>
      <xdr:rowOff>104775</xdr:rowOff>
    </xdr:from>
    <xdr:to>
      <xdr:col>4</xdr:col>
      <xdr:colOff>19050</xdr:colOff>
      <xdr:row>17</xdr:row>
      <xdr:rowOff>66675</xdr:rowOff>
    </xdr:to>
    <xdr:pic>
      <xdr:nvPicPr>
        <xdr:cNvPr id="46" name="Graphic 45" descr="User with solid fill">
          <a:extLst>
            <a:ext uri="{FF2B5EF4-FFF2-40B4-BE49-F238E27FC236}">
              <a16:creationId xmlns:a16="http://schemas.microsoft.com/office/drawing/2014/main" id="{B3C3372A-D934-4090-80AE-54D66747CFF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24050" y="2771775"/>
          <a:ext cx="533400" cy="533400"/>
        </a:xfrm>
        <a:prstGeom prst="rect">
          <a:avLst/>
        </a:prstGeom>
      </xdr:spPr>
    </xdr:pic>
    <xdr:clientData/>
  </xdr:twoCellAnchor>
  <xdr:twoCellAnchor editAs="oneCell">
    <xdr:from>
      <xdr:col>3</xdr:col>
      <xdr:colOff>140474</xdr:colOff>
      <xdr:row>11</xdr:row>
      <xdr:rowOff>102375</xdr:rowOff>
    </xdr:from>
    <xdr:to>
      <xdr:col>3</xdr:col>
      <xdr:colOff>590549</xdr:colOff>
      <xdr:row>13</xdr:row>
      <xdr:rowOff>171450</xdr:rowOff>
    </xdr:to>
    <xdr:pic>
      <xdr:nvPicPr>
        <xdr:cNvPr id="47" name="Graphic 46" descr="Briefcase with solid fill">
          <a:extLst>
            <a:ext uri="{FF2B5EF4-FFF2-40B4-BE49-F238E27FC236}">
              <a16:creationId xmlns:a16="http://schemas.microsoft.com/office/drawing/2014/main" id="{71619EC7-D7E8-4891-A6B1-44400C7AC7C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969274" y="2197875"/>
          <a:ext cx="450075" cy="450075"/>
        </a:xfrm>
        <a:prstGeom prst="rect">
          <a:avLst/>
        </a:prstGeom>
      </xdr:spPr>
    </xdr:pic>
    <xdr:clientData/>
  </xdr:twoCellAnchor>
  <xdr:twoCellAnchor editAs="oneCell">
    <xdr:from>
      <xdr:col>3</xdr:col>
      <xdr:colOff>171450</xdr:colOff>
      <xdr:row>8</xdr:row>
      <xdr:rowOff>119025</xdr:rowOff>
    </xdr:from>
    <xdr:to>
      <xdr:col>4</xdr:col>
      <xdr:colOff>47625</xdr:colOff>
      <xdr:row>11</xdr:row>
      <xdr:rowOff>33300</xdr:rowOff>
    </xdr:to>
    <xdr:pic>
      <xdr:nvPicPr>
        <xdr:cNvPr id="48" name="Graphic 47" descr="Presentation with bar chart with solid fill">
          <a:extLst>
            <a:ext uri="{FF2B5EF4-FFF2-40B4-BE49-F238E27FC236}">
              <a16:creationId xmlns:a16="http://schemas.microsoft.com/office/drawing/2014/main" id="{BD52332B-AE81-4E5C-B387-CC789CF9981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000250" y="1643025"/>
          <a:ext cx="485775" cy="485775"/>
        </a:xfrm>
        <a:prstGeom prst="rect">
          <a:avLst/>
        </a:prstGeom>
      </xdr:spPr>
    </xdr:pic>
    <xdr:clientData/>
  </xdr:twoCellAnchor>
  <xdr:twoCellAnchor editAs="oneCell">
    <xdr:from>
      <xdr:col>3</xdr:col>
      <xdr:colOff>173775</xdr:colOff>
      <xdr:row>18</xdr:row>
      <xdr:rowOff>126150</xdr:rowOff>
    </xdr:from>
    <xdr:to>
      <xdr:col>4</xdr:col>
      <xdr:colOff>28575</xdr:colOff>
      <xdr:row>21</xdr:row>
      <xdr:rowOff>19050</xdr:rowOff>
    </xdr:to>
    <xdr:pic>
      <xdr:nvPicPr>
        <xdr:cNvPr id="49" name="Graphic 48" descr="Shopping cart with solid fill">
          <a:extLst>
            <a:ext uri="{FF2B5EF4-FFF2-40B4-BE49-F238E27FC236}">
              <a16:creationId xmlns:a16="http://schemas.microsoft.com/office/drawing/2014/main" id="{D5E25EE9-6B08-4AA5-A0D3-16DB9DE53ED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002575" y="3555150"/>
          <a:ext cx="464400" cy="464400"/>
        </a:xfrm>
        <a:prstGeom prst="rect">
          <a:avLst/>
        </a:prstGeom>
      </xdr:spPr>
    </xdr:pic>
    <xdr:clientData/>
  </xdr:twoCellAnchor>
  <xdr:twoCellAnchor>
    <xdr:from>
      <xdr:col>8</xdr:col>
      <xdr:colOff>28574</xdr:colOff>
      <xdr:row>10</xdr:row>
      <xdr:rowOff>47625</xdr:rowOff>
    </xdr:from>
    <xdr:to>
      <xdr:col>18</xdr:col>
      <xdr:colOff>323849</xdr:colOff>
      <xdr:row>25</xdr:row>
      <xdr:rowOff>104775</xdr:rowOff>
    </xdr:to>
    <xdr:graphicFrame macro="">
      <xdr:nvGraphicFramePr>
        <xdr:cNvPr id="50" name="Chart 49">
          <a:extLst>
            <a:ext uri="{FF2B5EF4-FFF2-40B4-BE49-F238E27FC236}">
              <a16:creationId xmlns:a16="http://schemas.microsoft.com/office/drawing/2014/main" id="{31D59D52-8C4F-4625-A46A-3F77E1618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245512</xdr:colOff>
      <xdr:row>25</xdr:row>
      <xdr:rowOff>19049</xdr:rowOff>
    </xdr:from>
    <xdr:to>
      <xdr:col>25</xdr:col>
      <xdr:colOff>476250</xdr:colOff>
      <xdr:row>37</xdr:row>
      <xdr:rowOff>171450</xdr:rowOff>
    </xdr:to>
    <xdr:graphicFrame macro="">
      <xdr:nvGraphicFramePr>
        <xdr:cNvPr id="53" name="Chart 52">
          <a:extLst>
            <a:ext uri="{FF2B5EF4-FFF2-40B4-BE49-F238E27FC236}">
              <a16:creationId xmlns:a16="http://schemas.microsoft.com/office/drawing/2014/main" id="{F35ACA40-2EB1-4428-BBE3-4E287E7B4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13</xdr:col>
      <xdr:colOff>323861</xdr:colOff>
      <xdr:row>26</xdr:row>
      <xdr:rowOff>16850</xdr:rowOff>
    </xdr:from>
    <xdr:to>
      <xdr:col>19</xdr:col>
      <xdr:colOff>55002</xdr:colOff>
      <xdr:row>37</xdr:row>
      <xdr:rowOff>2199</xdr:rowOff>
    </xdr:to>
    <xdr:sp macro="" textlink="">
      <xdr:nvSpPr>
        <xdr:cNvPr id="38" name="Rectangle: Rounded Corners 37">
          <a:extLst>
            <a:ext uri="{FF2B5EF4-FFF2-40B4-BE49-F238E27FC236}">
              <a16:creationId xmlns:a16="http://schemas.microsoft.com/office/drawing/2014/main" id="{A2C9DDA5-3EF2-44BA-BD6C-509DF305017A}"/>
            </a:ext>
          </a:extLst>
        </xdr:cNvPr>
        <xdr:cNvSpPr/>
      </xdr:nvSpPr>
      <xdr:spPr>
        <a:xfrm>
          <a:off x="8248661" y="4969850"/>
          <a:ext cx="3388741" cy="2080849"/>
        </a:xfrm>
        <a:prstGeom prst="roundRect">
          <a:avLst/>
        </a:prstGeom>
        <a:gradFill flip="none" rotWithShape="1">
          <a:gsLst>
            <a:gs pos="26000">
              <a:srgbClr val="83B7C2"/>
            </a:gs>
            <a:gs pos="100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xdr:from>
      <xdr:col>13</xdr:col>
      <xdr:colOff>142875</xdr:colOff>
      <xdr:row>25</xdr:row>
      <xdr:rowOff>47624</xdr:rowOff>
    </xdr:from>
    <xdr:to>
      <xdr:col>20</xdr:col>
      <xdr:colOff>428625</xdr:colOff>
      <xdr:row>38</xdr:row>
      <xdr:rowOff>19050</xdr:rowOff>
    </xdr:to>
    <xdr:graphicFrame macro="">
      <xdr:nvGraphicFramePr>
        <xdr:cNvPr id="52" name="Chart 51">
          <a:extLst>
            <a:ext uri="{FF2B5EF4-FFF2-40B4-BE49-F238E27FC236}">
              <a16:creationId xmlns:a16="http://schemas.microsoft.com/office/drawing/2014/main" id="{285B1BA9-7F35-4F55-BC22-6CD98B15C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19</xdr:col>
      <xdr:colOff>152400</xdr:colOff>
      <xdr:row>11</xdr:row>
      <xdr:rowOff>66675</xdr:rowOff>
    </xdr:from>
    <xdr:to>
      <xdr:col>25</xdr:col>
      <xdr:colOff>15633</xdr:colOff>
      <xdr:row>25</xdr:row>
      <xdr:rowOff>89633</xdr:rowOff>
    </xdr:to>
    <xdr:graphicFrame macro="">
      <xdr:nvGraphicFramePr>
        <xdr:cNvPr id="35" name="Chart 34">
          <a:extLst>
            <a:ext uri="{FF2B5EF4-FFF2-40B4-BE49-F238E27FC236}">
              <a16:creationId xmlns:a16="http://schemas.microsoft.com/office/drawing/2014/main" id="{E61EE0E6-C493-46A0-A953-127FA4F91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169725</xdr:colOff>
      <xdr:row>26</xdr:row>
      <xdr:rowOff>95250</xdr:rowOff>
    </xdr:from>
    <xdr:to>
      <xdr:col>21</xdr:col>
      <xdr:colOff>295275</xdr:colOff>
      <xdr:row>30</xdr:row>
      <xdr:rowOff>76200</xdr:rowOff>
    </xdr:to>
    <xdr:sp macro="" textlink="">
      <xdr:nvSpPr>
        <xdr:cNvPr id="40" name="TextBox 39">
          <a:extLst>
            <a:ext uri="{FF2B5EF4-FFF2-40B4-BE49-F238E27FC236}">
              <a16:creationId xmlns:a16="http://schemas.microsoft.com/office/drawing/2014/main" id="{F1EC0E92-0C81-41B1-8C5A-B51076D6B23C}"/>
            </a:ext>
          </a:extLst>
        </xdr:cNvPr>
        <xdr:cNvSpPr txBox="1"/>
      </xdr:nvSpPr>
      <xdr:spPr>
        <a:xfrm>
          <a:off x="11752125" y="5048250"/>
          <a:ext cx="1344750" cy="7429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a:t>
          </a:r>
          <a:r>
            <a:rPr lang="en-US" sz="16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by Gender</a:t>
          </a:r>
        </a:p>
      </xdr:txBody>
    </xdr:sp>
    <xdr:clientData/>
  </xdr:twoCellAnchor>
  <xdr:twoCellAnchor>
    <xdr:from>
      <xdr:col>13</xdr:col>
      <xdr:colOff>341175</xdr:colOff>
      <xdr:row>26</xdr:row>
      <xdr:rowOff>114300</xdr:rowOff>
    </xdr:from>
    <xdr:to>
      <xdr:col>15</xdr:col>
      <xdr:colOff>314325</xdr:colOff>
      <xdr:row>30</xdr:row>
      <xdr:rowOff>85725</xdr:rowOff>
    </xdr:to>
    <xdr:sp macro="" textlink="">
      <xdr:nvSpPr>
        <xdr:cNvPr id="55" name="TextBox 54">
          <a:extLst>
            <a:ext uri="{FF2B5EF4-FFF2-40B4-BE49-F238E27FC236}">
              <a16:creationId xmlns:a16="http://schemas.microsoft.com/office/drawing/2014/main" id="{6AD4EFB4-AA03-432E-B8CC-6D6A4528865D}"/>
            </a:ext>
          </a:extLst>
        </xdr:cNvPr>
        <xdr:cNvSpPr txBox="1"/>
      </xdr:nvSpPr>
      <xdr:spPr>
        <a:xfrm>
          <a:off x="8265975" y="5067300"/>
          <a:ext cx="1192350" cy="73342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Order count</a:t>
          </a:r>
          <a:r>
            <a:rPr lang="en-US" sz="16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by Gender</a:t>
          </a:r>
        </a:p>
      </xdr:txBody>
    </xdr:sp>
    <xdr:clientData/>
  </xdr:twoCellAnchor>
  <xdr:twoCellAnchor>
    <xdr:from>
      <xdr:col>7</xdr:col>
      <xdr:colOff>414952</xdr:colOff>
      <xdr:row>26</xdr:row>
      <xdr:rowOff>31808</xdr:rowOff>
    </xdr:from>
    <xdr:to>
      <xdr:col>13</xdr:col>
      <xdr:colOff>142875</xdr:colOff>
      <xdr:row>37</xdr:row>
      <xdr:rowOff>21140</xdr:rowOff>
    </xdr:to>
    <xdr:sp macro="" textlink="">
      <xdr:nvSpPr>
        <xdr:cNvPr id="56" name="Rectangle: Rounded Corners 55">
          <a:extLst>
            <a:ext uri="{FF2B5EF4-FFF2-40B4-BE49-F238E27FC236}">
              <a16:creationId xmlns:a16="http://schemas.microsoft.com/office/drawing/2014/main" id="{A6BE95F3-78AB-45B9-ACD5-EA54FC2AE80D}"/>
            </a:ext>
          </a:extLst>
        </xdr:cNvPr>
        <xdr:cNvSpPr/>
      </xdr:nvSpPr>
      <xdr:spPr>
        <a:xfrm>
          <a:off x="4682152" y="4984808"/>
          <a:ext cx="3385523" cy="2084832"/>
        </a:xfrm>
        <a:prstGeom prst="roundRect">
          <a:avLst>
            <a:gd name="adj" fmla="val 16459"/>
          </a:avLst>
        </a:prstGeom>
        <a:gradFill flip="none" rotWithShape="1">
          <a:gsLst>
            <a:gs pos="98000">
              <a:srgbClr val="83B7C2"/>
            </a:gs>
            <a:gs pos="21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609599</xdr:colOff>
      <xdr:row>25</xdr:row>
      <xdr:rowOff>171450</xdr:rowOff>
    </xdr:from>
    <xdr:to>
      <xdr:col>13</xdr:col>
      <xdr:colOff>314324</xdr:colOff>
      <xdr:row>38</xdr:row>
      <xdr:rowOff>0</xdr:rowOff>
    </xdr:to>
    <xdr:graphicFrame macro="">
      <xdr:nvGraphicFramePr>
        <xdr:cNvPr id="57" name="Chart 56">
          <a:extLst>
            <a:ext uri="{FF2B5EF4-FFF2-40B4-BE49-F238E27FC236}">
              <a16:creationId xmlns:a16="http://schemas.microsoft.com/office/drawing/2014/main" id="{5F172686-86F7-428A-A95A-C43BE6890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7</xdr:col>
      <xdr:colOff>284025</xdr:colOff>
      <xdr:row>26</xdr:row>
      <xdr:rowOff>57150</xdr:rowOff>
    </xdr:from>
    <xdr:to>
      <xdr:col>9</xdr:col>
      <xdr:colOff>257175</xdr:colOff>
      <xdr:row>30</xdr:row>
      <xdr:rowOff>28575</xdr:rowOff>
    </xdr:to>
    <xdr:sp macro="" textlink="">
      <xdr:nvSpPr>
        <xdr:cNvPr id="58" name="TextBox 57">
          <a:extLst>
            <a:ext uri="{FF2B5EF4-FFF2-40B4-BE49-F238E27FC236}">
              <a16:creationId xmlns:a16="http://schemas.microsoft.com/office/drawing/2014/main" id="{1748A586-12BE-4D27-B85F-BC61905F09E5}"/>
            </a:ext>
          </a:extLst>
        </xdr:cNvPr>
        <xdr:cNvSpPr txBox="1"/>
      </xdr:nvSpPr>
      <xdr:spPr>
        <a:xfrm>
          <a:off x="4551225" y="5010150"/>
          <a:ext cx="1192350" cy="73342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 by Segment</a:t>
          </a:r>
        </a:p>
      </xdr:txBody>
    </xdr:sp>
    <xdr:clientData/>
  </xdr:twoCellAnchor>
  <xdr:twoCellAnchor editAs="oneCell">
    <xdr:from>
      <xdr:col>3</xdr:col>
      <xdr:colOff>352424</xdr:colOff>
      <xdr:row>25</xdr:row>
      <xdr:rowOff>133351</xdr:rowOff>
    </xdr:from>
    <xdr:to>
      <xdr:col>6</xdr:col>
      <xdr:colOff>419099</xdr:colOff>
      <xdr:row>27</xdr:row>
      <xdr:rowOff>133350</xdr:rowOff>
    </xdr:to>
    <mc:AlternateContent xmlns:mc="http://schemas.openxmlformats.org/markup-compatibility/2006" xmlns:a14="http://schemas.microsoft.com/office/drawing/2010/main">
      <mc:Choice Requires="a14">
        <xdr:graphicFrame macro="">
          <xdr:nvGraphicFramePr>
            <xdr:cNvPr id="59" name="Gender">
              <a:extLst>
                <a:ext uri="{FF2B5EF4-FFF2-40B4-BE49-F238E27FC236}">
                  <a16:creationId xmlns:a16="http://schemas.microsoft.com/office/drawing/2014/main" id="{191F64A5-B0BE-40BB-B364-6ECB734FD4C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81224" y="4895851"/>
              <a:ext cx="1895475" cy="38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122101</xdr:colOff>
      <xdr:row>9</xdr:row>
      <xdr:rowOff>22330</xdr:rowOff>
    </xdr:from>
    <xdr:to>
      <xdr:col>12</xdr:col>
      <xdr:colOff>44442</xdr:colOff>
      <xdr:row>11</xdr:row>
      <xdr:rowOff>173374</xdr:rowOff>
    </xdr:to>
    <xdr:sp macro="" textlink="">
      <xdr:nvSpPr>
        <xdr:cNvPr id="51" name="TextBox 50">
          <a:extLst>
            <a:ext uri="{FF2B5EF4-FFF2-40B4-BE49-F238E27FC236}">
              <a16:creationId xmlns:a16="http://schemas.microsoft.com/office/drawing/2014/main" id="{B4801C82-5289-487F-8E63-3C2A634E2D22}"/>
            </a:ext>
          </a:extLst>
        </xdr:cNvPr>
        <xdr:cNvSpPr txBox="1"/>
      </xdr:nvSpPr>
      <xdr:spPr>
        <a:xfrm>
          <a:off x="4389301" y="1736830"/>
          <a:ext cx="2970341" cy="53204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by Age Group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95250</xdr:colOff>
      <xdr:row>47</xdr:row>
      <xdr:rowOff>76200</xdr:rowOff>
    </xdr:to>
    <xdr:sp macro="" textlink="">
      <xdr:nvSpPr>
        <xdr:cNvPr id="2" name="Rectangle 1">
          <a:extLst>
            <a:ext uri="{FF2B5EF4-FFF2-40B4-BE49-F238E27FC236}">
              <a16:creationId xmlns:a16="http://schemas.microsoft.com/office/drawing/2014/main" id="{8A8A4C60-B22E-4483-B80C-46827209481F}"/>
            </a:ext>
          </a:extLst>
        </xdr:cNvPr>
        <xdr:cNvSpPr/>
      </xdr:nvSpPr>
      <xdr:spPr>
        <a:xfrm>
          <a:off x="0" y="0"/>
          <a:ext cx="25698450" cy="9029700"/>
        </a:xfrm>
        <a:prstGeom prst="rect">
          <a:avLst/>
        </a:prstGeom>
        <a:gradFill flip="none" rotWithShape="1">
          <a:gsLst>
            <a:gs pos="0">
              <a:srgbClr val="4FAB60"/>
            </a:gs>
            <a:gs pos="74000">
              <a:srgbClr val="023554"/>
            </a:gs>
            <a:gs pos="83000">
              <a:srgbClr val="023554"/>
            </a:gs>
            <a:gs pos="100000">
              <a:srgbClr val="02355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12919</xdr:colOff>
      <xdr:row>0</xdr:row>
      <xdr:rowOff>90063</xdr:rowOff>
    </xdr:from>
    <xdr:to>
      <xdr:col>25</xdr:col>
      <xdr:colOff>251602</xdr:colOff>
      <xdr:row>38</xdr:row>
      <xdr:rowOff>29114</xdr:rowOff>
    </xdr:to>
    <xdr:sp macro="" textlink="">
      <xdr:nvSpPr>
        <xdr:cNvPr id="3" name="Rectangle: Rounded Corners 2">
          <a:extLst>
            <a:ext uri="{FF2B5EF4-FFF2-40B4-BE49-F238E27FC236}">
              <a16:creationId xmlns:a16="http://schemas.microsoft.com/office/drawing/2014/main" id="{264A38A0-8E29-44A8-925C-2E529CE59B55}"/>
            </a:ext>
          </a:extLst>
        </xdr:cNvPr>
        <xdr:cNvSpPr/>
      </xdr:nvSpPr>
      <xdr:spPr>
        <a:xfrm>
          <a:off x="1841719" y="90063"/>
          <a:ext cx="13649883" cy="7178051"/>
        </a:xfrm>
        <a:prstGeom prst="roundRect">
          <a:avLst>
            <a:gd name="adj" fmla="val 5566"/>
          </a:avLst>
        </a:prstGeom>
        <a:gradFill>
          <a:gsLst>
            <a:gs pos="0">
              <a:srgbClr val="4FAB60"/>
            </a:gs>
            <a:gs pos="64000">
              <a:srgbClr val="023554"/>
            </a:gs>
          </a:gsLst>
          <a:lin ang="2700000" scaled="1"/>
        </a:gradFill>
        <a:ln>
          <a:noFill/>
        </a:ln>
        <a:effectLst>
          <a:outerShdw blurRad="127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599549</xdr:colOff>
      <xdr:row>0</xdr:row>
      <xdr:rowOff>106111</xdr:rowOff>
    </xdr:from>
    <xdr:to>
      <xdr:col>7</xdr:col>
      <xdr:colOff>238928</xdr:colOff>
      <xdr:row>38</xdr:row>
      <xdr:rowOff>19588</xdr:rowOff>
    </xdr:to>
    <xdr:sp macro="" textlink="">
      <xdr:nvSpPr>
        <xdr:cNvPr id="4" name="Rectangle: Rounded Corners 3">
          <a:extLst>
            <a:ext uri="{FF2B5EF4-FFF2-40B4-BE49-F238E27FC236}">
              <a16:creationId xmlns:a16="http://schemas.microsoft.com/office/drawing/2014/main" id="{692065DD-4CB7-4E81-9DF0-88E9B78ADA7F}"/>
            </a:ext>
          </a:extLst>
        </xdr:cNvPr>
        <xdr:cNvSpPr/>
      </xdr:nvSpPr>
      <xdr:spPr>
        <a:xfrm>
          <a:off x="1818749" y="106111"/>
          <a:ext cx="2687379" cy="7152477"/>
        </a:xfrm>
        <a:prstGeom prst="roundRect">
          <a:avLst>
            <a:gd name="adj" fmla="val 11471"/>
          </a:avLst>
        </a:prstGeom>
        <a:gradFill>
          <a:gsLst>
            <a:gs pos="0">
              <a:srgbClr val="015253"/>
            </a:gs>
            <a:gs pos="53000">
              <a:srgbClr val="07274E"/>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483636</xdr:colOff>
      <xdr:row>27</xdr:row>
      <xdr:rowOff>17972</xdr:rowOff>
    </xdr:from>
    <xdr:to>
      <xdr:col>17</xdr:col>
      <xdr:colOff>133350</xdr:colOff>
      <xdr:row>37</xdr:row>
      <xdr:rowOff>23449</xdr:rowOff>
    </xdr:to>
    <xdr:sp macro="" textlink="">
      <xdr:nvSpPr>
        <xdr:cNvPr id="5" name="Rectangle: Rounded Corners 4">
          <a:extLst>
            <a:ext uri="{FF2B5EF4-FFF2-40B4-BE49-F238E27FC236}">
              <a16:creationId xmlns:a16="http://schemas.microsoft.com/office/drawing/2014/main" id="{1AE114E2-3052-491D-98CA-CBA738D78A5F}"/>
            </a:ext>
          </a:extLst>
        </xdr:cNvPr>
        <xdr:cNvSpPr/>
      </xdr:nvSpPr>
      <xdr:spPr>
        <a:xfrm>
          <a:off x="4750836" y="5161472"/>
          <a:ext cx="5745714" cy="1910477"/>
        </a:xfrm>
        <a:prstGeom prst="roundRect">
          <a:avLst/>
        </a:prstGeom>
        <a:gradFill flip="none" rotWithShape="1">
          <a:gsLst>
            <a:gs pos="61000">
              <a:srgbClr val="83B7C2"/>
            </a:gs>
            <a:gs pos="21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166193</xdr:colOff>
      <xdr:row>1</xdr:row>
      <xdr:rowOff>83437</xdr:rowOff>
    </xdr:from>
    <xdr:to>
      <xdr:col>7</xdr:col>
      <xdr:colOff>238928</xdr:colOff>
      <xdr:row>6</xdr:row>
      <xdr:rowOff>131383</xdr:rowOff>
    </xdr:to>
    <xdr:grpSp>
      <xdr:nvGrpSpPr>
        <xdr:cNvPr id="6" name="Group 5">
          <a:extLst>
            <a:ext uri="{FF2B5EF4-FFF2-40B4-BE49-F238E27FC236}">
              <a16:creationId xmlns:a16="http://schemas.microsoft.com/office/drawing/2014/main" id="{F4AD9B23-EDFD-43F6-91AF-C9B5CBD1B315}"/>
            </a:ext>
          </a:extLst>
        </xdr:cNvPr>
        <xdr:cNvGrpSpPr/>
      </xdr:nvGrpSpPr>
      <xdr:grpSpPr>
        <a:xfrm>
          <a:off x="1994993" y="273937"/>
          <a:ext cx="2511135" cy="1000446"/>
          <a:chOff x="1041209" y="-81734"/>
          <a:chExt cx="4054679" cy="1823044"/>
        </a:xfrm>
      </xdr:grpSpPr>
      <xdr:sp macro="" textlink="">
        <xdr:nvSpPr>
          <xdr:cNvPr id="7" name="TextBox 6">
            <a:extLst>
              <a:ext uri="{FF2B5EF4-FFF2-40B4-BE49-F238E27FC236}">
                <a16:creationId xmlns:a16="http://schemas.microsoft.com/office/drawing/2014/main" id="{AD1E2D69-7075-A8EE-1B67-E983321B2B8E}"/>
              </a:ext>
            </a:extLst>
          </xdr:cNvPr>
          <xdr:cNvSpPr txBox="1"/>
        </xdr:nvSpPr>
        <xdr:spPr>
          <a:xfrm>
            <a:off x="1892687" y="-81734"/>
            <a:ext cx="3203201" cy="1823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Narrow" panose="020B0004020202020204" pitchFamily="34" charset="0"/>
              </a:rPr>
              <a:t>STORE</a:t>
            </a:r>
            <a:endParaRPr lang="en-US" sz="1800" b="1">
              <a:solidFill>
                <a:schemeClr val="bg1"/>
              </a:solidFill>
              <a:latin typeface="Aptos Narrow" panose="020B0004020202020204" pitchFamily="34" charset="0"/>
            </a:endParaRPr>
          </a:p>
          <a:p>
            <a:pPr algn="ctr"/>
            <a:r>
              <a:rPr lang="en-US" sz="1800" b="1">
                <a:solidFill>
                  <a:schemeClr val="bg1"/>
                </a:solidFill>
                <a:latin typeface="Aptos Narrow" panose="020B0004020202020204" pitchFamily="34" charset="0"/>
              </a:rPr>
              <a:t>MANAGEMENT</a:t>
            </a:r>
          </a:p>
          <a:p>
            <a:pPr algn="ctr"/>
            <a:r>
              <a:rPr lang="en-US" sz="1800" b="1">
                <a:solidFill>
                  <a:srgbClr val="16C88C"/>
                </a:solidFill>
                <a:latin typeface="Aptos Narrow" panose="020B0004020202020204" pitchFamily="34" charset="0"/>
              </a:rPr>
              <a:t>DASHBOARD</a:t>
            </a:r>
          </a:p>
        </xdr:txBody>
      </xdr:sp>
      <xdr:pic>
        <xdr:nvPicPr>
          <xdr:cNvPr id="8" name="Graphic 7" descr="Research with solid fill">
            <a:extLst>
              <a:ext uri="{FF2B5EF4-FFF2-40B4-BE49-F238E27FC236}">
                <a16:creationId xmlns:a16="http://schemas.microsoft.com/office/drawing/2014/main" id="{3B19C9F7-7407-D405-28CA-ACEF3216B7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209" y="407925"/>
            <a:ext cx="931403" cy="976022"/>
          </a:xfrm>
          <a:prstGeom prst="rect">
            <a:avLst/>
          </a:prstGeom>
        </xdr:spPr>
      </xdr:pic>
      <xdr:cxnSp macro="">
        <xdr:nvCxnSpPr>
          <xdr:cNvPr id="9" name="Straight Connector 8">
            <a:extLst>
              <a:ext uri="{FF2B5EF4-FFF2-40B4-BE49-F238E27FC236}">
                <a16:creationId xmlns:a16="http://schemas.microsoft.com/office/drawing/2014/main" id="{D5747FBE-B542-0D3A-27E2-7071E70526B9}"/>
              </a:ext>
            </a:extLst>
          </xdr:cNvPr>
          <xdr:cNvCxnSpPr/>
        </xdr:nvCxnSpPr>
        <xdr:spPr>
          <a:xfrm>
            <a:off x="2045279" y="394815"/>
            <a:ext cx="0" cy="934323"/>
          </a:xfrm>
          <a:prstGeom prst="line">
            <a:avLst/>
          </a:prstGeom>
          <a:ln w="47625" cmpd="sng">
            <a:solidFill>
              <a:schemeClr val="bg1"/>
            </a:solidFill>
          </a:ln>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3</xdr:col>
      <xdr:colOff>170072</xdr:colOff>
      <xdr:row>29</xdr:row>
      <xdr:rowOff>123599</xdr:rowOff>
    </xdr:from>
    <xdr:to>
      <xdr:col>7</xdr:col>
      <xdr:colOff>32887</xdr:colOff>
      <xdr:row>36</xdr:row>
      <xdr:rowOff>171989</xdr:rowOff>
    </xdr:to>
    <mc:AlternateContent xmlns:mc="http://schemas.openxmlformats.org/markup-compatibility/2006" xmlns:a14="http://schemas.microsoft.com/office/drawing/2010/main">
      <mc:Choice Requires="a14">
        <xdr:graphicFrame macro="">
          <xdr:nvGraphicFramePr>
            <xdr:cNvPr id="10" name="Order_Date (Month) 5">
              <a:extLst>
                <a:ext uri="{FF2B5EF4-FFF2-40B4-BE49-F238E27FC236}">
                  <a16:creationId xmlns:a16="http://schemas.microsoft.com/office/drawing/2014/main" id="{BFCDD297-EAEC-47E8-A64A-C6FA389F5121}"/>
                </a:ext>
              </a:extLst>
            </xdr:cNvPr>
            <xdr:cNvGraphicFramePr/>
          </xdr:nvGraphicFramePr>
          <xdr:xfrm>
            <a:off x="0" y="0"/>
            <a:ext cx="0" cy="0"/>
          </xdr:xfrm>
          <a:graphic>
            <a:graphicData uri="http://schemas.microsoft.com/office/drawing/2010/slicer">
              <sle:slicer xmlns:sle="http://schemas.microsoft.com/office/drawing/2010/slicer" name="Order_Date (Month) 5"/>
            </a:graphicData>
          </a:graphic>
        </xdr:graphicFrame>
      </mc:Choice>
      <mc:Fallback xmlns="">
        <xdr:sp macro="" textlink="">
          <xdr:nvSpPr>
            <xdr:cNvPr id="0" name=""/>
            <xdr:cNvSpPr>
              <a:spLocks noTextEdit="1"/>
            </xdr:cNvSpPr>
          </xdr:nvSpPr>
          <xdr:spPr>
            <a:xfrm>
              <a:off x="1998872" y="5648099"/>
              <a:ext cx="2301215" cy="1381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360770</xdr:colOff>
      <xdr:row>27</xdr:row>
      <xdr:rowOff>71030</xdr:rowOff>
    </xdr:from>
    <xdr:to>
      <xdr:col>6</xdr:col>
      <xdr:colOff>394837</xdr:colOff>
      <xdr:row>29</xdr:row>
      <xdr:rowOff>133889</xdr:rowOff>
    </xdr:to>
    <mc:AlternateContent xmlns:mc="http://schemas.openxmlformats.org/markup-compatibility/2006" xmlns:a14="http://schemas.microsoft.com/office/drawing/2010/main">
      <mc:Choice Requires="a14">
        <xdr:graphicFrame macro="">
          <xdr:nvGraphicFramePr>
            <xdr:cNvPr id="11" name="Order_Date (Year) 5">
              <a:extLst>
                <a:ext uri="{FF2B5EF4-FFF2-40B4-BE49-F238E27FC236}">
                  <a16:creationId xmlns:a16="http://schemas.microsoft.com/office/drawing/2014/main" id="{BFE10041-7C49-4AE0-BA01-9A1D71F915CD}"/>
                </a:ext>
              </a:extLst>
            </xdr:cNvPr>
            <xdr:cNvGraphicFramePr/>
          </xdr:nvGraphicFramePr>
          <xdr:xfrm>
            <a:off x="0" y="0"/>
            <a:ext cx="0" cy="0"/>
          </xdr:xfrm>
          <a:graphic>
            <a:graphicData uri="http://schemas.microsoft.com/office/drawing/2010/slicer">
              <sle:slicer xmlns:sle="http://schemas.microsoft.com/office/drawing/2010/slicer" name="Order_Date (Year) 5"/>
            </a:graphicData>
          </a:graphic>
        </xdr:graphicFrame>
      </mc:Choice>
      <mc:Fallback xmlns="">
        <xdr:sp macro="" textlink="">
          <xdr:nvSpPr>
            <xdr:cNvPr id="0" name=""/>
            <xdr:cNvSpPr>
              <a:spLocks noTextEdit="1"/>
            </xdr:cNvSpPr>
          </xdr:nvSpPr>
          <xdr:spPr>
            <a:xfrm>
              <a:off x="2189570" y="5214530"/>
              <a:ext cx="1862867" cy="44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29242</xdr:colOff>
      <xdr:row>1</xdr:row>
      <xdr:rowOff>68930</xdr:rowOff>
    </xdr:from>
    <xdr:to>
      <xdr:col>25</xdr:col>
      <xdr:colOff>107828</xdr:colOff>
      <xdr:row>8</xdr:row>
      <xdr:rowOff>61309</xdr:rowOff>
    </xdr:to>
    <xdr:grpSp>
      <xdr:nvGrpSpPr>
        <xdr:cNvPr id="12" name="Group 11">
          <a:extLst>
            <a:ext uri="{FF2B5EF4-FFF2-40B4-BE49-F238E27FC236}">
              <a16:creationId xmlns:a16="http://schemas.microsoft.com/office/drawing/2014/main" id="{FCEF979B-90BD-4205-8B48-9DF8E30BA14B}"/>
            </a:ext>
          </a:extLst>
        </xdr:cNvPr>
        <xdr:cNvGrpSpPr/>
      </xdr:nvGrpSpPr>
      <xdr:grpSpPr>
        <a:xfrm>
          <a:off x="12830842" y="259430"/>
          <a:ext cx="2516986" cy="1325879"/>
          <a:chOff x="8693511" y="731523"/>
          <a:chExt cx="2251006" cy="1325880"/>
        </a:xfrm>
      </xdr:grpSpPr>
      <xdr:sp macro="" textlink="">
        <xdr:nvSpPr>
          <xdr:cNvPr id="13" name="Rectangle: Rounded Corners 12">
            <a:extLst>
              <a:ext uri="{FF2B5EF4-FFF2-40B4-BE49-F238E27FC236}">
                <a16:creationId xmlns:a16="http://schemas.microsoft.com/office/drawing/2014/main" id="{05ED62C0-6906-1627-A08A-D42F11782133}"/>
              </a:ext>
            </a:extLst>
          </xdr:cNvPr>
          <xdr:cNvSpPr/>
        </xdr:nvSpPr>
        <xdr:spPr>
          <a:xfrm>
            <a:off x="8697927" y="731523"/>
            <a:ext cx="2234265" cy="1325880"/>
          </a:xfrm>
          <a:prstGeom prst="roundRect">
            <a:avLst/>
          </a:prstGeom>
          <a:gradFill flip="none" rotWithShape="1">
            <a:gsLst>
              <a:gs pos="13000">
                <a:srgbClr val="2384F9"/>
              </a:gs>
              <a:gs pos="83000">
                <a:srgbClr val="605776"/>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4" name="TextBox 13">
            <a:extLst>
              <a:ext uri="{FF2B5EF4-FFF2-40B4-BE49-F238E27FC236}">
                <a16:creationId xmlns:a16="http://schemas.microsoft.com/office/drawing/2014/main" id="{CC44586E-941B-F2E8-0E2C-0CB5B8CDD937}"/>
              </a:ext>
            </a:extLst>
          </xdr:cNvPr>
          <xdr:cNvSpPr txBox="1"/>
        </xdr:nvSpPr>
        <xdr:spPr>
          <a:xfrm>
            <a:off x="8693511" y="757758"/>
            <a:ext cx="2244783" cy="57574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Quantity Sold</a:t>
            </a:r>
          </a:p>
        </xdr:txBody>
      </xdr:sp>
      <xdr:sp macro="" textlink="Pivot_Source!D3">
        <xdr:nvSpPr>
          <xdr:cNvPr id="15" name="TextBox 14">
            <a:extLst>
              <a:ext uri="{FF2B5EF4-FFF2-40B4-BE49-F238E27FC236}">
                <a16:creationId xmlns:a16="http://schemas.microsoft.com/office/drawing/2014/main" id="{FEF4C942-6E5F-584B-3489-60DF80D74BE4}"/>
              </a:ext>
            </a:extLst>
          </xdr:cNvPr>
          <xdr:cNvSpPr txBox="1"/>
        </xdr:nvSpPr>
        <xdr:spPr>
          <a:xfrm>
            <a:off x="9325267" y="1202836"/>
            <a:ext cx="1619250" cy="62596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8B3B48-9EBE-47AA-B07B-3A2EA4F9A1BF}" type="TxLink">
              <a:rPr lang="en-US" sz="2800" b="0" i="0" u="none" strike="noStrike">
                <a:solidFill>
                  <a:srgbClr val="FFFFFF"/>
                </a:solidFill>
                <a:latin typeface="Calibri"/>
                <a:ea typeface="Calibri"/>
                <a:cs typeface="Calibri"/>
              </a:rPr>
              <a:pPr marL="0" indent="0" algn="ctr"/>
              <a:t> 26,368 </a:t>
            </a:fld>
            <a:endParaRPr lang="en-US" sz="2800" b="0" i="0" u="none" strike="noStrike">
              <a:solidFill>
                <a:schemeClr val="bg1"/>
              </a:solidFill>
              <a:latin typeface="Calibri"/>
              <a:ea typeface="Calibri"/>
              <a:cs typeface="Calibri"/>
            </a:endParaRPr>
          </a:p>
        </xdr:txBody>
      </xdr:sp>
      <xdr:pic>
        <xdr:nvPicPr>
          <xdr:cNvPr id="16" name="Graphic 15" descr="Inbox with solid fill">
            <a:extLst>
              <a:ext uri="{FF2B5EF4-FFF2-40B4-BE49-F238E27FC236}">
                <a16:creationId xmlns:a16="http://schemas.microsoft.com/office/drawing/2014/main" id="{CBC1B3A9-B614-1E67-B0F1-2037BEA2CB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82789" y="1330764"/>
            <a:ext cx="693687" cy="701584"/>
          </a:xfrm>
          <a:prstGeom prst="rect">
            <a:avLst/>
          </a:prstGeom>
        </xdr:spPr>
      </xdr:pic>
    </xdr:grpSp>
    <xdr:clientData/>
  </xdr:twoCellAnchor>
  <xdr:twoCellAnchor>
    <xdr:from>
      <xdr:col>12</xdr:col>
      <xdr:colOff>105390</xdr:colOff>
      <xdr:row>1</xdr:row>
      <xdr:rowOff>68930</xdr:rowOff>
    </xdr:from>
    <xdr:to>
      <xdr:col>16</xdr:col>
      <xdr:colOff>272994</xdr:colOff>
      <xdr:row>8</xdr:row>
      <xdr:rowOff>61309</xdr:rowOff>
    </xdr:to>
    <xdr:grpSp>
      <xdr:nvGrpSpPr>
        <xdr:cNvPr id="17" name="Group 16">
          <a:extLst>
            <a:ext uri="{FF2B5EF4-FFF2-40B4-BE49-F238E27FC236}">
              <a16:creationId xmlns:a16="http://schemas.microsoft.com/office/drawing/2014/main" id="{D2DB31FA-A971-4226-95B1-965655380FA6}"/>
            </a:ext>
          </a:extLst>
        </xdr:cNvPr>
        <xdr:cNvGrpSpPr/>
      </xdr:nvGrpSpPr>
      <xdr:grpSpPr>
        <a:xfrm>
          <a:off x="7420590" y="259430"/>
          <a:ext cx="2606004" cy="1325879"/>
          <a:chOff x="6217060" y="742411"/>
          <a:chExt cx="2317340" cy="1325880"/>
        </a:xfrm>
      </xdr:grpSpPr>
      <xdr:sp macro="" textlink="">
        <xdr:nvSpPr>
          <xdr:cNvPr id="18" name="Rectangle: Rounded Corners 17">
            <a:extLst>
              <a:ext uri="{FF2B5EF4-FFF2-40B4-BE49-F238E27FC236}">
                <a16:creationId xmlns:a16="http://schemas.microsoft.com/office/drawing/2014/main" id="{C1273CFC-FD81-6185-1566-157E3D12C81B}"/>
              </a:ext>
            </a:extLst>
          </xdr:cNvPr>
          <xdr:cNvSpPr/>
        </xdr:nvSpPr>
        <xdr:spPr>
          <a:xfrm>
            <a:off x="6217060" y="742411"/>
            <a:ext cx="2234265" cy="1325880"/>
          </a:xfrm>
          <a:prstGeom prst="roundRect">
            <a:avLst/>
          </a:prstGeom>
          <a:gradFill flip="none" rotWithShape="1">
            <a:gsLst>
              <a:gs pos="73000">
                <a:srgbClr val="16C88C"/>
              </a:gs>
              <a:gs pos="10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9" name="TextBox 18">
            <a:extLst>
              <a:ext uri="{FF2B5EF4-FFF2-40B4-BE49-F238E27FC236}">
                <a16:creationId xmlns:a16="http://schemas.microsoft.com/office/drawing/2014/main" id="{0A82C5F3-6BE6-B847-2E1C-14A789890F40}"/>
              </a:ext>
            </a:extLst>
          </xdr:cNvPr>
          <xdr:cNvSpPr txBox="1"/>
        </xdr:nvSpPr>
        <xdr:spPr>
          <a:xfrm>
            <a:off x="6275107" y="771662"/>
            <a:ext cx="1022047" cy="53175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p>
        </xdr:txBody>
      </xdr:sp>
      <xdr:sp macro="" textlink="Pivot_Source!B3">
        <xdr:nvSpPr>
          <xdr:cNvPr id="20" name="TextBox 19">
            <a:extLst>
              <a:ext uri="{FF2B5EF4-FFF2-40B4-BE49-F238E27FC236}">
                <a16:creationId xmlns:a16="http://schemas.microsoft.com/office/drawing/2014/main" id="{CA0B4474-E4A9-858A-50AF-5EBC6F9B3ED3}"/>
              </a:ext>
            </a:extLst>
          </xdr:cNvPr>
          <xdr:cNvSpPr txBox="1"/>
        </xdr:nvSpPr>
        <xdr:spPr>
          <a:xfrm>
            <a:off x="6634356" y="1101604"/>
            <a:ext cx="1900044" cy="56276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332160-74DE-4C09-BBDC-3BA8972617D7}" type="TxLink">
              <a:rPr lang="en-US" sz="2800" b="0" i="0" u="none" strike="noStrike">
                <a:solidFill>
                  <a:srgbClr val="FFFFFF"/>
                </a:solidFill>
                <a:latin typeface="Calibri"/>
                <a:ea typeface="Calibri"/>
                <a:cs typeface="Calibri"/>
              </a:rPr>
              <a:pPr marL="0" indent="0" algn="ctr"/>
              <a:t>$17,530,197</a:t>
            </a:fld>
            <a:endParaRPr lang="en-US" sz="2800" b="0" i="0" u="none" strike="noStrike">
              <a:solidFill>
                <a:schemeClr val="bg1"/>
              </a:solidFill>
              <a:latin typeface="Calibri"/>
              <a:ea typeface="Calibri"/>
              <a:cs typeface="Calibri"/>
            </a:endParaRPr>
          </a:p>
        </xdr:txBody>
      </xdr:sp>
      <xdr:pic>
        <xdr:nvPicPr>
          <xdr:cNvPr id="21" name="Graphic 20" descr="Upward trend with solid fill">
            <a:extLst>
              <a:ext uri="{FF2B5EF4-FFF2-40B4-BE49-F238E27FC236}">
                <a16:creationId xmlns:a16="http://schemas.microsoft.com/office/drawing/2014/main" id="{445B9D0C-A1B0-5F8D-15B6-F6E8095E4C4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07668" y="1466849"/>
            <a:ext cx="539107" cy="541837"/>
          </a:xfrm>
          <a:prstGeom prst="rect">
            <a:avLst/>
          </a:prstGeom>
        </xdr:spPr>
      </xdr:pic>
    </xdr:grpSp>
    <xdr:clientData/>
  </xdr:twoCellAnchor>
  <xdr:twoCellAnchor>
    <xdr:from>
      <xdr:col>7</xdr:col>
      <xdr:colOff>163952</xdr:colOff>
      <xdr:row>1</xdr:row>
      <xdr:rowOff>18258</xdr:rowOff>
    </xdr:from>
    <xdr:to>
      <xdr:col>11</xdr:col>
      <xdr:colOff>557120</xdr:colOff>
      <xdr:row>8</xdr:row>
      <xdr:rowOff>92930</xdr:rowOff>
    </xdr:to>
    <xdr:grpSp>
      <xdr:nvGrpSpPr>
        <xdr:cNvPr id="22" name="Group 21">
          <a:extLst>
            <a:ext uri="{FF2B5EF4-FFF2-40B4-BE49-F238E27FC236}">
              <a16:creationId xmlns:a16="http://schemas.microsoft.com/office/drawing/2014/main" id="{C13048B5-3471-41E6-83D7-9BE98985B83F}"/>
            </a:ext>
          </a:extLst>
        </xdr:cNvPr>
        <xdr:cNvGrpSpPr/>
      </xdr:nvGrpSpPr>
      <xdr:grpSpPr>
        <a:xfrm>
          <a:off x="4431152" y="208758"/>
          <a:ext cx="2831568" cy="1408172"/>
          <a:chOff x="3350516" y="642146"/>
          <a:chExt cx="2621659" cy="1408173"/>
        </a:xfrm>
      </xdr:grpSpPr>
      <xdr:sp macro="" textlink="">
        <xdr:nvSpPr>
          <xdr:cNvPr id="23" name="Rectangle: Rounded Corners 22">
            <a:extLst>
              <a:ext uri="{FF2B5EF4-FFF2-40B4-BE49-F238E27FC236}">
                <a16:creationId xmlns:a16="http://schemas.microsoft.com/office/drawing/2014/main" id="{CC11F5C6-557D-4776-F1B4-78CF531A5758}"/>
              </a:ext>
            </a:extLst>
          </xdr:cNvPr>
          <xdr:cNvSpPr/>
        </xdr:nvSpPr>
        <xdr:spPr>
          <a:xfrm>
            <a:off x="3709300" y="720269"/>
            <a:ext cx="2234265" cy="1329315"/>
          </a:xfrm>
          <a:prstGeom prst="roundRect">
            <a:avLst/>
          </a:prstGeom>
          <a:gradFill flip="none" rotWithShape="1">
            <a:gsLst>
              <a:gs pos="0">
                <a:srgbClr val="06976A"/>
              </a:gs>
              <a:gs pos="83000">
                <a:srgbClr val="3BC36E"/>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4" name="TextBox 23">
            <a:extLst>
              <a:ext uri="{FF2B5EF4-FFF2-40B4-BE49-F238E27FC236}">
                <a16:creationId xmlns:a16="http://schemas.microsoft.com/office/drawing/2014/main" id="{6491D3C0-C8A9-8B66-2547-2ADC8CCD41DB}"/>
              </a:ext>
            </a:extLst>
          </xdr:cNvPr>
          <xdr:cNvSpPr txBox="1"/>
        </xdr:nvSpPr>
        <xdr:spPr>
          <a:xfrm>
            <a:off x="3350516" y="642146"/>
            <a:ext cx="2326386" cy="74148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Revenue</a:t>
            </a:r>
            <a:endParaRPr lang="ru-RU" sz="4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sp macro="" textlink="Pivot_Source!A3">
        <xdr:nvSpPr>
          <xdr:cNvPr id="25" name="TextBox 24">
            <a:extLst>
              <a:ext uri="{FF2B5EF4-FFF2-40B4-BE49-F238E27FC236}">
                <a16:creationId xmlns:a16="http://schemas.microsoft.com/office/drawing/2014/main" id="{E4156A80-3A97-4D1A-9B8F-5AE3E02DD07A}"/>
              </a:ext>
            </a:extLst>
          </xdr:cNvPr>
          <xdr:cNvSpPr txBox="1"/>
        </xdr:nvSpPr>
        <xdr:spPr>
          <a:xfrm>
            <a:off x="4124864" y="1134604"/>
            <a:ext cx="1847311" cy="5508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28C002-1D5C-4BA1-A5C7-090B2EAD62A7}" type="TxLink">
              <a:rPr lang="en-US" sz="2800" b="0" i="0" u="none" strike="noStrike">
                <a:solidFill>
                  <a:srgbClr val="FFFFFF"/>
                </a:solidFill>
                <a:latin typeface="Calibri"/>
                <a:ea typeface="Calibri"/>
                <a:cs typeface="Calibri"/>
              </a:rPr>
              <a:pPr marL="0" indent="0" algn="ctr"/>
              <a:t>$43,672,204</a:t>
            </a:fld>
            <a:endParaRPr lang="en-US" sz="2800" b="0" i="0" u="none" strike="noStrike">
              <a:solidFill>
                <a:schemeClr val="bg1"/>
              </a:solidFill>
              <a:latin typeface="Calibri"/>
              <a:ea typeface="Calibri"/>
              <a:cs typeface="Calibri"/>
            </a:endParaRPr>
          </a:p>
        </xdr:txBody>
      </xdr:sp>
      <xdr:pic>
        <xdr:nvPicPr>
          <xdr:cNvPr id="26" name="Graphic 25" descr="Money with solid fill">
            <a:extLst>
              <a:ext uri="{FF2B5EF4-FFF2-40B4-BE49-F238E27FC236}">
                <a16:creationId xmlns:a16="http://schemas.microsoft.com/office/drawing/2014/main" id="{A2B4CDD3-8BC8-CABE-A111-A0A331C736A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52647" y="1473050"/>
            <a:ext cx="575397" cy="577269"/>
          </a:xfrm>
          <a:prstGeom prst="rect">
            <a:avLst/>
          </a:prstGeom>
        </xdr:spPr>
      </xdr:pic>
    </xdr:grpSp>
    <xdr:clientData/>
  </xdr:twoCellAnchor>
  <xdr:twoCellAnchor>
    <xdr:from>
      <xdr:col>16</xdr:col>
      <xdr:colOff>430864</xdr:colOff>
      <xdr:row>1</xdr:row>
      <xdr:rowOff>68930</xdr:rowOff>
    </xdr:from>
    <xdr:to>
      <xdr:col>20</xdr:col>
      <xdr:colOff>480971</xdr:colOff>
      <xdr:row>8</xdr:row>
      <xdr:rowOff>61309</xdr:rowOff>
    </xdr:to>
    <xdr:grpSp>
      <xdr:nvGrpSpPr>
        <xdr:cNvPr id="27" name="Group 26">
          <a:extLst>
            <a:ext uri="{FF2B5EF4-FFF2-40B4-BE49-F238E27FC236}">
              <a16:creationId xmlns:a16="http://schemas.microsoft.com/office/drawing/2014/main" id="{5E6BED28-4675-4065-B7D4-DAF4EF296658}"/>
            </a:ext>
          </a:extLst>
        </xdr:cNvPr>
        <xdr:cNvGrpSpPr/>
      </xdr:nvGrpSpPr>
      <xdr:grpSpPr>
        <a:xfrm>
          <a:off x="10184464" y="259430"/>
          <a:ext cx="2488507" cy="1325879"/>
          <a:chOff x="8436385" y="504286"/>
          <a:chExt cx="2234265" cy="1325880"/>
        </a:xfrm>
      </xdr:grpSpPr>
      <xdr:sp macro="" textlink="">
        <xdr:nvSpPr>
          <xdr:cNvPr id="28" name="Rectangle: Rounded Corners 27">
            <a:extLst>
              <a:ext uri="{FF2B5EF4-FFF2-40B4-BE49-F238E27FC236}">
                <a16:creationId xmlns:a16="http://schemas.microsoft.com/office/drawing/2014/main" id="{194E75D6-5DA0-B836-9BDD-11F36DB464F1}"/>
              </a:ext>
            </a:extLst>
          </xdr:cNvPr>
          <xdr:cNvSpPr/>
        </xdr:nvSpPr>
        <xdr:spPr>
          <a:xfrm>
            <a:off x="8436385" y="504286"/>
            <a:ext cx="2234265" cy="1325880"/>
          </a:xfrm>
          <a:prstGeom prst="roundRect">
            <a:avLst/>
          </a:prstGeom>
          <a:gradFill flip="none" rotWithShape="1">
            <a:gsLst>
              <a:gs pos="94000">
                <a:srgbClr val="16C88C"/>
              </a:gs>
              <a:gs pos="48000">
                <a:srgbClr val="046A90"/>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9" name="TextBox 28">
            <a:extLst>
              <a:ext uri="{FF2B5EF4-FFF2-40B4-BE49-F238E27FC236}">
                <a16:creationId xmlns:a16="http://schemas.microsoft.com/office/drawing/2014/main" id="{CF5BA090-BDB5-E304-9C2D-44E2A33247EC}"/>
              </a:ext>
            </a:extLst>
          </xdr:cNvPr>
          <xdr:cNvSpPr txBox="1"/>
        </xdr:nvSpPr>
        <xdr:spPr>
          <a:xfrm>
            <a:off x="8494432" y="533538"/>
            <a:ext cx="2164043" cy="48563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b="0" i="0" u="none" strike="noStrike">
                <a:solidFill>
                  <a:schemeClr val="bg1"/>
                </a:solidFill>
                <a:latin typeface="Calibri"/>
                <a:ea typeface="Calibri"/>
                <a:cs typeface="Calibri"/>
              </a:rPr>
              <a:t>Profit</a:t>
            </a:r>
            <a:r>
              <a:rPr lang="en-US" sz="2800" b="0" i="0" u="none" strike="noStrike" baseline="0">
                <a:solidFill>
                  <a:schemeClr val="bg1"/>
                </a:solidFill>
                <a:latin typeface="Calibri"/>
                <a:ea typeface="Calibri"/>
                <a:cs typeface="Calibri"/>
              </a:rPr>
              <a:t> Margin</a:t>
            </a:r>
          </a:p>
        </xdr:txBody>
      </xdr:sp>
      <xdr:sp macro="" textlink="Pivot_Source!C3">
        <xdr:nvSpPr>
          <xdr:cNvPr id="30" name="TextBox 29">
            <a:extLst>
              <a:ext uri="{FF2B5EF4-FFF2-40B4-BE49-F238E27FC236}">
                <a16:creationId xmlns:a16="http://schemas.microsoft.com/office/drawing/2014/main" id="{8EF815F8-0C05-7793-8146-9823E60CE28F}"/>
              </a:ext>
            </a:extLst>
          </xdr:cNvPr>
          <xdr:cNvSpPr txBox="1"/>
        </xdr:nvSpPr>
        <xdr:spPr>
          <a:xfrm>
            <a:off x="9301356" y="892054"/>
            <a:ext cx="1366644" cy="5747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8042A5-782D-48A6-BF98-7A66D63D7783}" type="TxLink">
              <a:rPr lang="en-US" sz="2800" b="0" i="0" u="none" strike="noStrike">
                <a:solidFill>
                  <a:srgbClr val="FFFFFF"/>
                </a:solidFill>
                <a:latin typeface="Calibri"/>
                <a:ea typeface="Calibri"/>
                <a:cs typeface="Calibri"/>
              </a:rPr>
              <a:pPr marL="0" indent="0" algn="ctr"/>
              <a:t>40.14%</a:t>
            </a:fld>
            <a:endParaRPr lang="en-US" sz="2800" b="0" i="0" u="none" strike="noStrike">
              <a:solidFill>
                <a:schemeClr val="bg1"/>
              </a:solidFill>
              <a:latin typeface="Calibri"/>
              <a:ea typeface="Calibri"/>
              <a:cs typeface="Calibri"/>
            </a:endParaRPr>
          </a:p>
        </xdr:txBody>
      </xdr:sp>
      <xdr:pic>
        <xdr:nvPicPr>
          <xdr:cNvPr id="31" name="Graphic 30" descr="Pie chart with solid fill">
            <a:extLst>
              <a:ext uri="{FF2B5EF4-FFF2-40B4-BE49-F238E27FC236}">
                <a16:creationId xmlns:a16="http://schemas.microsoft.com/office/drawing/2014/main" id="{2B0B144B-B3E7-3101-EC29-B2030DC7E9C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43925" y="1133475"/>
            <a:ext cx="609600" cy="609600"/>
          </a:xfrm>
          <a:prstGeom prst="rect">
            <a:avLst/>
          </a:prstGeom>
        </xdr:spPr>
      </xdr:pic>
    </xdr:grpSp>
    <xdr:clientData/>
  </xdr:twoCellAnchor>
  <xdr:twoCellAnchor>
    <xdr:from>
      <xdr:col>8</xdr:col>
      <xdr:colOff>214926</xdr:colOff>
      <xdr:row>8</xdr:row>
      <xdr:rowOff>168781</xdr:rowOff>
    </xdr:from>
    <xdr:to>
      <xdr:col>20</xdr:col>
      <xdr:colOff>567724</xdr:colOff>
      <xdr:row>24</xdr:row>
      <xdr:rowOff>48163</xdr:rowOff>
    </xdr:to>
    <xdr:graphicFrame macro="">
      <xdr:nvGraphicFramePr>
        <xdr:cNvPr id="32" name="Chart 31">
          <a:extLst>
            <a:ext uri="{FF2B5EF4-FFF2-40B4-BE49-F238E27FC236}">
              <a16:creationId xmlns:a16="http://schemas.microsoft.com/office/drawing/2014/main" id="{C3B954A4-1A43-4EF7-965B-D1BEE7711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462577</xdr:colOff>
      <xdr:row>9</xdr:row>
      <xdr:rowOff>60384</xdr:rowOff>
    </xdr:from>
    <xdr:to>
      <xdr:col>19</xdr:col>
      <xdr:colOff>400050</xdr:colOff>
      <xdr:row>26</xdr:row>
      <xdr:rowOff>48163</xdr:rowOff>
    </xdr:to>
    <xdr:sp macro="" textlink="">
      <xdr:nvSpPr>
        <xdr:cNvPr id="34" name="Rectangle: Rounded Corners 33">
          <a:extLst>
            <a:ext uri="{FF2B5EF4-FFF2-40B4-BE49-F238E27FC236}">
              <a16:creationId xmlns:a16="http://schemas.microsoft.com/office/drawing/2014/main" id="{F88E5658-AFF1-6EE9-11B6-C8202E16FE85}"/>
            </a:ext>
          </a:extLst>
        </xdr:cNvPr>
        <xdr:cNvSpPr/>
      </xdr:nvSpPr>
      <xdr:spPr>
        <a:xfrm>
          <a:off x="4729777" y="1774884"/>
          <a:ext cx="7252673" cy="3226279"/>
        </a:xfrm>
        <a:prstGeom prst="roundRect">
          <a:avLst>
            <a:gd name="adj" fmla="val 7321"/>
          </a:avLst>
        </a:prstGeom>
        <a:gradFill flip="none" rotWithShape="1">
          <a:gsLst>
            <a:gs pos="98000">
              <a:srgbClr val="83B7C2"/>
            </a:gs>
            <a:gs pos="2100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17325</xdr:colOff>
      <xdr:row>9</xdr:row>
      <xdr:rowOff>85724</xdr:rowOff>
    </xdr:from>
    <xdr:to>
      <xdr:col>25</xdr:col>
      <xdr:colOff>43311</xdr:colOff>
      <xdr:row>26</xdr:row>
      <xdr:rowOff>57687</xdr:rowOff>
    </xdr:to>
    <xdr:grpSp>
      <xdr:nvGrpSpPr>
        <xdr:cNvPr id="36" name="Group 35">
          <a:extLst>
            <a:ext uri="{FF2B5EF4-FFF2-40B4-BE49-F238E27FC236}">
              <a16:creationId xmlns:a16="http://schemas.microsoft.com/office/drawing/2014/main" id="{3A1E5CD6-6EB1-4AEA-8BDA-540D60A08D28}"/>
            </a:ext>
          </a:extLst>
        </xdr:cNvPr>
        <xdr:cNvGrpSpPr/>
      </xdr:nvGrpSpPr>
      <xdr:grpSpPr>
        <a:xfrm>
          <a:off x="11599725" y="1800224"/>
          <a:ext cx="3683586" cy="3210463"/>
          <a:chOff x="11905884" y="1923206"/>
          <a:chExt cx="3458628" cy="3159145"/>
        </a:xfrm>
      </xdr:grpSpPr>
      <xdr:sp macro="" textlink="">
        <xdr:nvSpPr>
          <xdr:cNvPr id="37" name="Rectangle: Rounded Corners 36">
            <a:extLst>
              <a:ext uri="{FF2B5EF4-FFF2-40B4-BE49-F238E27FC236}">
                <a16:creationId xmlns:a16="http://schemas.microsoft.com/office/drawing/2014/main" id="{181BE207-D3DC-5D8A-105C-14F4DDB9C2B0}"/>
              </a:ext>
            </a:extLst>
          </xdr:cNvPr>
          <xdr:cNvSpPr/>
        </xdr:nvSpPr>
        <xdr:spPr>
          <a:xfrm>
            <a:off x="12453045" y="1927671"/>
            <a:ext cx="2911467" cy="3154680"/>
          </a:xfrm>
          <a:prstGeom prst="roundRect">
            <a:avLst>
              <a:gd name="adj" fmla="val 8515"/>
            </a:avLst>
          </a:prstGeom>
          <a:gradFill flip="none" rotWithShape="1">
            <a:gsLst>
              <a:gs pos="26000">
                <a:srgbClr val="83B7C2"/>
              </a:gs>
              <a:gs pos="100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ABF2993F-3DFF-C5A7-7C0C-BCB66EFB33FC}"/>
              </a:ext>
            </a:extLst>
          </xdr:cNvPr>
          <xdr:cNvSpPr txBox="1"/>
        </xdr:nvSpPr>
        <xdr:spPr>
          <a:xfrm>
            <a:off x="11905884" y="1923206"/>
            <a:ext cx="2806387" cy="55298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by Category</a:t>
            </a:r>
          </a:p>
        </xdr:txBody>
      </xdr:sp>
    </xdr:grpSp>
    <xdr:clientData/>
  </xdr:twoCellAnchor>
  <xdr:twoCellAnchor>
    <xdr:from>
      <xdr:col>3</xdr:col>
      <xdr:colOff>19050</xdr:colOff>
      <xdr:row>18</xdr:row>
      <xdr:rowOff>57150</xdr:rowOff>
    </xdr:from>
    <xdr:to>
      <xdr:col>7</xdr:col>
      <xdr:colOff>152399</xdr:colOff>
      <xdr:row>21</xdr:row>
      <xdr:rowOff>29048</xdr:rowOff>
    </xdr:to>
    <xdr:sp macro="" textlink="">
      <xdr:nvSpPr>
        <xdr:cNvPr id="41" name="Rectangle: Rounded Corners 40">
          <a:extLst>
            <a:ext uri="{FF2B5EF4-FFF2-40B4-BE49-F238E27FC236}">
              <a16:creationId xmlns:a16="http://schemas.microsoft.com/office/drawing/2014/main" id="{CB044224-48C1-4BE5-A9C5-F729CDE5B0BF}"/>
            </a:ext>
          </a:extLst>
        </xdr:cNvPr>
        <xdr:cNvSpPr/>
      </xdr:nvSpPr>
      <xdr:spPr>
        <a:xfrm>
          <a:off x="1847850" y="3486150"/>
          <a:ext cx="2571749" cy="543398"/>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279699</xdr:colOff>
      <xdr:row>8</xdr:row>
      <xdr:rowOff>179076</xdr:rowOff>
    </xdr:from>
    <xdr:to>
      <xdr:col>7</xdr:col>
      <xdr:colOff>73456</xdr:colOff>
      <xdr:row>10</xdr:row>
      <xdr:rowOff>144571</xdr:rowOff>
    </xdr:to>
    <xdr:sp macro="" textlink="">
      <xdr:nvSpPr>
        <xdr:cNvPr id="42" name="TextBox 41">
          <a:hlinkClick xmlns:r="http://schemas.openxmlformats.org/officeDocument/2006/relationships" r:id="rId12"/>
          <a:extLst>
            <a:ext uri="{FF2B5EF4-FFF2-40B4-BE49-F238E27FC236}">
              <a16:creationId xmlns:a16="http://schemas.microsoft.com/office/drawing/2014/main" id="{78565BFD-50CA-4D10-A381-4D22BB0B7B82}"/>
            </a:ext>
          </a:extLst>
        </xdr:cNvPr>
        <xdr:cNvSpPr txBox="1"/>
      </xdr:nvSpPr>
      <xdr:spPr>
        <a:xfrm>
          <a:off x="2718099" y="1703076"/>
          <a:ext cx="1622557" cy="346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Mainboard</a:t>
          </a:r>
        </a:p>
      </xdr:txBody>
    </xdr:sp>
    <xdr:clientData/>
  </xdr:twoCellAnchor>
  <xdr:twoCellAnchor>
    <xdr:from>
      <xdr:col>3</xdr:col>
      <xdr:colOff>542925</xdr:colOff>
      <xdr:row>15</xdr:row>
      <xdr:rowOff>96411</xdr:rowOff>
    </xdr:from>
    <xdr:to>
      <xdr:col>7</xdr:col>
      <xdr:colOff>330631</xdr:colOff>
      <xdr:row>17</xdr:row>
      <xdr:rowOff>161244</xdr:rowOff>
    </xdr:to>
    <xdr:sp macro="" textlink="">
      <xdr:nvSpPr>
        <xdr:cNvPr id="43" name="TextBox 42">
          <a:hlinkClick xmlns:r="http://schemas.openxmlformats.org/officeDocument/2006/relationships" r:id="rId13"/>
          <a:extLst>
            <a:ext uri="{FF2B5EF4-FFF2-40B4-BE49-F238E27FC236}">
              <a16:creationId xmlns:a16="http://schemas.microsoft.com/office/drawing/2014/main" id="{378157BF-C0E8-4D5F-A255-DCF8F12E1E32}"/>
            </a:ext>
          </a:extLst>
        </xdr:cNvPr>
        <xdr:cNvSpPr txBox="1"/>
      </xdr:nvSpPr>
      <xdr:spPr>
        <a:xfrm>
          <a:off x="2371725" y="2953911"/>
          <a:ext cx="2226106" cy="44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Customers</a:t>
          </a:r>
          <a:r>
            <a:rPr lang="en-US" sz="1600" b="0" baseline="0">
              <a:solidFill>
                <a:schemeClr val="bg1"/>
              </a:solidFill>
            </a:rPr>
            <a:t> Performance</a:t>
          </a:r>
          <a:endParaRPr lang="en-US" sz="1600" b="0">
            <a:solidFill>
              <a:schemeClr val="bg1"/>
            </a:solidFill>
          </a:endParaRPr>
        </a:p>
      </xdr:txBody>
    </xdr:sp>
    <xdr:clientData/>
  </xdr:twoCellAnchor>
  <xdr:twoCellAnchor>
    <xdr:from>
      <xdr:col>4</xdr:col>
      <xdr:colOff>6781</xdr:colOff>
      <xdr:row>12</xdr:row>
      <xdr:rowOff>479</xdr:rowOff>
    </xdr:from>
    <xdr:to>
      <xdr:col>7</xdr:col>
      <xdr:colOff>502081</xdr:colOff>
      <xdr:row>14</xdr:row>
      <xdr:rowOff>40478</xdr:rowOff>
    </xdr:to>
    <xdr:sp macro="" textlink="">
      <xdr:nvSpPr>
        <xdr:cNvPr id="44" name="TextBox 43">
          <a:hlinkClick xmlns:r="http://schemas.openxmlformats.org/officeDocument/2006/relationships" r:id="rId14"/>
          <a:extLst>
            <a:ext uri="{FF2B5EF4-FFF2-40B4-BE49-F238E27FC236}">
              <a16:creationId xmlns:a16="http://schemas.microsoft.com/office/drawing/2014/main" id="{2B3B5A80-BC1C-4DC7-A054-19096968438F}"/>
            </a:ext>
          </a:extLst>
        </xdr:cNvPr>
        <xdr:cNvSpPr txBox="1"/>
      </xdr:nvSpPr>
      <xdr:spPr>
        <a:xfrm>
          <a:off x="2445181" y="2286479"/>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Branch Performance</a:t>
          </a:r>
        </a:p>
      </xdr:txBody>
    </xdr:sp>
    <xdr:clientData/>
  </xdr:twoCellAnchor>
  <xdr:twoCellAnchor>
    <xdr:from>
      <xdr:col>3</xdr:col>
      <xdr:colOff>540181</xdr:colOff>
      <xdr:row>19</xdr:row>
      <xdr:rowOff>26676</xdr:rowOff>
    </xdr:from>
    <xdr:to>
      <xdr:col>7</xdr:col>
      <xdr:colOff>425881</xdr:colOff>
      <xdr:row>21</xdr:row>
      <xdr:rowOff>66675</xdr:rowOff>
    </xdr:to>
    <xdr:sp macro="" textlink="">
      <xdr:nvSpPr>
        <xdr:cNvPr id="45" name="TextBox 44">
          <a:extLst>
            <a:ext uri="{FF2B5EF4-FFF2-40B4-BE49-F238E27FC236}">
              <a16:creationId xmlns:a16="http://schemas.microsoft.com/office/drawing/2014/main" id="{0D97DF18-3E1C-418E-AD4E-F5BD6539B7B2}"/>
            </a:ext>
          </a:extLst>
        </xdr:cNvPr>
        <xdr:cNvSpPr txBox="1"/>
      </xdr:nvSpPr>
      <xdr:spPr>
        <a:xfrm>
          <a:off x="2368981" y="3646176"/>
          <a:ext cx="2324100" cy="42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Category Performance</a:t>
          </a:r>
        </a:p>
      </xdr:txBody>
    </xdr:sp>
    <xdr:clientData/>
  </xdr:twoCellAnchor>
  <xdr:twoCellAnchor editAs="oneCell">
    <xdr:from>
      <xdr:col>3</xdr:col>
      <xdr:colOff>95250</xdr:colOff>
      <xdr:row>14</xdr:row>
      <xdr:rowOff>104775</xdr:rowOff>
    </xdr:from>
    <xdr:to>
      <xdr:col>4</xdr:col>
      <xdr:colOff>19050</xdr:colOff>
      <xdr:row>17</xdr:row>
      <xdr:rowOff>66675</xdr:rowOff>
    </xdr:to>
    <xdr:pic>
      <xdr:nvPicPr>
        <xdr:cNvPr id="46" name="Graphic 45" descr="User with solid fill">
          <a:extLst>
            <a:ext uri="{FF2B5EF4-FFF2-40B4-BE49-F238E27FC236}">
              <a16:creationId xmlns:a16="http://schemas.microsoft.com/office/drawing/2014/main" id="{ECD4C27C-79C2-436B-ADFF-48B9EBFC7F5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24050" y="2771775"/>
          <a:ext cx="533400" cy="533400"/>
        </a:xfrm>
        <a:prstGeom prst="rect">
          <a:avLst/>
        </a:prstGeom>
      </xdr:spPr>
    </xdr:pic>
    <xdr:clientData/>
  </xdr:twoCellAnchor>
  <xdr:twoCellAnchor editAs="oneCell">
    <xdr:from>
      <xdr:col>3</xdr:col>
      <xdr:colOff>140474</xdr:colOff>
      <xdr:row>11</xdr:row>
      <xdr:rowOff>102375</xdr:rowOff>
    </xdr:from>
    <xdr:to>
      <xdr:col>3</xdr:col>
      <xdr:colOff>590549</xdr:colOff>
      <xdr:row>13</xdr:row>
      <xdr:rowOff>171450</xdr:rowOff>
    </xdr:to>
    <xdr:pic>
      <xdr:nvPicPr>
        <xdr:cNvPr id="47" name="Graphic 46" descr="Briefcase with solid fill">
          <a:extLst>
            <a:ext uri="{FF2B5EF4-FFF2-40B4-BE49-F238E27FC236}">
              <a16:creationId xmlns:a16="http://schemas.microsoft.com/office/drawing/2014/main" id="{C174CB1F-A55C-4A7E-9933-6BA044E5904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969274" y="2197875"/>
          <a:ext cx="450075" cy="450075"/>
        </a:xfrm>
        <a:prstGeom prst="rect">
          <a:avLst/>
        </a:prstGeom>
      </xdr:spPr>
    </xdr:pic>
    <xdr:clientData/>
  </xdr:twoCellAnchor>
  <xdr:twoCellAnchor editAs="oneCell">
    <xdr:from>
      <xdr:col>3</xdr:col>
      <xdr:colOff>171450</xdr:colOff>
      <xdr:row>8</xdr:row>
      <xdr:rowOff>119025</xdr:rowOff>
    </xdr:from>
    <xdr:to>
      <xdr:col>4</xdr:col>
      <xdr:colOff>47625</xdr:colOff>
      <xdr:row>11</xdr:row>
      <xdr:rowOff>33300</xdr:rowOff>
    </xdr:to>
    <xdr:pic>
      <xdr:nvPicPr>
        <xdr:cNvPr id="48" name="Graphic 47" descr="Presentation with bar chart with solid fill">
          <a:extLst>
            <a:ext uri="{FF2B5EF4-FFF2-40B4-BE49-F238E27FC236}">
              <a16:creationId xmlns:a16="http://schemas.microsoft.com/office/drawing/2014/main" id="{78DABCC4-6A51-4599-998C-41A28152F39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000250" y="1643025"/>
          <a:ext cx="485775" cy="485775"/>
        </a:xfrm>
        <a:prstGeom prst="rect">
          <a:avLst/>
        </a:prstGeom>
      </xdr:spPr>
    </xdr:pic>
    <xdr:clientData/>
  </xdr:twoCellAnchor>
  <xdr:twoCellAnchor editAs="oneCell">
    <xdr:from>
      <xdr:col>3</xdr:col>
      <xdr:colOff>173775</xdr:colOff>
      <xdr:row>18</xdr:row>
      <xdr:rowOff>126150</xdr:rowOff>
    </xdr:from>
    <xdr:to>
      <xdr:col>4</xdr:col>
      <xdr:colOff>28575</xdr:colOff>
      <xdr:row>21</xdr:row>
      <xdr:rowOff>19050</xdr:rowOff>
    </xdr:to>
    <xdr:pic>
      <xdr:nvPicPr>
        <xdr:cNvPr id="49" name="Graphic 48" descr="Shopping cart with solid fill">
          <a:extLst>
            <a:ext uri="{FF2B5EF4-FFF2-40B4-BE49-F238E27FC236}">
              <a16:creationId xmlns:a16="http://schemas.microsoft.com/office/drawing/2014/main" id="{EFFEF5F9-0E60-44BF-8417-02FB2E78F27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002575" y="3555150"/>
          <a:ext cx="464400" cy="464400"/>
        </a:xfrm>
        <a:prstGeom prst="rect">
          <a:avLst/>
        </a:prstGeom>
      </xdr:spPr>
    </xdr:pic>
    <xdr:clientData/>
  </xdr:twoCellAnchor>
  <xdr:twoCellAnchor>
    <xdr:from>
      <xdr:col>7</xdr:col>
      <xdr:colOff>395900</xdr:colOff>
      <xdr:row>8</xdr:row>
      <xdr:rowOff>184208</xdr:rowOff>
    </xdr:from>
    <xdr:to>
      <xdr:col>19</xdr:col>
      <xdr:colOff>361949</xdr:colOff>
      <xdr:row>26</xdr:row>
      <xdr:rowOff>95250</xdr:rowOff>
    </xdr:to>
    <xdr:graphicFrame macro="">
      <xdr:nvGraphicFramePr>
        <xdr:cNvPr id="35" name="Chart 34">
          <a:extLst>
            <a:ext uri="{FF2B5EF4-FFF2-40B4-BE49-F238E27FC236}">
              <a16:creationId xmlns:a16="http://schemas.microsoft.com/office/drawing/2014/main" id="{FB3DE27C-C9C5-4983-AAEB-102DEB4B6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26850</xdr:colOff>
      <xdr:row>9</xdr:row>
      <xdr:rowOff>28575</xdr:rowOff>
    </xdr:from>
    <xdr:to>
      <xdr:col>26</xdr:col>
      <xdr:colOff>219075</xdr:colOff>
      <xdr:row>26</xdr:row>
      <xdr:rowOff>47624</xdr:rowOff>
    </xdr:to>
    <xdr:graphicFrame macro="">
      <xdr:nvGraphicFramePr>
        <xdr:cNvPr id="50" name="Chart 49">
          <a:extLst>
            <a:ext uri="{FF2B5EF4-FFF2-40B4-BE49-F238E27FC236}">
              <a16:creationId xmlns:a16="http://schemas.microsoft.com/office/drawing/2014/main" id="{054385EE-D40F-4947-95F2-64CE00C46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484050</xdr:colOff>
      <xdr:row>9</xdr:row>
      <xdr:rowOff>47624</xdr:rowOff>
    </xdr:from>
    <xdr:to>
      <xdr:col>11</xdr:col>
      <xdr:colOff>428626</xdr:colOff>
      <xdr:row>11</xdr:row>
      <xdr:rowOff>133350</xdr:rowOff>
    </xdr:to>
    <xdr:sp macro="" textlink="">
      <xdr:nvSpPr>
        <xdr:cNvPr id="54" name="TextBox 53">
          <a:extLst>
            <a:ext uri="{FF2B5EF4-FFF2-40B4-BE49-F238E27FC236}">
              <a16:creationId xmlns:a16="http://schemas.microsoft.com/office/drawing/2014/main" id="{0914702E-D40A-4B3D-8F5F-774FBF16DB8A}"/>
            </a:ext>
          </a:extLst>
        </xdr:cNvPr>
        <xdr:cNvSpPr txBox="1"/>
      </xdr:nvSpPr>
      <xdr:spPr>
        <a:xfrm>
          <a:off x="4751250" y="1762124"/>
          <a:ext cx="2382976" cy="46672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Sales</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by Sub Category</a:t>
          </a:r>
        </a:p>
      </xdr:txBody>
    </xdr:sp>
    <xdr:clientData/>
  </xdr:twoCellAnchor>
  <xdr:twoCellAnchor>
    <xdr:from>
      <xdr:col>7</xdr:col>
      <xdr:colOff>235985</xdr:colOff>
      <xdr:row>28</xdr:row>
      <xdr:rowOff>123826</xdr:rowOff>
    </xdr:from>
    <xdr:to>
      <xdr:col>17</xdr:col>
      <xdr:colOff>552451</xdr:colOff>
      <xdr:row>38</xdr:row>
      <xdr:rowOff>0</xdr:rowOff>
    </xdr:to>
    <xdr:graphicFrame macro="">
      <xdr:nvGraphicFramePr>
        <xdr:cNvPr id="55" name="Chart 54">
          <a:extLst>
            <a:ext uri="{FF2B5EF4-FFF2-40B4-BE49-F238E27FC236}">
              <a16:creationId xmlns:a16="http://schemas.microsoft.com/office/drawing/2014/main" id="{5E1D8A5E-E779-440C-B348-EB879CC04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284025</xdr:colOff>
      <xdr:row>26</xdr:row>
      <xdr:rowOff>133349</xdr:rowOff>
    </xdr:from>
    <xdr:to>
      <xdr:col>14</xdr:col>
      <xdr:colOff>228601</xdr:colOff>
      <xdr:row>29</xdr:row>
      <xdr:rowOff>28575</xdr:rowOff>
    </xdr:to>
    <xdr:sp macro="" textlink="">
      <xdr:nvSpPr>
        <xdr:cNvPr id="56" name="TextBox 55">
          <a:extLst>
            <a:ext uri="{FF2B5EF4-FFF2-40B4-BE49-F238E27FC236}">
              <a16:creationId xmlns:a16="http://schemas.microsoft.com/office/drawing/2014/main" id="{3E60BA3F-F557-4101-BA3A-42D7EB22A0AE}"/>
            </a:ext>
          </a:extLst>
        </xdr:cNvPr>
        <xdr:cNvSpPr txBox="1"/>
      </xdr:nvSpPr>
      <xdr:spPr>
        <a:xfrm>
          <a:off x="6380025" y="5086349"/>
          <a:ext cx="2382976" cy="46672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Top 5 Selling</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Brand's</a:t>
          </a:r>
        </a:p>
      </xdr:txBody>
    </xdr:sp>
    <xdr:clientData/>
  </xdr:twoCellAnchor>
  <xdr:twoCellAnchor editAs="oneCell">
    <xdr:from>
      <xdr:col>3</xdr:col>
      <xdr:colOff>381000</xdr:colOff>
      <xdr:row>24</xdr:row>
      <xdr:rowOff>1</xdr:rowOff>
    </xdr:from>
    <xdr:to>
      <xdr:col>6</xdr:col>
      <xdr:colOff>400050</xdr:colOff>
      <xdr:row>27</xdr:row>
      <xdr:rowOff>95251</xdr:rowOff>
    </xdr:to>
    <mc:AlternateContent xmlns:mc="http://schemas.openxmlformats.org/markup-compatibility/2006" xmlns:a14="http://schemas.microsoft.com/office/drawing/2010/main">
      <mc:Choice Requires="a14">
        <xdr:graphicFrame macro="">
          <xdr:nvGraphicFramePr>
            <xdr:cNvPr id="57" name="Category">
              <a:extLst>
                <a:ext uri="{FF2B5EF4-FFF2-40B4-BE49-F238E27FC236}">
                  <a16:creationId xmlns:a16="http://schemas.microsoft.com/office/drawing/2014/main" id="{3F483989-D41B-4A88-B484-6234E228E7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09800" y="4572001"/>
              <a:ext cx="184785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331236</xdr:colOff>
      <xdr:row>27</xdr:row>
      <xdr:rowOff>8447</xdr:rowOff>
    </xdr:from>
    <xdr:to>
      <xdr:col>25</xdr:col>
      <xdr:colOff>104775</xdr:colOff>
      <xdr:row>37</xdr:row>
      <xdr:rowOff>13924</xdr:rowOff>
    </xdr:to>
    <xdr:sp macro="" textlink="">
      <xdr:nvSpPr>
        <xdr:cNvPr id="58" name="Rectangle: Rounded Corners 57">
          <a:extLst>
            <a:ext uri="{FF2B5EF4-FFF2-40B4-BE49-F238E27FC236}">
              <a16:creationId xmlns:a16="http://schemas.microsoft.com/office/drawing/2014/main" id="{35353091-DED0-411E-9BB1-9609038E87C8}"/>
            </a:ext>
          </a:extLst>
        </xdr:cNvPr>
        <xdr:cNvSpPr/>
      </xdr:nvSpPr>
      <xdr:spPr>
        <a:xfrm>
          <a:off x="10694436" y="5151947"/>
          <a:ext cx="4650339" cy="1910477"/>
        </a:xfrm>
        <a:prstGeom prst="roundRect">
          <a:avLst/>
        </a:prstGeom>
        <a:gradFill flip="none" rotWithShape="1">
          <a:gsLst>
            <a:gs pos="26000">
              <a:srgbClr val="83B7C2"/>
            </a:gs>
            <a:gs pos="100000">
              <a:schemeClr val="bg1"/>
            </a:gs>
          </a:gsLst>
          <a:lin ang="27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323850</xdr:colOff>
      <xdr:row>27</xdr:row>
      <xdr:rowOff>171450</xdr:rowOff>
    </xdr:from>
    <xdr:to>
      <xdr:col>25</xdr:col>
      <xdr:colOff>85726</xdr:colOff>
      <xdr:row>37</xdr:row>
      <xdr:rowOff>122746</xdr:rowOff>
    </xdr:to>
    <xdr:graphicFrame macro="">
      <xdr:nvGraphicFramePr>
        <xdr:cNvPr id="59" name="Chart 58">
          <a:extLst>
            <a:ext uri="{FF2B5EF4-FFF2-40B4-BE49-F238E27FC236}">
              <a16:creationId xmlns:a16="http://schemas.microsoft.com/office/drawing/2014/main" id="{965840D4-1AFE-4202-B292-6BE7264F8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141150</xdr:colOff>
      <xdr:row>26</xdr:row>
      <xdr:rowOff>114299</xdr:rowOff>
    </xdr:from>
    <xdr:to>
      <xdr:col>23</xdr:col>
      <xdr:colOff>85726</xdr:colOff>
      <xdr:row>29</xdr:row>
      <xdr:rowOff>9525</xdr:rowOff>
    </xdr:to>
    <xdr:sp macro="" textlink="">
      <xdr:nvSpPr>
        <xdr:cNvPr id="60" name="TextBox 59">
          <a:extLst>
            <a:ext uri="{FF2B5EF4-FFF2-40B4-BE49-F238E27FC236}">
              <a16:creationId xmlns:a16="http://schemas.microsoft.com/office/drawing/2014/main" id="{C5E813A3-09D0-4C1F-B1D4-AA5F5DD91CAC}"/>
            </a:ext>
          </a:extLst>
        </xdr:cNvPr>
        <xdr:cNvSpPr txBox="1"/>
      </xdr:nvSpPr>
      <xdr:spPr>
        <a:xfrm>
          <a:off x="11723550" y="5067299"/>
          <a:ext cx="2382976" cy="46672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Top 5 Selling</a:t>
          </a:r>
          <a:r>
            <a:rPr lang="en-US" sz="1800" b="0" i="0" u="none" strike="noStrike"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Calibri"/>
              <a:cs typeface="Calibri"/>
            </a:rPr>
            <a:t> Product's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542925</xdr:colOff>
      <xdr:row>23</xdr:row>
      <xdr:rowOff>104775</xdr:rowOff>
    </xdr:from>
    <xdr:to>
      <xdr:col>20</xdr:col>
      <xdr:colOff>668390</xdr:colOff>
      <xdr:row>30</xdr:row>
      <xdr:rowOff>17899</xdr:rowOff>
    </xdr:to>
    <xdr:grpSp>
      <xdr:nvGrpSpPr>
        <xdr:cNvPr id="11" name="Group 10">
          <a:extLst>
            <a:ext uri="{FF2B5EF4-FFF2-40B4-BE49-F238E27FC236}">
              <a16:creationId xmlns:a16="http://schemas.microsoft.com/office/drawing/2014/main" id="{7655311B-4DEF-4F55-A440-DE22C27E547D}"/>
            </a:ext>
          </a:extLst>
        </xdr:cNvPr>
        <xdr:cNvGrpSpPr/>
      </xdr:nvGrpSpPr>
      <xdr:grpSpPr>
        <a:xfrm>
          <a:off x="15563850" y="4972050"/>
          <a:ext cx="2201915" cy="1313299"/>
          <a:chOff x="11168738" y="745532"/>
          <a:chExt cx="2234264" cy="1325880"/>
        </a:xfrm>
      </xdr:grpSpPr>
      <xdr:sp macro="" textlink="">
        <xdr:nvSpPr>
          <xdr:cNvPr id="12" name="Rectangle: Rounded Corners 11">
            <a:extLst>
              <a:ext uri="{FF2B5EF4-FFF2-40B4-BE49-F238E27FC236}">
                <a16:creationId xmlns:a16="http://schemas.microsoft.com/office/drawing/2014/main" id="{5C0FB483-F93F-EEE9-25DB-7364265B1B77}"/>
              </a:ext>
            </a:extLst>
          </xdr:cNvPr>
          <xdr:cNvSpPr/>
        </xdr:nvSpPr>
        <xdr:spPr>
          <a:xfrm>
            <a:off x="11168738" y="745532"/>
            <a:ext cx="2234264" cy="1325880"/>
          </a:xfrm>
          <a:prstGeom prst="roundRect">
            <a:avLst/>
          </a:prstGeom>
          <a:gradFill flip="none" rotWithShape="1">
            <a:gsLst>
              <a:gs pos="73000">
                <a:srgbClr val="0A8F8C"/>
              </a:gs>
              <a:gs pos="10000">
                <a:srgbClr val="035261"/>
              </a:gs>
            </a:gsLst>
            <a:lin ang="135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3" name="TextBox 12">
            <a:extLst>
              <a:ext uri="{FF2B5EF4-FFF2-40B4-BE49-F238E27FC236}">
                <a16:creationId xmlns:a16="http://schemas.microsoft.com/office/drawing/2014/main" id="{BDF6EF23-F308-BB73-C7A3-4B65BA73F0EA}"/>
              </a:ext>
            </a:extLst>
          </xdr:cNvPr>
          <xdr:cNvSpPr txBox="1"/>
        </xdr:nvSpPr>
        <xdr:spPr>
          <a:xfrm>
            <a:off x="11240781" y="782519"/>
            <a:ext cx="2064028" cy="45932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1"/>
                </a:solidFill>
                <a:latin typeface="+mn-lt"/>
                <a:ea typeface="Calibri"/>
                <a:cs typeface="Calibri"/>
              </a:rPr>
              <a:t>Order</a:t>
            </a:r>
            <a:r>
              <a:rPr lang="en-US" sz="2800" b="0" i="0" u="none" strike="noStrike" baseline="0">
                <a:solidFill>
                  <a:schemeClr val="bg1"/>
                </a:solidFill>
                <a:latin typeface="+mn-lt"/>
                <a:ea typeface="Calibri"/>
                <a:cs typeface="Calibri"/>
              </a:rPr>
              <a:t> Count</a:t>
            </a:r>
            <a:endParaRPr lang="en-US" sz="2800" b="0" i="0" u="none" strike="noStrike">
              <a:solidFill>
                <a:schemeClr val="bg1"/>
              </a:solidFill>
              <a:latin typeface="+mn-lt"/>
              <a:ea typeface="Calibri"/>
              <a:cs typeface="Calibri"/>
            </a:endParaRPr>
          </a:p>
        </xdr:txBody>
      </xdr:sp>
      <xdr:sp macro="" textlink="Pivot_Source!E3">
        <xdr:nvSpPr>
          <xdr:cNvPr id="14" name="TextBox 13">
            <a:extLst>
              <a:ext uri="{FF2B5EF4-FFF2-40B4-BE49-F238E27FC236}">
                <a16:creationId xmlns:a16="http://schemas.microsoft.com/office/drawing/2014/main" id="{58A37DDE-4F4B-BE75-035E-9445DB7CDCDD}"/>
              </a:ext>
            </a:extLst>
          </xdr:cNvPr>
          <xdr:cNvSpPr txBox="1"/>
        </xdr:nvSpPr>
        <xdr:spPr>
          <a:xfrm>
            <a:off x="11772900" y="1109268"/>
            <a:ext cx="1540894" cy="73858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A34575-7877-46D1-9CEA-724946549F38}" type="TxLink">
              <a:rPr lang="en-US" sz="2800" b="0" i="0" u="none" strike="noStrike">
                <a:solidFill>
                  <a:schemeClr val="bg1"/>
                </a:solidFill>
                <a:latin typeface="Calibri"/>
                <a:ea typeface="Calibri"/>
                <a:cs typeface="Calibri"/>
              </a:rPr>
              <a:pPr marL="0" indent="0" algn="ctr"/>
              <a:t> 2,667 </a:t>
            </a:fld>
            <a:endParaRPr lang="en-US" sz="2800" b="0" i="0" u="none" strike="noStrike">
              <a:solidFill>
                <a:schemeClr val="bg1"/>
              </a:solidFill>
              <a:latin typeface="Calibri"/>
              <a:ea typeface="Calibri"/>
              <a:cs typeface="Calibri"/>
            </a:endParaRPr>
          </a:p>
        </xdr:txBody>
      </xdr:sp>
      <xdr:pic>
        <xdr:nvPicPr>
          <xdr:cNvPr id="15" name="Graphic 14" descr="Filing Box Archive with solid fill">
            <a:extLst>
              <a:ext uri="{FF2B5EF4-FFF2-40B4-BE49-F238E27FC236}">
                <a16:creationId xmlns:a16="http://schemas.microsoft.com/office/drawing/2014/main" id="{F2480E19-4B42-455F-BD12-9367CB5D43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86391" y="1394866"/>
            <a:ext cx="673413" cy="673425"/>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447674</xdr:colOff>
      <xdr:row>47</xdr:row>
      <xdr:rowOff>0</xdr:rowOff>
    </xdr:to>
    <xdr:sp macro="" textlink="">
      <xdr:nvSpPr>
        <xdr:cNvPr id="2" name="Rectangle 1">
          <a:extLst>
            <a:ext uri="{FF2B5EF4-FFF2-40B4-BE49-F238E27FC236}">
              <a16:creationId xmlns:a16="http://schemas.microsoft.com/office/drawing/2014/main" id="{345A9B51-E85D-F789-C3E2-BC10B8432D86}"/>
            </a:ext>
          </a:extLst>
        </xdr:cNvPr>
        <xdr:cNvSpPr/>
      </xdr:nvSpPr>
      <xdr:spPr>
        <a:xfrm>
          <a:off x="0" y="0"/>
          <a:ext cx="19345274" cy="8953500"/>
        </a:xfrm>
        <a:prstGeom prst="rect">
          <a:avLst/>
        </a:prstGeom>
        <a:solidFill>
          <a:srgbClr val="2727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261257</xdr:colOff>
      <xdr:row>0</xdr:row>
      <xdr:rowOff>142875</xdr:rowOff>
    </xdr:from>
    <xdr:to>
      <xdr:col>29</xdr:col>
      <xdr:colOff>257175</xdr:colOff>
      <xdr:row>39</xdr:row>
      <xdr:rowOff>66676</xdr:rowOff>
    </xdr:to>
    <xdr:sp macro="" textlink="">
      <xdr:nvSpPr>
        <xdr:cNvPr id="6" name="Rectangle: Rounded Corners 5">
          <a:extLst>
            <a:ext uri="{FF2B5EF4-FFF2-40B4-BE49-F238E27FC236}">
              <a16:creationId xmlns:a16="http://schemas.microsoft.com/office/drawing/2014/main" id="{FBE39E01-CCBD-EB0B-B60C-ADFD718D8A78}"/>
            </a:ext>
          </a:extLst>
        </xdr:cNvPr>
        <xdr:cNvSpPr/>
      </xdr:nvSpPr>
      <xdr:spPr>
        <a:xfrm>
          <a:off x="261257" y="142875"/>
          <a:ext cx="17674318" cy="7353301"/>
        </a:xfrm>
        <a:prstGeom prst="roundRect">
          <a:avLst>
            <a:gd name="adj" fmla="val 3773"/>
          </a:avLst>
        </a:prstGeom>
        <a:solidFill>
          <a:srgbClr val="11111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439058</xdr:colOff>
      <xdr:row>4</xdr:row>
      <xdr:rowOff>143102</xdr:rowOff>
    </xdr:from>
    <xdr:to>
      <xdr:col>6</xdr:col>
      <xdr:colOff>90419</xdr:colOff>
      <xdr:row>11</xdr:row>
      <xdr:rowOff>90715</xdr:rowOff>
    </xdr:to>
    <xdr:grpSp>
      <xdr:nvGrpSpPr>
        <xdr:cNvPr id="29" name="Group 28">
          <a:extLst>
            <a:ext uri="{FF2B5EF4-FFF2-40B4-BE49-F238E27FC236}">
              <a16:creationId xmlns:a16="http://schemas.microsoft.com/office/drawing/2014/main" id="{13B3A7A1-8C42-E8AD-14B4-D2AF66AF2B45}"/>
            </a:ext>
          </a:extLst>
        </xdr:cNvPr>
        <xdr:cNvGrpSpPr/>
      </xdr:nvGrpSpPr>
      <xdr:grpSpPr>
        <a:xfrm>
          <a:off x="439058" y="913208"/>
          <a:ext cx="3299233" cy="1295300"/>
          <a:chOff x="638176" y="642937"/>
          <a:chExt cx="3307147" cy="1281113"/>
        </a:xfrm>
      </xdr:grpSpPr>
      <xdr:sp macro="" textlink="">
        <xdr:nvSpPr>
          <xdr:cNvPr id="8" name="Rectangle: Rounded Corners 7">
            <a:extLst>
              <a:ext uri="{FF2B5EF4-FFF2-40B4-BE49-F238E27FC236}">
                <a16:creationId xmlns:a16="http://schemas.microsoft.com/office/drawing/2014/main" id="{B2FC29E2-FB91-CFAA-E9F1-A7555FA732F0}"/>
              </a:ext>
            </a:extLst>
          </xdr:cNvPr>
          <xdr:cNvSpPr/>
        </xdr:nvSpPr>
        <xdr:spPr>
          <a:xfrm>
            <a:off x="942975" y="642937"/>
            <a:ext cx="2695575" cy="1281113"/>
          </a:xfrm>
          <a:prstGeom prst="roundRect">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3" name="TextBox 12">
            <a:extLst>
              <a:ext uri="{FF2B5EF4-FFF2-40B4-BE49-F238E27FC236}">
                <a16:creationId xmlns:a16="http://schemas.microsoft.com/office/drawing/2014/main" id="{4FDCF839-5BC0-4BC5-A507-11E6E2338DFF}"/>
              </a:ext>
            </a:extLst>
          </xdr:cNvPr>
          <xdr:cNvSpPr txBox="1"/>
        </xdr:nvSpPr>
        <xdr:spPr>
          <a:xfrm>
            <a:off x="1505607" y="671514"/>
            <a:ext cx="1675743" cy="5762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4C80E0-7930-4080-88D8-CF722704D008}" type="TxLink">
              <a:rPr lang="en-US" sz="2400" b="0" i="0" u="none" strike="noStrike">
                <a:solidFill>
                  <a:schemeClr val="bg1"/>
                </a:solidFill>
                <a:latin typeface="MS UI Gothic" panose="020B0600070205080204" pitchFamily="34" charset="-128"/>
                <a:ea typeface="MS UI Gothic" panose="020B0600070205080204" pitchFamily="34" charset="-128"/>
                <a:cs typeface="Calibri"/>
              </a:rPr>
              <a:pPr algn="ctr"/>
              <a:t>Total Sales</a:t>
            </a:fld>
            <a:endParaRPr lang="ru-RU" sz="3200" b="0">
              <a:solidFill>
                <a:schemeClr val="bg1"/>
              </a:solidFill>
              <a:latin typeface="MS UI Gothic" panose="020B0600070205080204" pitchFamily="34" charset="-128"/>
              <a:ea typeface="MS UI Gothic" panose="020B0600070205080204" pitchFamily="34" charset="-128"/>
              <a:cs typeface="Calibri" panose="020F0502020204030204" pitchFamily="34" charset="0"/>
            </a:endParaRPr>
          </a:p>
        </xdr:txBody>
      </xdr:sp>
      <xdr:sp macro="" textlink="Pivot_Source!A3">
        <xdr:nvSpPr>
          <xdr:cNvPr id="14" name="TextBox 13">
            <a:extLst>
              <a:ext uri="{FF2B5EF4-FFF2-40B4-BE49-F238E27FC236}">
                <a16:creationId xmlns:a16="http://schemas.microsoft.com/office/drawing/2014/main" id="{C539C09B-B20E-4F52-9A28-576176E85EA6}"/>
              </a:ext>
            </a:extLst>
          </xdr:cNvPr>
          <xdr:cNvSpPr txBox="1"/>
        </xdr:nvSpPr>
        <xdr:spPr>
          <a:xfrm>
            <a:off x="638176" y="867870"/>
            <a:ext cx="3307147" cy="9926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C48878-A899-4A50-8FAA-C995DBD3057E}" type="TxLink">
              <a:rPr lang="en-US" sz="3200" b="0" i="0" u="none" strike="noStrike">
                <a:solidFill>
                  <a:schemeClr val="bg1"/>
                </a:solidFill>
                <a:latin typeface="MS UI Gothic" panose="020B0600070205080204" pitchFamily="34" charset="-128"/>
                <a:ea typeface="MS UI Gothic" panose="020B0600070205080204" pitchFamily="34" charset="-128"/>
                <a:cs typeface="Calibri"/>
              </a:rPr>
              <a:pPr marL="0" indent="0" algn="ctr"/>
              <a:t>$43,672,204</a:t>
            </a:fld>
            <a:endParaRPr lang="en-US" sz="3200" b="0" i="0" u="none" strike="noStrike">
              <a:solidFill>
                <a:schemeClr val="bg1"/>
              </a:solidFill>
              <a:latin typeface="MS UI Gothic" panose="020B0600070205080204" pitchFamily="34" charset="-128"/>
              <a:ea typeface="MS UI Gothic" panose="020B0600070205080204" pitchFamily="34" charset="-128"/>
              <a:cs typeface="Calibri"/>
            </a:endParaRPr>
          </a:p>
        </xdr:txBody>
      </xdr:sp>
    </xdr:grpSp>
    <xdr:clientData/>
  </xdr:twoCellAnchor>
  <xdr:twoCellAnchor>
    <xdr:from>
      <xdr:col>5</xdr:col>
      <xdr:colOff>317047</xdr:colOff>
      <xdr:row>3</xdr:row>
      <xdr:rowOff>85953</xdr:rowOff>
    </xdr:from>
    <xdr:to>
      <xdr:col>10</xdr:col>
      <xdr:colOff>576187</xdr:colOff>
      <xdr:row>11</xdr:row>
      <xdr:rowOff>81190</xdr:rowOff>
    </xdr:to>
    <xdr:grpSp>
      <xdr:nvGrpSpPr>
        <xdr:cNvPr id="28" name="Group 27">
          <a:extLst>
            <a:ext uri="{FF2B5EF4-FFF2-40B4-BE49-F238E27FC236}">
              <a16:creationId xmlns:a16="http://schemas.microsoft.com/office/drawing/2014/main" id="{6061B141-C4FF-02BB-9EAE-457140531D5C}"/>
            </a:ext>
          </a:extLst>
        </xdr:cNvPr>
        <xdr:cNvGrpSpPr/>
      </xdr:nvGrpSpPr>
      <xdr:grpSpPr>
        <a:xfrm>
          <a:off x="3356941" y="663533"/>
          <a:ext cx="3299033" cy="1535450"/>
          <a:chOff x="4000501" y="433388"/>
          <a:chExt cx="3308954" cy="1519237"/>
        </a:xfrm>
      </xdr:grpSpPr>
      <xdr:sp macro="" textlink="">
        <xdr:nvSpPr>
          <xdr:cNvPr id="9" name="Rectangle: Rounded Corners 8">
            <a:extLst>
              <a:ext uri="{FF2B5EF4-FFF2-40B4-BE49-F238E27FC236}">
                <a16:creationId xmlns:a16="http://schemas.microsoft.com/office/drawing/2014/main" id="{9DFCE0D5-4ED5-470C-95B9-259A626D5002}"/>
              </a:ext>
            </a:extLst>
          </xdr:cNvPr>
          <xdr:cNvSpPr/>
        </xdr:nvSpPr>
        <xdr:spPr>
          <a:xfrm>
            <a:off x="4269582" y="642937"/>
            <a:ext cx="2712244" cy="1309688"/>
          </a:xfrm>
          <a:prstGeom prst="roundRect">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5" name="TextBox 14">
            <a:extLst>
              <a:ext uri="{FF2B5EF4-FFF2-40B4-BE49-F238E27FC236}">
                <a16:creationId xmlns:a16="http://schemas.microsoft.com/office/drawing/2014/main" id="{DF3DBDB2-1468-4CAF-AD1A-73E774B93EE8}"/>
              </a:ext>
            </a:extLst>
          </xdr:cNvPr>
          <xdr:cNvSpPr txBox="1"/>
        </xdr:nvSpPr>
        <xdr:spPr>
          <a:xfrm>
            <a:off x="4186516" y="433388"/>
            <a:ext cx="2740955" cy="105170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chemeClr val="bg1"/>
                </a:solidFill>
                <a:latin typeface="MS UI Gothic" panose="020B0600070205080204" pitchFamily="34" charset="-128"/>
                <a:ea typeface="MS UI Gothic" panose="020B0600070205080204" pitchFamily="34" charset="-128"/>
                <a:cs typeface="Calibri"/>
              </a:rPr>
              <a:t>Profit</a:t>
            </a:r>
          </a:p>
        </xdr:txBody>
      </xdr:sp>
      <xdr:sp macro="" textlink="Pivot_Source!B3">
        <xdr:nvSpPr>
          <xdr:cNvPr id="16" name="TextBox 15">
            <a:extLst>
              <a:ext uri="{FF2B5EF4-FFF2-40B4-BE49-F238E27FC236}">
                <a16:creationId xmlns:a16="http://schemas.microsoft.com/office/drawing/2014/main" id="{570E750B-DF39-4D57-AFC7-95E401A3D06D}"/>
              </a:ext>
            </a:extLst>
          </xdr:cNvPr>
          <xdr:cNvSpPr txBox="1"/>
        </xdr:nvSpPr>
        <xdr:spPr>
          <a:xfrm>
            <a:off x="4000501" y="860729"/>
            <a:ext cx="3308954" cy="9855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577193-B07A-42E3-96DC-8758A5001ED0}" type="TxLink">
              <a:rPr lang="en-US" sz="3200" b="0" i="0" u="none" strike="noStrike">
                <a:solidFill>
                  <a:schemeClr val="bg1"/>
                </a:solidFill>
                <a:latin typeface="MS UI Gothic" panose="020B0600070205080204" pitchFamily="34" charset="-128"/>
                <a:ea typeface="MS UI Gothic" panose="020B0600070205080204" pitchFamily="34" charset="-128"/>
                <a:cs typeface="Calibri"/>
              </a:rPr>
              <a:pPr marL="0" indent="0" algn="ctr"/>
              <a:t>$17,530,197</a:t>
            </a:fld>
            <a:endParaRPr lang="en-US" sz="3200" b="0" i="0" u="none" strike="noStrike">
              <a:solidFill>
                <a:schemeClr val="bg1"/>
              </a:solidFill>
              <a:latin typeface="MS UI Gothic" panose="020B0600070205080204" pitchFamily="34" charset="-128"/>
              <a:ea typeface="MS UI Gothic" panose="020B0600070205080204" pitchFamily="34" charset="-128"/>
              <a:cs typeface="Calibri"/>
            </a:endParaRPr>
          </a:p>
        </xdr:txBody>
      </xdr:sp>
    </xdr:grpSp>
    <xdr:clientData/>
  </xdr:twoCellAnchor>
  <xdr:twoCellAnchor>
    <xdr:from>
      <xdr:col>1</xdr:col>
      <xdr:colOff>22745</xdr:colOff>
      <xdr:row>11</xdr:row>
      <xdr:rowOff>85953</xdr:rowOff>
    </xdr:from>
    <xdr:to>
      <xdr:col>5</xdr:col>
      <xdr:colOff>412297</xdr:colOff>
      <xdr:row>18</xdr:row>
      <xdr:rowOff>185965</xdr:rowOff>
    </xdr:to>
    <xdr:grpSp>
      <xdr:nvGrpSpPr>
        <xdr:cNvPr id="31" name="Group 30">
          <a:extLst>
            <a:ext uri="{FF2B5EF4-FFF2-40B4-BE49-F238E27FC236}">
              <a16:creationId xmlns:a16="http://schemas.microsoft.com/office/drawing/2014/main" id="{A2EF6DC5-6A25-2147-C811-425437462F3D}"/>
            </a:ext>
          </a:extLst>
        </xdr:cNvPr>
        <xdr:cNvGrpSpPr/>
      </xdr:nvGrpSpPr>
      <xdr:grpSpPr>
        <a:xfrm>
          <a:off x="630724" y="2203746"/>
          <a:ext cx="2821467" cy="1447698"/>
          <a:chOff x="7498963" y="719138"/>
          <a:chExt cx="2826138" cy="1433512"/>
        </a:xfrm>
      </xdr:grpSpPr>
      <xdr:sp macro="" textlink="">
        <xdr:nvSpPr>
          <xdr:cNvPr id="10" name="Rectangle: Rounded Corners 9">
            <a:extLst>
              <a:ext uri="{FF2B5EF4-FFF2-40B4-BE49-F238E27FC236}">
                <a16:creationId xmlns:a16="http://schemas.microsoft.com/office/drawing/2014/main" id="{481B83A7-D965-4F06-83DB-2E259D44FBF7}"/>
              </a:ext>
            </a:extLst>
          </xdr:cNvPr>
          <xdr:cNvSpPr/>
        </xdr:nvSpPr>
        <xdr:spPr>
          <a:xfrm>
            <a:off x="7586663" y="862012"/>
            <a:ext cx="2738438" cy="1290638"/>
          </a:xfrm>
          <a:prstGeom prst="roundRect">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7" name="TextBox 16">
            <a:extLst>
              <a:ext uri="{FF2B5EF4-FFF2-40B4-BE49-F238E27FC236}">
                <a16:creationId xmlns:a16="http://schemas.microsoft.com/office/drawing/2014/main" id="{DA0190CE-2B33-4463-A3DC-1DAB38685989}"/>
              </a:ext>
            </a:extLst>
          </xdr:cNvPr>
          <xdr:cNvSpPr txBox="1"/>
        </xdr:nvSpPr>
        <xdr:spPr>
          <a:xfrm>
            <a:off x="7498963" y="719138"/>
            <a:ext cx="2740956" cy="105170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chemeClr val="bg1"/>
                </a:solidFill>
                <a:latin typeface="MS UI Gothic" panose="020B0600070205080204" pitchFamily="34" charset="-128"/>
                <a:ea typeface="MS UI Gothic" panose="020B0600070205080204" pitchFamily="34" charset="-128"/>
                <a:cs typeface="Calibri"/>
              </a:rPr>
              <a:t>Quantity Sold</a:t>
            </a:r>
          </a:p>
        </xdr:txBody>
      </xdr:sp>
      <xdr:sp macro="" textlink="Pivot_Source!D3">
        <xdr:nvSpPr>
          <xdr:cNvPr id="18" name="TextBox 17">
            <a:extLst>
              <a:ext uri="{FF2B5EF4-FFF2-40B4-BE49-F238E27FC236}">
                <a16:creationId xmlns:a16="http://schemas.microsoft.com/office/drawing/2014/main" id="{BA4AAD97-A0DA-44D5-9932-524A2609C055}"/>
              </a:ext>
            </a:extLst>
          </xdr:cNvPr>
          <xdr:cNvSpPr txBox="1"/>
        </xdr:nvSpPr>
        <xdr:spPr>
          <a:xfrm>
            <a:off x="8153401" y="1231201"/>
            <a:ext cx="1581149" cy="82619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F6B9DE-CE50-41F7-A994-67E000EB0CEF}" type="TxLink">
              <a:rPr lang="en-US" sz="3200" b="0" i="0" u="none" strike="noStrike">
                <a:solidFill>
                  <a:schemeClr val="bg1"/>
                </a:solidFill>
                <a:latin typeface="MS UI Gothic" panose="020B0600070205080204" pitchFamily="34" charset="-128"/>
                <a:ea typeface="MS UI Gothic" panose="020B0600070205080204" pitchFamily="34" charset="-128"/>
                <a:cs typeface="Calibri"/>
              </a:rPr>
              <a:pPr marL="0" indent="0" algn="ctr"/>
              <a:t> 26,368 </a:t>
            </a:fld>
            <a:endParaRPr lang="en-US" sz="3200" b="0" i="0" u="none" strike="noStrike">
              <a:solidFill>
                <a:schemeClr val="bg1"/>
              </a:solidFill>
              <a:latin typeface="MS UI Gothic" panose="020B0600070205080204" pitchFamily="34" charset="-128"/>
              <a:ea typeface="MS UI Gothic" panose="020B0600070205080204" pitchFamily="34" charset="-128"/>
              <a:cs typeface="Calibri"/>
            </a:endParaRPr>
          </a:p>
        </xdr:txBody>
      </xdr:sp>
    </xdr:grpSp>
    <xdr:clientData/>
  </xdr:twoCellAnchor>
  <xdr:twoCellAnchor>
    <xdr:from>
      <xdr:col>5</xdr:col>
      <xdr:colOff>496490</xdr:colOff>
      <xdr:row>11</xdr:row>
      <xdr:rowOff>85953</xdr:rowOff>
    </xdr:from>
    <xdr:to>
      <xdr:col>10</xdr:col>
      <xdr:colOff>231321</xdr:colOff>
      <xdr:row>18</xdr:row>
      <xdr:rowOff>138340</xdr:rowOff>
    </xdr:to>
    <xdr:grpSp>
      <xdr:nvGrpSpPr>
        <xdr:cNvPr id="32" name="Group 31">
          <a:extLst>
            <a:ext uri="{FF2B5EF4-FFF2-40B4-BE49-F238E27FC236}">
              <a16:creationId xmlns:a16="http://schemas.microsoft.com/office/drawing/2014/main" id="{79FF23A8-08EB-C2F0-A82A-4B3DE151A277}"/>
            </a:ext>
          </a:extLst>
        </xdr:cNvPr>
        <xdr:cNvGrpSpPr/>
      </xdr:nvGrpSpPr>
      <xdr:grpSpPr>
        <a:xfrm>
          <a:off x="3536384" y="2203746"/>
          <a:ext cx="2774724" cy="1400073"/>
          <a:chOff x="10544459" y="404813"/>
          <a:chExt cx="2781016" cy="1385887"/>
        </a:xfrm>
      </xdr:grpSpPr>
      <xdr:sp macro="" textlink="">
        <xdr:nvSpPr>
          <xdr:cNvPr id="11" name="Rectangle: Rounded Corners 10">
            <a:extLst>
              <a:ext uri="{FF2B5EF4-FFF2-40B4-BE49-F238E27FC236}">
                <a16:creationId xmlns:a16="http://schemas.microsoft.com/office/drawing/2014/main" id="{0F2441EF-F71A-47F1-8B01-7AAD1043E0F6}"/>
              </a:ext>
            </a:extLst>
          </xdr:cNvPr>
          <xdr:cNvSpPr/>
        </xdr:nvSpPr>
        <xdr:spPr>
          <a:xfrm>
            <a:off x="10608468" y="509587"/>
            <a:ext cx="2717007" cy="1281113"/>
          </a:xfrm>
          <a:prstGeom prst="roundRect">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19" name="TextBox 18">
            <a:extLst>
              <a:ext uri="{FF2B5EF4-FFF2-40B4-BE49-F238E27FC236}">
                <a16:creationId xmlns:a16="http://schemas.microsoft.com/office/drawing/2014/main" id="{1C8E779B-97D3-4CC3-8A87-42D88196FF84}"/>
              </a:ext>
            </a:extLst>
          </xdr:cNvPr>
          <xdr:cNvSpPr txBox="1"/>
        </xdr:nvSpPr>
        <xdr:spPr>
          <a:xfrm>
            <a:off x="10544459" y="404813"/>
            <a:ext cx="2740956" cy="105170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chemeClr val="bg1"/>
                </a:solidFill>
                <a:latin typeface="MS UI Gothic" panose="020B0600070205080204" pitchFamily="34" charset="-128"/>
                <a:ea typeface="MS UI Gothic" panose="020B0600070205080204" pitchFamily="34" charset="-128"/>
                <a:cs typeface="Calibri"/>
              </a:rPr>
              <a:t>Order Count</a:t>
            </a:r>
          </a:p>
        </xdr:txBody>
      </xdr:sp>
      <xdr:sp macro="" textlink="Pivot_Source!E3">
        <xdr:nvSpPr>
          <xdr:cNvPr id="20" name="TextBox 19">
            <a:extLst>
              <a:ext uri="{FF2B5EF4-FFF2-40B4-BE49-F238E27FC236}">
                <a16:creationId xmlns:a16="http://schemas.microsoft.com/office/drawing/2014/main" id="{EA61CE1F-D53E-47C9-88A8-C04DA4B218D3}"/>
              </a:ext>
            </a:extLst>
          </xdr:cNvPr>
          <xdr:cNvSpPr txBox="1"/>
        </xdr:nvSpPr>
        <xdr:spPr>
          <a:xfrm>
            <a:off x="11239563" y="924403"/>
            <a:ext cx="1457986" cy="8296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A34575-7877-46D1-9CEA-724946549F38}" type="TxLink">
              <a:rPr lang="en-US" sz="3200" b="0" i="0" u="none" strike="noStrike">
                <a:solidFill>
                  <a:schemeClr val="bg1"/>
                </a:solidFill>
                <a:latin typeface="MS UI Gothic" panose="020B0600070205080204" pitchFamily="34" charset="-128"/>
                <a:ea typeface="MS UI Gothic" panose="020B0600070205080204" pitchFamily="34" charset="-128"/>
                <a:cs typeface="Calibri"/>
              </a:rPr>
              <a:pPr marL="0" indent="0" algn="ctr"/>
              <a:t> 2,667 </a:t>
            </a:fld>
            <a:endParaRPr lang="en-US" sz="3200" b="0" i="0" u="none" strike="noStrike">
              <a:solidFill>
                <a:schemeClr val="bg1"/>
              </a:solidFill>
              <a:latin typeface="MS UI Gothic" panose="020B0600070205080204" pitchFamily="34" charset="-128"/>
              <a:ea typeface="MS UI Gothic" panose="020B0600070205080204" pitchFamily="34" charset="-128"/>
              <a:cs typeface="Calibri"/>
            </a:endParaRPr>
          </a:p>
        </xdr:txBody>
      </xdr:sp>
    </xdr:grpSp>
    <xdr:clientData/>
  </xdr:twoCellAnchor>
  <xdr:twoCellAnchor>
    <xdr:from>
      <xdr:col>0</xdr:col>
      <xdr:colOff>505733</xdr:colOff>
      <xdr:row>18</xdr:row>
      <xdr:rowOff>124053</xdr:rowOff>
    </xdr:from>
    <xdr:to>
      <xdr:col>6</xdr:col>
      <xdr:colOff>158499</xdr:colOff>
      <xdr:row>26</xdr:row>
      <xdr:rowOff>31651</xdr:rowOff>
    </xdr:to>
    <xdr:grpSp>
      <xdr:nvGrpSpPr>
        <xdr:cNvPr id="33" name="Group 32">
          <a:extLst>
            <a:ext uri="{FF2B5EF4-FFF2-40B4-BE49-F238E27FC236}">
              <a16:creationId xmlns:a16="http://schemas.microsoft.com/office/drawing/2014/main" id="{AB975F1D-8F75-C5A7-E5E9-00564A130F80}"/>
            </a:ext>
          </a:extLst>
        </xdr:cNvPr>
        <xdr:cNvGrpSpPr/>
      </xdr:nvGrpSpPr>
      <xdr:grpSpPr>
        <a:xfrm>
          <a:off x="505733" y="3589532"/>
          <a:ext cx="3300638" cy="1447810"/>
          <a:chOff x="13563601" y="414338"/>
          <a:chExt cx="3308552" cy="1431598"/>
        </a:xfrm>
      </xdr:grpSpPr>
      <xdr:sp macro="" textlink="">
        <xdr:nvSpPr>
          <xdr:cNvPr id="12" name="Rectangle: Rounded Corners 11">
            <a:extLst>
              <a:ext uri="{FF2B5EF4-FFF2-40B4-BE49-F238E27FC236}">
                <a16:creationId xmlns:a16="http://schemas.microsoft.com/office/drawing/2014/main" id="{955207D4-3B31-434D-99C6-C6ED3F107958}"/>
              </a:ext>
            </a:extLst>
          </xdr:cNvPr>
          <xdr:cNvSpPr/>
        </xdr:nvSpPr>
        <xdr:spPr>
          <a:xfrm>
            <a:off x="13782675" y="585787"/>
            <a:ext cx="2714625" cy="1252538"/>
          </a:xfrm>
          <a:prstGeom prst="roundRect">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26" name="TextBox 25">
            <a:extLst>
              <a:ext uri="{FF2B5EF4-FFF2-40B4-BE49-F238E27FC236}">
                <a16:creationId xmlns:a16="http://schemas.microsoft.com/office/drawing/2014/main" id="{714D31C9-22E5-41BF-99F8-E55939D557F0}"/>
              </a:ext>
            </a:extLst>
          </xdr:cNvPr>
          <xdr:cNvSpPr txBox="1"/>
        </xdr:nvSpPr>
        <xdr:spPr>
          <a:xfrm>
            <a:off x="13830584" y="414338"/>
            <a:ext cx="2740956" cy="105170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chemeClr val="bg1"/>
                </a:solidFill>
                <a:latin typeface="MS UI Gothic" panose="020B0600070205080204" pitchFamily="34" charset="-128"/>
                <a:ea typeface="MS UI Gothic" panose="020B0600070205080204" pitchFamily="34" charset="-128"/>
                <a:cs typeface="Calibri"/>
              </a:rPr>
              <a:t>Pofit Margin</a:t>
            </a:r>
          </a:p>
        </xdr:txBody>
      </xdr:sp>
      <xdr:sp macro="" textlink="Pivot_Source!C3">
        <xdr:nvSpPr>
          <xdr:cNvPr id="27" name="TextBox 26">
            <a:extLst>
              <a:ext uri="{FF2B5EF4-FFF2-40B4-BE49-F238E27FC236}">
                <a16:creationId xmlns:a16="http://schemas.microsoft.com/office/drawing/2014/main" id="{5C07DAF9-B5B1-4F86-A289-493AD89FD7EA}"/>
              </a:ext>
            </a:extLst>
          </xdr:cNvPr>
          <xdr:cNvSpPr txBox="1"/>
        </xdr:nvSpPr>
        <xdr:spPr>
          <a:xfrm>
            <a:off x="13563601" y="856718"/>
            <a:ext cx="3308552" cy="9892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BF398C-AFD3-448D-9A45-14EE2370551C}" type="TxLink">
              <a:rPr lang="en-US" sz="3200" b="0" i="0" u="none" strike="noStrike">
                <a:solidFill>
                  <a:schemeClr val="bg1"/>
                </a:solidFill>
                <a:latin typeface="MS UI Gothic" panose="020B0600070205080204" pitchFamily="34" charset="-128"/>
                <a:ea typeface="MS UI Gothic" panose="020B0600070205080204" pitchFamily="34" charset="-128"/>
                <a:cs typeface="Calibri"/>
              </a:rPr>
              <a:pPr marL="0" indent="0" algn="ctr"/>
              <a:t>40.14%</a:t>
            </a:fld>
            <a:endParaRPr lang="en-US" sz="3200" b="0" i="0" u="none" strike="noStrike">
              <a:solidFill>
                <a:schemeClr val="bg1"/>
              </a:solidFill>
              <a:latin typeface="MS UI Gothic" panose="020B0600070205080204" pitchFamily="34" charset="-128"/>
              <a:ea typeface="MS UI Gothic" panose="020B0600070205080204" pitchFamily="34" charset="-128"/>
              <a:cs typeface="Calibri"/>
            </a:endParaRPr>
          </a:p>
        </xdr:txBody>
      </xdr:sp>
    </xdr:grpSp>
    <xdr:clientData/>
  </xdr:twoCellAnchor>
  <xdr:twoCellAnchor>
    <xdr:from>
      <xdr:col>5</xdr:col>
      <xdr:colOff>581931</xdr:colOff>
      <xdr:row>18</xdr:row>
      <xdr:rowOff>133578</xdr:rowOff>
    </xdr:from>
    <xdr:to>
      <xdr:col>10</xdr:col>
      <xdr:colOff>324611</xdr:colOff>
      <xdr:row>26</xdr:row>
      <xdr:rowOff>33565</xdr:rowOff>
    </xdr:to>
    <xdr:grpSp>
      <xdr:nvGrpSpPr>
        <xdr:cNvPr id="40" name="Group 39">
          <a:extLst>
            <a:ext uri="{FF2B5EF4-FFF2-40B4-BE49-F238E27FC236}">
              <a16:creationId xmlns:a16="http://schemas.microsoft.com/office/drawing/2014/main" id="{B50128CE-75F6-1B99-B4A5-51B8B618FEA3}"/>
            </a:ext>
          </a:extLst>
        </xdr:cNvPr>
        <xdr:cNvGrpSpPr/>
      </xdr:nvGrpSpPr>
      <xdr:grpSpPr>
        <a:xfrm>
          <a:off x="3621825" y="3599057"/>
          <a:ext cx="2782573" cy="1440199"/>
          <a:chOff x="3535589" y="3189742"/>
          <a:chExt cx="2781608" cy="1423987"/>
        </a:xfrm>
      </xdr:grpSpPr>
      <xdr:sp macro="" textlink="">
        <xdr:nvSpPr>
          <xdr:cNvPr id="35" name="Rectangle: Rounded Corners 34">
            <a:extLst>
              <a:ext uri="{FF2B5EF4-FFF2-40B4-BE49-F238E27FC236}">
                <a16:creationId xmlns:a16="http://schemas.microsoft.com/office/drawing/2014/main" id="{835260F0-49BD-748F-A1CC-F40E876F559E}"/>
              </a:ext>
            </a:extLst>
          </xdr:cNvPr>
          <xdr:cNvSpPr/>
        </xdr:nvSpPr>
        <xdr:spPr>
          <a:xfrm>
            <a:off x="3535589" y="3361191"/>
            <a:ext cx="2707368" cy="1252538"/>
          </a:xfrm>
          <a:prstGeom prst="roundRect">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Source!#REF!">
        <xdr:nvSpPr>
          <xdr:cNvPr id="36" name="TextBox 35">
            <a:extLst>
              <a:ext uri="{FF2B5EF4-FFF2-40B4-BE49-F238E27FC236}">
                <a16:creationId xmlns:a16="http://schemas.microsoft.com/office/drawing/2014/main" id="{3619902C-9B9C-A35F-65AC-FD7D92594808}"/>
              </a:ext>
            </a:extLst>
          </xdr:cNvPr>
          <xdr:cNvSpPr txBox="1"/>
        </xdr:nvSpPr>
        <xdr:spPr>
          <a:xfrm>
            <a:off x="3583498" y="3189742"/>
            <a:ext cx="2733699" cy="105170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chemeClr val="bg1"/>
                </a:solidFill>
                <a:latin typeface="MS UI Gothic" panose="020B0600070205080204" pitchFamily="34" charset="-128"/>
                <a:ea typeface="MS UI Gothic" panose="020B0600070205080204" pitchFamily="34" charset="-128"/>
                <a:cs typeface="Calibri"/>
              </a:rPr>
              <a:t>AVG Order</a:t>
            </a:r>
            <a:r>
              <a:rPr lang="en-US" sz="2400" b="0" i="0" u="none" strike="noStrike" baseline="0">
                <a:solidFill>
                  <a:schemeClr val="bg1"/>
                </a:solidFill>
                <a:latin typeface="MS UI Gothic" panose="020B0600070205080204" pitchFamily="34" charset="-128"/>
                <a:ea typeface="MS UI Gothic" panose="020B0600070205080204" pitchFamily="34" charset="-128"/>
                <a:cs typeface="Calibri"/>
              </a:rPr>
              <a:t> Value</a:t>
            </a:r>
          </a:p>
        </xdr:txBody>
      </xdr:sp>
      <xdr:sp macro="" textlink="Pivot_Source!F3">
        <xdr:nvSpPr>
          <xdr:cNvPr id="37" name="TextBox 36">
            <a:extLst>
              <a:ext uri="{FF2B5EF4-FFF2-40B4-BE49-F238E27FC236}">
                <a16:creationId xmlns:a16="http://schemas.microsoft.com/office/drawing/2014/main" id="{12F65BC9-8F7F-BCE2-D17E-E3696572464F}"/>
              </a:ext>
            </a:extLst>
          </xdr:cNvPr>
          <xdr:cNvSpPr txBox="1"/>
        </xdr:nvSpPr>
        <xdr:spPr>
          <a:xfrm>
            <a:off x="3935640" y="3698797"/>
            <a:ext cx="1880506" cy="82920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EA3553-41C5-4B21-9488-4A349577F4C7}" type="TxLink">
              <a:rPr lang="en-US" sz="3200" b="0" i="0" u="none" strike="noStrike">
                <a:solidFill>
                  <a:schemeClr val="bg1"/>
                </a:solidFill>
                <a:latin typeface="MS UI Gothic" panose="020B0600070205080204" pitchFamily="34" charset="-128"/>
                <a:ea typeface="MS UI Gothic" panose="020B0600070205080204" pitchFamily="34" charset="-128"/>
                <a:cs typeface="Calibri"/>
              </a:rPr>
              <a:pPr marL="0" indent="0" algn="ctr"/>
              <a:t>$16,375</a:t>
            </a:fld>
            <a:endParaRPr lang="en-US" sz="3200" b="0" i="0" u="none" strike="noStrike">
              <a:solidFill>
                <a:schemeClr val="bg1"/>
              </a:solidFill>
              <a:latin typeface="MS UI Gothic" panose="020B0600070205080204" pitchFamily="34" charset="-128"/>
              <a:ea typeface="MS UI Gothic" panose="020B0600070205080204" pitchFamily="34" charset="-128"/>
              <a:cs typeface="Calibri"/>
            </a:endParaRPr>
          </a:p>
        </xdr:txBody>
      </xdr:sp>
    </xdr:grpSp>
    <xdr:clientData/>
  </xdr:twoCellAnchor>
  <xdr:twoCellAnchor>
    <xdr:from>
      <xdr:col>1</xdr:col>
      <xdr:colOff>43089</xdr:colOff>
      <xdr:row>26</xdr:row>
      <xdr:rowOff>178479</xdr:rowOff>
    </xdr:from>
    <xdr:to>
      <xdr:col>10</xdr:col>
      <xdr:colOff>178253</xdr:colOff>
      <xdr:row>38</xdr:row>
      <xdr:rowOff>64407</xdr:rowOff>
    </xdr:to>
    <xdr:sp macro="" textlink="">
      <xdr:nvSpPr>
        <xdr:cNvPr id="38" name="Rectangle: Rounded Corners 37">
          <a:extLst>
            <a:ext uri="{FF2B5EF4-FFF2-40B4-BE49-F238E27FC236}">
              <a16:creationId xmlns:a16="http://schemas.microsoft.com/office/drawing/2014/main" id="{27F54B9A-75FE-4E27-86AC-E3C6454C85AF}"/>
            </a:ext>
          </a:extLst>
        </xdr:cNvPr>
        <xdr:cNvSpPr/>
      </xdr:nvSpPr>
      <xdr:spPr>
        <a:xfrm>
          <a:off x="652689" y="5131479"/>
          <a:ext cx="5621564" cy="2171928"/>
        </a:xfrm>
        <a:prstGeom prst="roundRect">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111577</xdr:colOff>
      <xdr:row>27</xdr:row>
      <xdr:rowOff>67127</xdr:rowOff>
    </xdr:from>
    <xdr:to>
      <xdr:col>10</xdr:col>
      <xdr:colOff>411843</xdr:colOff>
      <xdr:row>38</xdr:row>
      <xdr:rowOff>100692</xdr:rowOff>
    </xdr:to>
    <xdr:graphicFrame macro="">
      <xdr:nvGraphicFramePr>
        <xdr:cNvPr id="39" name="Chart 38">
          <a:extLst>
            <a:ext uri="{FF2B5EF4-FFF2-40B4-BE49-F238E27FC236}">
              <a16:creationId xmlns:a16="http://schemas.microsoft.com/office/drawing/2014/main" id="{03B69090-7094-4B66-88CA-128B376CF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366939</xdr:colOff>
      <xdr:row>4</xdr:row>
      <xdr:rowOff>99103</xdr:rowOff>
    </xdr:from>
    <xdr:to>
      <xdr:col>15</xdr:col>
      <xdr:colOff>3175</xdr:colOff>
      <xdr:row>18</xdr:row>
      <xdr:rowOff>101600</xdr:rowOff>
    </xdr:to>
    <xdr:sp macro="" textlink="">
      <xdr:nvSpPr>
        <xdr:cNvPr id="69" name="Rectangle: Rounded Corners 68">
          <a:extLst>
            <a:ext uri="{FF2B5EF4-FFF2-40B4-BE49-F238E27FC236}">
              <a16:creationId xmlns:a16="http://schemas.microsoft.com/office/drawing/2014/main" id="{D85C5509-D8AA-4522-9D14-6FA782750785}"/>
            </a:ext>
          </a:extLst>
        </xdr:cNvPr>
        <xdr:cNvSpPr/>
      </xdr:nvSpPr>
      <xdr:spPr>
        <a:xfrm>
          <a:off x="6462939" y="861103"/>
          <a:ext cx="2684236" cy="2669497"/>
        </a:xfrm>
        <a:prstGeom prst="roundRect">
          <a:avLst>
            <a:gd name="adj" fmla="val 9246"/>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452665</xdr:colOff>
      <xdr:row>6</xdr:row>
      <xdr:rowOff>85725</xdr:rowOff>
    </xdr:from>
    <xdr:to>
      <xdr:col>14</xdr:col>
      <xdr:colOff>419100</xdr:colOff>
      <xdr:row>17</xdr:row>
      <xdr:rowOff>180975</xdr:rowOff>
    </xdr:to>
    <xdr:graphicFrame macro="">
      <xdr:nvGraphicFramePr>
        <xdr:cNvPr id="70" name="Chart 69">
          <a:extLst>
            <a:ext uri="{FF2B5EF4-FFF2-40B4-BE49-F238E27FC236}">
              <a16:creationId xmlns:a16="http://schemas.microsoft.com/office/drawing/2014/main" id="{491C8D4D-BE23-402B-BAD9-169D9D0F6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128814</xdr:colOff>
      <xdr:row>4</xdr:row>
      <xdr:rowOff>80053</xdr:rowOff>
    </xdr:from>
    <xdr:to>
      <xdr:col>19</xdr:col>
      <xdr:colOff>374650</xdr:colOff>
      <xdr:row>18</xdr:row>
      <xdr:rowOff>82550</xdr:rowOff>
    </xdr:to>
    <xdr:sp macro="" textlink="">
      <xdr:nvSpPr>
        <xdr:cNvPr id="71" name="Rectangle: Rounded Corners 70">
          <a:extLst>
            <a:ext uri="{FF2B5EF4-FFF2-40B4-BE49-F238E27FC236}">
              <a16:creationId xmlns:a16="http://schemas.microsoft.com/office/drawing/2014/main" id="{D4A99481-6601-4D6D-AC42-038F42C49D27}"/>
            </a:ext>
          </a:extLst>
        </xdr:cNvPr>
        <xdr:cNvSpPr/>
      </xdr:nvSpPr>
      <xdr:spPr>
        <a:xfrm>
          <a:off x="9272814" y="842053"/>
          <a:ext cx="2684236" cy="2669497"/>
        </a:xfrm>
        <a:prstGeom prst="roundRect">
          <a:avLst>
            <a:gd name="adj" fmla="val 9246"/>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438150</xdr:colOff>
      <xdr:row>6</xdr:row>
      <xdr:rowOff>57150</xdr:rowOff>
    </xdr:from>
    <xdr:to>
      <xdr:col>19</xdr:col>
      <xdr:colOff>485775</xdr:colOff>
      <xdr:row>18</xdr:row>
      <xdr:rowOff>66676</xdr:rowOff>
    </xdr:to>
    <xdr:graphicFrame macro="">
      <xdr:nvGraphicFramePr>
        <xdr:cNvPr id="75" name="Chart 74">
          <a:extLst>
            <a:ext uri="{FF2B5EF4-FFF2-40B4-BE49-F238E27FC236}">
              <a16:creationId xmlns:a16="http://schemas.microsoft.com/office/drawing/2014/main" id="{803A14B8-5478-44FB-9448-18EFFD19D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490764</xdr:colOff>
      <xdr:row>4</xdr:row>
      <xdr:rowOff>92754</xdr:rowOff>
    </xdr:from>
    <xdr:to>
      <xdr:col>28</xdr:col>
      <xdr:colOff>419100</xdr:colOff>
      <xdr:row>18</xdr:row>
      <xdr:rowOff>57150</xdr:rowOff>
    </xdr:to>
    <xdr:sp macro="" textlink="">
      <xdr:nvSpPr>
        <xdr:cNvPr id="76" name="Rectangle: Rounded Corners 75">
          <a:extLst>
            <a:ext uri="{FF2B5EF4-FFF2-40B4-BE49-F238E27FC236}">
              <a16:creationId xmlns:a16="http://schemas.microsoft.com/office/drawing/2014/main" id="{AB7D0863-703A-484E-9EFA-1CD12606BDDA}"/>
            </a:ext>
          </a:extLst>
        </xdr:cNvPr>
        <xdr:cNvSpPr/>
      </xdr:nvSpPr>
      <xdr:spPr>
        <a:xfrm>
          <a:off x="12073164" y="854754"/>
          <a:ext cx="5414736" cy="2631396"/>
        </a:xfrm>
        <a:prstGeom prst="roundRect">
          <a:avLst>
            <a:gd name="adj" fmla="val 10104"/>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594633</xdr:colOff>
      <xdr:row>5</xdr:row>
      <xdr:rowOff>161924</xdr:rowOff>
    </xdr:from>
    <xdr:to>
      <xdr:col>28</xdr:col>
      <xdr:colOff>535748</xdr:colOff>
      <xdr:row>18</xdr:row>
      <xdr:rowOff>152399</xdr:rowOff>
    </xdr:to>
    <xdr:graphicFrame macro="">
      <xdr:nvGraphicFramePr>
        <xdr:cNvPr id="77" name="Chart 76">
          <a:extLst>
            <a:ext uri="{FF2B5EF4-FFF2-40B4-BE49-F238E27FC236}">
              <a16:creationId xmlns:a16="http://schemas.microsoft.com/office/drawing/2014/main" id="{911DD2DF-2AAD-4DEE-8CF8-04A0B1E1E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450397</xdr:colOff>
      <xdr:row>4</xdr:row>
      <xdr:rowOff>85953</xdr:rowOff>
    </xdr:from>
    <xdr:to>
      <xdr:col>15</xdr:col>
      <xdr:colOff>9525</xdr:colOff>
      <xdr:row>6</xdr:row>
      <xdr:rowOff>133350</xdr:rowOff>
    </xdr:to>
    <xdr:sp macro="" textlink="">
      <xdr:nvSpPr>
        <xdr:cNvPr id="78" name="TextBox 77">
          <a:extLst>
            <a:ext uri="{FF2B5EF4-FFF2-40B4-BE49-F238E27FC236}">
              <a16:creationId xmlns:a16="http://schemas.microsoft.com/office/drawing/2014/main" id="{658D70E1-4959-439B-894F-AF7FD45992BB}"/>
            </a:ext>
          </a:extLst>
        </xdr:cNvPr>
        <xdr:cNvSpPr txBox="1"/>
      </xdr:nvSpPr>
      <xdr:spPr>
        <a:xfrm>
          <a:off x="6546397" y="847953"/>
          <a:ext cx="2607128" cy="42839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chemeClr val="bg1"/>
              </a:solidFill>
              <a:latin typeface="MS UI Gothic" panose="020B0600070205080204" pitchFamily="34" charset="-128"/>
              <a:ea typeface="MS UI Gothic" panose="020B0600070205080204" pitchFamily="34" charset="-128"/>
              <a:cs typeface="Calibri"/>
            </a:rPr>
            <a:t>Sales</a:t>
          </a:r>
          <a:r>
            <a:rPr lang="en-US" sz="1600" b="1" i="0" u="none" strike="noStrike" baseline="0">
              <a:solidFill>
                <a:schemeClr val="bg1"/>
              </a:solidFill>
              <a:latin typeface="MS UI Gothic" panose="020B0600070205080204" pitchFamily="34" charset="-128"/>
              <a:ea typeface="MS UI Gothic" panose="020B0600070205080204" pitchFamily="34" charset="-128"/>
              <a:cs typeface="Calibri"/>
            </a:rPr>
            <a:t> Channel Performance</a:t>
          </a:r>
          <a:endParaRPr lang="en-US" sz="1600" b="1" i="0" u="none" strike="noStrike">
            <a:solidFill>
              <a:schemeClr val="bg1"/>
            </a:solidFill>
            <a:latin typeface="MS UI Gothic" panose="020B0600070205080204" pitchFamily="34" charset="-128"/>
            <a:ea typeface="MS UI Gothic" panose="020B0600070205080204" pitchFamily="34" charset="-128"/>
            <a:cs typeface="Calibri"/>
          </a:endParaRPr>
        </a:p>
      </xdr:txBody>
    </xdr:sp>
    <xdr:clientData/>
  </xdr:twoCellAnchor>
  <xdr:twoCellAnchor>
    <xdr:from>
      <xdr:col>15</xdr:col>
      <xdr:colOff>183697</xdr:colOff>
      <xdr:row>4</xdr:row>
      <xdr:rowOff>85953</xdr:rowOff>
    </xdr:from>
    <xdr:to>
      <xdr:col>19</xdr:col>
      <xdr:colOff>352425</xdr:colOff>
      <xdr:row>6</xdr:row>
      <xdr:rowOff>133350</xdr:rowOff>
    </xdr:to>
    <xdr:sp macro="" textlink="">
      <xdr:nvSpPr>
        <xdr:cNvPr id="80" name="TextBox 79">
          <a:extLst>
            <a:ext uri="{FF2B5EF4-FFF2-40B4-BE49-F238E27FC236}">
              <a16:creationId xmlns:a16="http://schemas.microsoft.com/office/drawing/2014/main" id="{83B866BA-D69A-471F-889F-F2CAC9CFE59F}"/>
            </a:ext>
          </a:extLst>
        </xdr:cNvPr>
        <xdr:cNvSpPr txBox="1"/>
      </xdr:nvSpPr>
      <xdr:spPr>
        <a:xfrm>
          <a:off x="9327697" y="847953"/>
          <a:ext cx="2607128" cy="42839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chemeClr val="bg1"/>
              </a:solidFill>
              <a:latin typeface="MS UI Gothic" panose="020B0600070205080204" pitchFamily="34" charset="-128"/>
              <a:ea typeface="MS UI Gothic" panose="020B0600070205080204" pitchFamily="34" charset="-128"/>
              <a:cs typeface="Calibri"/>
            </a:rPr>
            <a:t>Category Market Share</a:t>
          </a:r>
        </a:p>
      </xdr:txBody>
    </xdr:sp>
    <xdr:clientData/>
  </xdr:twoCellAnchor>
  <xdr:twoCellAnchor>
    <xdr:from>
      <xdr:col>21</xdr:col>
      <xdr:colOff>574221</xdr:colOff>
      <xdr:row>4</xdr:row>
      <xdr:rowOff>133578</xdr:rowOff>
    </xdr:from>
    <xdr:to>
      <xdr:col>26</xdr:col>
      <xdr:colOff>494006</xdr:colOff>
      <xdr:row>6</xdr:row>
      <xdr:rowOff>184099</xdr:rowOff>
    </xdr:to>
    <xdr:sp macro="" textlink="">
      <xdr:nvSpPr>
        <xdr:cNvPr id="81" name="TextBox 80">
          <a:extLst>
            <a:ext uri="{FF2B5EF4-FFF2-40B4-BE49-F238E27FC236}">
              <a16:creationId xmlns:a16="http://schemas.microsoft.com/office/drawing/2014/main" id="{133936BC-AF99-4BAF-B33C-8558C18A82B2}"/>
            </a:ext>
          </a:extLst>
        </xdr:cNvPr>
        <xdr:cNvSpPr txBox="1"/>
      </xdr:nvSpPr>
      <xdr:spPr>
        <a:xfrm>
          <a:off x="13375821" y="895578"/>
          <a:ext cx="2967785" cy="43152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chemeClr val="bg1"/>
              </a:solidFill>
              <a:latin typeface="MS UI Gothic" panose="020B0600070205080204" pitchFamily="34" charset="-128"/>
              <a:ea typeface="MS UI Gothic" panose="020B0600070205080204" pitchFamily="34" charset="-128"/>
              <a:cs typeface="Calibri"/>
            </a:rPr>
            <a:t>Category Performance</a:t>
          </a:r>
        </a:p>
      </xdr:txBody>
    </xdr:sp>
    <xdr:clientData/>
  </xdr:twoCellAnchor>
  <xdr:twoCellAnchor>
    <xdr:from>
      <xdr:col>10</xdr:col>
      <xdr:colOff>338364</xdr:colOff>
      <xdr:row>19</xdr:row>
      <xdr:rowOff>73704</xdr:rowOff>
    </xdr:from>
    <xdr:to>
      <xdr:col>19</xdr:col>
      <xdr:colOff>428625</xdr:colOff>
      <xdr:row>37</xdr:row>
      <xdr:rowOff>171450</xdr:rowOff>
    </xdr:to>
    <xdr:sp macro="" textlink="">
      <xdr:nvSpPr>
        <xdr:cNvPr id="82" name="Rectangle: Rounded Corners 81">
          <a:extLst>
            <a:ext uri="{FF2B5EF4-FFF2-40B4-BE49-F238E27FC236}">
              <a16:creationId xmlns:a16="http://schemas.microsoft.com/office/drawing/2014/main" id="{8A798D73-42A7-4793-AED9-2E00F2592F31}"/>
            </a:ext>
          </a:extLst>
        </xdr:cNvPr>
        <xdr:cNvSpPr/>
      </xdr:nvSpPr>
      <xdr:spPr>
        <a:xfrm>
          <a:off x="6434364" y="3693204"/>
          <a:ext cx="5576661" cy="3526746"/>
        </a:xfrm>
        <a:prstGeom prst="roundRect">
          <a:avLst>
            <a:gd name="adj" fmla="val 10104"/>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452664</xdr:colOff>
      <xdr:row>21</xdr:row>
      <xdr:rowOff>76200</xdr:rowOff>
    </xdr:from>
    <xdr:to>
      <xdr:col>19</xdr:col>
      <xdr:colOff>438150</xdr:colOff>
      <xdr:row>36</xdr:row>
      <xdr:rowOff>180974</xdr:rowOff>
    </xdr:to>
    <xdr:graphicFrame macro="">
      <xdr:nvGraphicFramePr>
        <xdr:cNvPr id="83" name="Chart 82">
          <a:extLst>
            <a:ext uri="{FF2B5EF4-FFF2-40B4-BE49-F238E27FC236}">
              <a16:creationId xmlns:a16="http://schemas.microsoft.com/office/drawing/2014/main" id="{6563A9A4-49B6-4C95-B5A4-21ED12C51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498022</xdr:colOff>
      <xdr:row>19</xdr:row>
      <xdr:rowOff>95478</xdr:rowOff>
    </xdr:from>
    <xdr:to>
      <xdr:col>18</xdr:col>
      <xdr:colOff>76200</xdr:colOff>
      <xdr:row>22</xdr:row>
      <xdr:rowOff>133350</xdr:rowOff>
    </xdr:to>
    <xdr:sp macro="" textlink="">
      <xdr:nvSpPr>
        <xdr:cNvPr id="84" name="TextBox 83">
          <a:extLst>
            <a:ext uri="{FF2B5EF4-FFF2-40B4-BE49-F238E27FC236}">
              <a16:creationId xmlns:a16="http://schemas.microsoft.com/office/drawing/2014/main" id="{99789D17-084D-4616-8E6E-7C05413AEB2A}"/>
            </a:ext>
          </a:extLst>
        </xdr:cNvPr>
        <xdr:cNvSpPr txBox="1"/>
      </xdr:nvSpPr>
      <xdr:spPr>
        <a:xfrm>
          <a:off x="7203622" y="3714978"/>
          <a:ext cx="3845378" cy="60937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chemeClr val="bg1"/>
              </a:solidFill>
              <a:latin typeface="MS UI Gothic" panose="020B0600070205080204" pitchFamily="34" charset="-128"/>
              <a:ea typeface="MS UI Gothic" panose="020B0600070205080204" pitchFamily="34" charset="-128"/>
              <a:cs typeface="Calibri"/>
            </a:rPr>
            <a:t>Age</a:t>
          </a:r>
          <a:r>
            <a:rPr lang="en-US" sz="2000" b="1" i="0" u="none" strike="noStrike" baseline="0">
              <a:solidFill>
                <a:schemeClr val="bg1"/>
              </a:solidFill>
              <a:latin typeface="MS UI Gothic" panose="020B0600070205080204" pitchFamily="34" charset="-128"/>
              <a:ea typeface="MS UI Gothic" panose="020B0600070205080204" pitchFamily="34" charset="-128"/>
              <a:cs typeface="Calibri"/>
            </a:rPr>
            <a:t> Group Market Share</a:t>
          </a:r>
          <a:endParaRPr lang="en-US" sz="2000" b="1" i="0" u="none" strike="noStrike">
            <a:solidFill>
              <a:schemeClr val="bg1"/>
            </a:solidFill>
            <a:latin typeface="MS UI Gothic" panose="020B0600070205080204" pitchFamily="34" charset="-128"/>
            <a:ea typeface="MS UI Gothic" panose="020B0600070205080204" pitchFamily="34" charset="-128"/>
            <a:cs typeface="Calibri"/>
          </a:endParaRPr>
        </a:p>
      </xdr:txBody>
    </xdr:sp>
    <xdr:clientData/>
  </xdr:twoCellAnchor>
  <xdr:twoCellAnchor>
    <xdr:from>
      <xdr:col>19</xdr:col>
      <xdr:colOff>586014</xdr:colOff>
      <xdr:row>19</xdr:row>
      <xdr:rowOff>92753</xdr:rowOff>
    </xdr:from>
    <xdr:to>
      <xdr:col>28</xdr:col>
      <xdr:colOff>485775</xdr:colOff>
      <xdr:row>38</xdr:row>
      <xdr:rowOff>28574</xdr:rowOff>
    </xdr:to>
    <xdr:sp macro="" textlink="">
      <xdr:nvSpPr>
        <xdr:cNvPr id="86" name="Rectangle: Rounded Corners 85">
          <a:extLst>
            <a:ext uri="{FF2B5EF4-FFF2-40B4-BE49-F238E27FC236}">
              <a16:creationId xmlns:a16="http://schemas.microsoft.com/office/drawing/2014/main" id="{55EB3B34-347F-47E4-9CE9-FFF1B1E38B79}"/>
            </a:ext>
          </a:extLst>
        </xdr:cNvPr>
        <xdr:cNvSpPr/>
      </xdr:nvSpPr>
      <xdr:spPr>
        <a:xfrm>
          <a:off x="12168414" y="3712253"/>
          <a:ext cx="5386161" cy="3555321"/>
        </a:xfrm>
        <a:prstGeom prst="roundRect">
          <a:avLst>
            <a:gd name="adj" fmla="val 10104"/>
          </a:avLst>
        </a:prstGeom>
        <a:solidFill>
          <a:srgbClr val="1D1D2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295274</xdr:colOff>
      <xdr:row>19</xdr:row>
      <xdr:rowOff>114299</xdr:rowOff>
    </xdr:from>
    <xdr:to>
      <xdr:col>29</xdr:col>
      <xdr:colOff>323850</xdr:colOff>
      <xdr:row>38</xdr:row>
      <xdr:rowOff>66674</xdr:rowOff>
    </xdr:to>
    <xdr:graphicFrame macro="">
      <xdr:nvGraphicFramePr>
        <xdr:cNvPr id="87" name="Chart 86">
          <a:extLst>
            <a:ext uri="{FF2B5EF4-FFF2-40B4-BE49-F238E27FC236}">
              <a16:creationId xmlns:a16="http://schemas.microsoft.com/office/drawing/2014/main" id="{9ED9ABF5-9DC3-46FB-B4DF-F010F38BA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2721</xdr:colOff>
      <xdr:row>1</xdr:row>
      <xdr:rowOff>66903</xdr:rowOff>
    </xdr:from>
    <xdr:to>
      <xdr:col>10</xdr:col>
      <xdr:colOff>409574</xdr:colOff>
      <xdr:row>4</xdr:row>
      <xdr:rowOff>95250</xdr:rowOff>
    </xdr:to>
    <xdr:sp macro="" textlink="">
      <xdr:nvSpPr>
        <xdr:cNvPr id="88" name="TextBox 87">
          <a:extLst>
            <a:ext uri="{FF2B5EF4-FFF2-40B4-BE49-F238E27FC236}">
              <a16:creationId xmlns:a16="http://schemas.microsoft.com/office/drawing/2014/main" id="{D9C2671A-A1A6-4C7B-BDE0-D77AB780CA7D}"/>
            </a:ext>
          </a:extLst>
        </xdr:cNvPr>
        <xdr:cNvSpPr txBox="1"/>
      </xdr:nvSpPr>
      <xdr:spPr>
        <a:xfrm>
          <a:off x="612321" y="257403"/>
          <a:ext cx="5893253" cy="59984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3200" b="1" i="0" u="none" strike="noStrike">
              <a:solidFill>
                <a:schemeClr val="bg1"/>
              </a:solidFill>
              <a:latin typeface="MS UI Gothic" panose="020B0600070205080204" pitchFamily="34" charset="-128"/>
              <a:ea typeface="MS UI Gothic" panose="020B0600070205080204" pitchFamily="34" charset="-128"/>
              <a:cs typeface="Calibri"/>
            </a:rPr>
            <a:t>Store Performance</a:t>
          </a:r>
          <a:r>
            <a:rPr lang="en-US" sz="3200" b="1" i="0" u="none" strike="noStrike" baseline="0">
              <a:solidFill>
                <a:schemeClr val="bg1"/>
              </a:solidFill>
              <a:latin typeface="MS UI Gothic" panose="020B0600070205080204" pitchFamily="34" charset="-128"/>
              <a:ea typeface="MS UI Gothic" panose="020B0600070205080204" pitchFamily="34" charset="-128"/>
              <a:cs typeface="Calibri"/>
            </a:rPr>
            <a:t>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Megahed" refreshedDate="46129.906272916669" createdVersion="8" refreshedVersion="8" minRefreshableVersion="3" recordCount="6" xr:uid="{02A133E7-B946-40F6-A325-ABC02BC68101}">
  <cacheSource type="worksheet">
    <worksheetSource name="Table1"/>
  </cacheSource>
  <cacheFields count="3">
    <cacheField name="Branch" numFmtId="0">
      <sharedItems/>
    </cacheField>
    <cacheField name="Total sales" numFmtId="166">
      <sharedItems containsSemiMixedTypes="0" containsString="0" containsNumber="1" containsInteger="1" minValue="796840" maxValue="4987364"/>
    </cacheField>
    <cacheField name="Manager" numFmtId="0">
      <sharedItems count="14">
        <s v="Ahmed Ali(Nasr City Branch)"/>
        <s v="Karim Mansour (Smouha Branch)"/>
        <s v="Sameh Hassan (Zagazig Branch)"/>
        <s v="Megahed Ahmed (Mansoura Branch)"/>
        <s v="Rawan Hamdy (Mohandessin Branch)"/>
        <s v="Ibrahim Mousa (Suez Branch)"/>
        <s v="Rawan Hamdy(Mohandessin Branch)" u="1"/>
        <s v="Ismalil Kamal (Mohandessin Branch)" u="1"/>
        <s v="Sameh Hassan" u="1"/>
        <s v="Megahed Ahmed" u="1"/>
        <s v="Ismalil Kamal" u="1"/>
        <s v="Ibrahim Mousa" u="1"/>
        <s v="Ahmed Ali" u="1"/>
        <s v="Karim Mansour"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29.939878935184" backgroundQuery="1" createdVersion="8" refreshedVersion="8" minRefreshableVersion="3" recordCount="0" supportSubquery="1" supportAdvancedDrill="1" xr:uid="{C3424726-FA44-43C9-ADF7-8608EAA0143D}">
  <cacheSource type="external" connectionId="6"/>
  <cacheFields count="6">
    <cacheField name="[Measures].[Total Sales]" caption="Total Sales" numFmtId="0" hierarchy="40" level="32767"/>
    <cacheField name="[Measures].[Total Profit]" caption="Total Profit" numFmtId="0" hierarchy="41" level="32767"/>
    <cacheField name="[Fact_Sales].[Order_Date (Quarter)].[Order_Date (Quarter)]" caption="Order_Date (Quarter)" numFmtId="0" hierarchy="37" level="1">
      <sharedItems count="4">
        <s v="Qtr1"/>
        <s v="Qtr2"/>
        <s v="Qtr3"/>
        <s v="Qtr4"/>
      </sharedItems>
    </cacheField>
    <cacheField name="[Fact_Sales].[Order_Date (Year)].[Order_Date (Year)]" caption="Order_Date (Year)" numFmtId="0" hierarchy="36" level="1">
      <sharedItems count="2">
        <s v="2024"/>
        <s v="2025"/>
      </sharedItems>
    </cacheField>
    <cacheField name="[Fact_Sales].[Order_Date (Month)].[Order_Date (Month)]" caption="Order_Date (Month)" numFmtId="0" hierarchy="38" level="1">
      <sharedItems containsSemiMixedTypes="0" containsNonDate="0" containsString="0"/>
    </cacheField>
    <cacheField name="[Dim_Stores].[Store_Name].[Store_Name]" caption="Store_Name" numFmtId="0" hierarchy="19"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5"/>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2"/>
      </fieldsUsage>
    </cacheHierarchy>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4"/>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1"/>
      </fieldsUsage>
    </cacheHierarchy>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29.939884027779" backgroundQuery="1" createdVersion="8" refreshedVersion="8" minRefreshableVersion="3" recordCount="0" supportSubquery="1" supportAdvancedDrill="1" xr:uid="{23E8608E-5B9F-4E49-9416-BA8C4A8E1EBD}">
  <cacheSource type="external" connectionId="6"/>
  <cacheFields count="6">
    <cacheField name="[Measures].[Total Sales]" caption="Total Sales" numFmtId="0" hierarchy="40" level="32767"/>
    <cacheField name="[Measures].[Total Profit]" caption="Total Profit" numFmtId="0" hierarchy="41" level="32767"/>
    <cacheField name="[Fact_Sales].[Order_Date (Quarter)].[Order_Date (Quarter)]" caption="Order_Date (Quarter)" numFmtId="0" hierarchy="37" level="1">
      <sharedItems count="4">
        <s v="Qtr1"/>
        <s v="Qtr2"/>
        <s v="Qtr3"/>
        <s v="Qtr4"/>
      </sharedItems>
    </cacheField>
    <cacheField name="[Fact_Sales].[Order_Date (Year)].[Order_Date (Year)]" caption="Order_Date (Year)" numFmtId="0" hierarchy="36" level="1">
      <sharedItems count="2">
        <s v="2024"/>
        <s v="2025"/>
      </sharedItems>
    </cacheField>
    <cacheField name="[Fact_Sales].[Order_Date (Month)].[Order_Date (Month)]" caption="Order_Date (Month)" numFmtId="0" hierarchy="38" level="1">
      <sharedItems containsSemiMixedTypes="0" containsNonDate="0" containsString="0"/>
    </cacheField>
    <cacheField name="[Dim_Stores].[Store_Name].[Store_Name]" caption="Store_Name" numFmtId="0" hierarchy="19"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5"/>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3"/>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2"/>
      </fieldsUsage>
    </cacheHierarchy>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4"/>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1"/>
      </fieldsUsage>
    </cacheHierarchy>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29.939929745371" backgroundQuery="1" createdVersion="8" refreshedVersion="8" minRefreshableVersion="3" recordCount="0" supportSubquery="1" supportAdvancedDrill="1" xr:uid="{94227632-8367-4476-9443-85A9265E544F}">
  <cacheSource type="external" connectionId="6"/>
  <cacheFields count="6">
    <cacheField name="[Measures].[Total Sales]" caption="Total Sales" numFmtId="0" hierarchy="40" level="32767"/>
    <cacheField name="[Measures].[Total Profit]" caption="Total Profit" numFmtId="0" hierarchy="41" level="32767"/>
    <cacheField name="[Fact_Sales].[Order_Date (Quarter)].[Order_Date (Quarter)]" caption="Order_Date (Quarter)" numFmtId="0" hierarchy="37" level="1">
      <sharedItems count="4">
        <s v="Qtr1"/>
        <s v="Qtr2"/>
        <s v="Qtr3"/>
        <s v="Qtr4"/>
      </sharedItems>
    </cacheField>
    <cacheField name="[Fact_Sales].[Order_Date (Month)].[Order_Date (Month)]" caption="Order_Date (Month)" numFmtId="0" hierarchy="38" level="1">
      <sharedItems count="12">
        <s v="Jan"/>
        <s v="Feb"/>
        <s v="Mar"/>
        <s v="Apr"/>
        <s v="May"/>
        <s v="Jun"/>
        <s v="Jul"/>
        <s v="Aug"/>
        <s v="Sep"/>
        <s v="Oct"/>
        <s v="Nov"/>
        <s v="Dec"/>
      </sharedItems>
    </cacheField>
    <cacheField name="[Fact_Sales].[Order_Date (Year)].[Order_Date (Year)]" caption="Order_Date (Year)" numFmtId="0" hierarchy="36" level="1">
      <sharedItems count="2">
        <s v="2024"/>
        <s v="2025"/>
      </sharedItems>
    </cacheField>
    <cacheField name="[Dim_Stores].[Store_Name].[Store_Name]" caption="Store_Name" numFmtId="0" hierarchy="19"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5"/>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4"/>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2"/>
      </fieldsUsage>
    </cacheHierarchy>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3"/>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1"/>
      </fieldsUsage>
    </cacheHierarchy>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027778" backgroundQuery="1" createdVersion="8" refreshedVersion="8" minRefreshableVersion="3" recordCount="0" supportSubquery="1" supportAdvancedDrill="1" xr:uid="{B9DF5182-825D-4908-A6E0-06701443EB0A}">
  <cacheSource type="external" connectionId="6"/>
  <cacheFields count="8">
    <cacheField name="[Measures].[Total Sales]" caption="Total Sales" numFmtId="0" hierarchy="40" level="32767"/>
    <cacheField name="[Measures].[Total Profit]" caption="Total Profit" numFmtId="0" hierarchy="41" level="32767"/>
    <cacheField name="[Measures].[Profit Margin]" caption="Profit Margin" numFmtId="0" hierarchy="42" level="32767"/>
    <cacheField name="[Measures].[Total QTY Sold]" caption="Total QTY Sold" numFmtId="0" hierarchy="43" level="32767"/>
    <cacheField name="[Measures].[Order Count]" caption="Order Count" numFmtId="0" hierarchy="44" level="32767"/>
    <cacheField name="[Measures].[Avg Order Value]" caption="Avg Order Value" numFmtId="0" hierarchy="45" level="32767"/>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6"/>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7"/>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1"/>
      </fieldsUsage>
    </cacheHierarchy>
    <cacheHierarchy uniqueName="[Measures].[Profit Margin]" caption="Profit Margin" measure="1" displayFolder="" measureGroup="Fact_Sales" count="0" oneField="1">
      <fieldsUsage count="1">
        <fieldUsage x="2"/>
      </fieldsUsage>
    </cacheHierarchy>
    <cacheHierarchy uniqueName="[Measures].[Total QTY Sold]" caption="Total QTY Sold" measure="1" displayFolder="" measureGroup="Fact_Sales" count="0" oneField="1">
      <fieldsUsage count="1">
        <fieldUsage x="3"/>
      </fieldsUsage>
    </cacheHierarchy>
    <cacheHierarchy uniqueName="[Measures].[Order Count]" caption="Order Count" measure="1" displayFolder="" measureGroup="Fact_Sales" count="0" oneField="1">
      <fieldsUsage count="1">
        <fieldUsage x="4"/>
      </fieldsUsage>
    </cacheHierarchy>
    <cacheHierarchy uniqueName="[Measures].[Avg Order Value]" caption="Avg Order Value" measure="1" displayFolder="" measureGroup="Fact_Sales" count="0" oneField="1">
      <fieldsUsage count="1">
        <fieldUsage x="5"/>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0972219" backgroundQuery="1" createdVersion="8" refreshedVersion="8" minRefreshableVersion="3" recordCount="0" supportSubquery="1" supportAdvancedDrill="1" xr:uid="{275EDFB5-2397-489D-A7D4-EBC63D94980E}">
  <cacheSource type="external" connectionId="6"/>
  <cacheFields count="4">
    <cacheField name="[Dim_Products].[Category].[Category]" caption="Category" numFmtId="0" hierarchy="14" level="1">
      <sharedItems count="4">
        <s v="Electronics"/>
        <s v="Fashion"/>
        <s v="Home"/>
        <s v="Sports"/>
      </sharedItems>
    </cacheField>
    <cacheField name="[Measures].[Total Sales]" caption="Total Sales" numFmtId="0" hierarchy="40" level="32767"/>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2"/>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3"/>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189815" backgroundQuery="1" createdVersion="8" refreshedVersion="8" minRefreshableVersion="3" recordCount="0" supportSubquery="1" supportAdvancedDrill="1" xr:uid="{0E20D0BA-8B33-4ABA-930D-AC049A13CEBD}">
  <cacheSource type="external" connectionId="6"/>
  <cacheFields count="3">
    <cacheField name="[Measures].[Total Sales]" caption="Total Sales" numFmtId="0" hierarchy="40" level="32767"/>
    <cacheField name="[Dim_Stores].[Store_Name].[Store_Name]" caption="Store_Name" numFmtId="0" hierarchy="19" level="1">
      <sharedItems count="6">
        <s v="Mansoura Branch"/>
        <s v="Mohandessin Branch"/>
        <s v="Nasr City Branch"/>
        <s v="Smouha Branch"/>
        <s v="Suez Branch"/>
        <s v="Zagazig Branch"/>
      </sharedItems>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1"/>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2"/>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2592589" backgroundQuery="1" createdVersion="8" refreshedVersion="8" minRefreshableVersion="3" recordCount="0" supportSubquery="1" supportAdvancedDrill="1" xr:uid="{93AA8357-1AC4-47EE-AC77-16845DFB1810}">
  <cacheSource type="external" connectionId="6"/>
  <cacheFields count="6">
    <cacheField name="[Measures].[Total Sales]" caption="Total Sales" numFmtId="0" hierarchy="40" level="32767"/>
    <cacheField name="[Measures].[Total QTY Sold]" caption="Total QTY Sold" numFmtId="0" hierarchy="43" level="32767"/>
    <cacheField name="[Measures].[Total Profit]" caption="Total Profit" numFmtId="0" hierarchy="41" level="32767"/>
    <cacheField name="[Fact_Sales].[Sales_Channel].[Sales_Channel]" caption="Sales_Channel" numFmtId="0" hierarchy="35" level="1">
      <sharedItems count="2">
        <s v="In-Store"/>
        <s v="Online"/>
      </sharedItems>
    </cacheField>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4"/>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2" memberValueDatatype="130" unbalanced="0">
      <fieldsUsage count="2">
        <fieldUsage x="-1"/>
        <fieldUsage x="3"/>
      </fieldsUsage>
    </cacheHierarchy>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5"/>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2"/>
      </fieldsUsage>
    </cacheHierarchy>
    <cacheHierarchy uniqueName="[Measures].[Profit Margin]" caption="Profit Margin" measure="1" displayFolder="" measureGroup="Fact_Sales" count="0"/>
    <cacheHierarchy uniqueName="[Measures].[Total QTY Sold]" caption="Total QTY Sold" measure="1" displayFolder="" measureGroup="Fact_Sales" count="0" oneField="1">
      <fieldsUsage count="1">
        <fieldUsage x="1"/>
      </fieldsUsage>
    </cacheHierarchy>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3634259" backgroundQuery="1" createdVersion="8" refreshedVersion="8" minRefreshableVersion="3" recordCount="0" supportSubquery="1" supportAdvancedDrill="1" xr:uid="{EA387AC5-A2FF-4AD9-A12A-69B3F4D2E090}">
  <cacheSource type="external" connectionId="6"/>
  <cacheFields count="7">
    <cacheField name="[Measures].[Total Sales]" caption="Total Sales" numFmtId="0" hierarchy="40" level="32767"/>
    <cacheField name="[Measures].[Total QTY Sold]" caption="Total QTY Sold" numFmtId="0" hierarchy="43" level="32767"/>
    <cacheField name="[Measures].[Total Profit]" caption="Total Profit" numFmtId="0" hierarchy="41" level="32767"/>
    <cacheField name="[Fact_Sales].[Order_Date (Quarter)].[Order_Date (Quarter)]" caption="Order_Date (Quarter)" numFmtId="0" hierarchy="37" level="1">
      <sharedItems count="4">
        <s v="Qtr1"/>
        <s v="Qtr2"/>
        <s v="Qtr3"/>
        <s v="Qtr4"/>
      </sharedItems>
    </cacheField>
    <cacheField name="[Fact_Sales].[Order_Date (Year)].[Order_Date (Year)]" caption="Order_Date (Year)" numFmtId="0" hierarchy="36" level="1">
      <sharedItems count="2">
        <s v="2024"/>
        <s v="2025"/>
      </sharedItems>
    </cacheField>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5"/>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4"/>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3"/>
      </fieldsUsage>
    </cacheHierarchy>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6"/>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2"/>
      </fieldsUsage>
    </cacheHierarchy>
    <cacheHierarchy uniqueName="[Measures].[Profit Margin]" caption="Profit Margin" measure="1" displayFolder="" measureGroup="Fact_Sales" count="0"/>
    <cacheHierarchy uniqueName="[Measures].[Total QTY Sold]" caption="Total QTY Sold" measure="1" displayFolder="" measureGroup="Fact_Sales" count="0" oneField="1">
      <fieldsUsage count="1">
        <fieldUsage x="1"/>
      </fieldsUsage>
    </cacheHierarchy>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4560183" backgroundQuery="1" createdVersion="8" refreshedVersion="8" minRefreshableVersion="3" recordCount="0" supportSubquery="1" supportAdvancedDrill="1" xr:uid="{5A8392C1-37D8-499A-85A9-A4ED7B7769B6}">
  <cacheSource type="external" connectionId="6"/>
  <cacheFields count="4">
    <cacheField name="[Fact_Sales].[Payment_Method].[Payment_Method]" caption="Payment_Method" numFmtId="0" hierarchy="34" level="1">
      <sharedItems count="3">
        <s v="Card"/>
        <s v="Cash"/>
        <s v="Wallet"/>
      </sharedItems>
    </cacheField>
    <cacheField name="[Measures].[Total Sales]" caption="Total Sales" numFmtId="0" hierarchy="40" level="32767"/>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2"/>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2" memberValueDatatype="130" unbalanced="0">
      <fieldsUsage count="2">
        <fieldUsage x="-1"/>
        <fieldUsage x="0"/>
      </fieldsUsage>
    </cacheHierarchy>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3"/>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5370368" backgroundQuery="1" createdVersion="8" refreshedVersion="8" minRefreshableVersion="3" recordCount="0" supportSubquery="1" supportAdvancedDrill="1" xr:uid="{B90C674B-F21A-4B07-A6DC-7B85E56C71AD}">
  <cacheSource type="external" connectionId="6"/>
  <cacheFields count="5">
    <cacheField name="[Dim_Customers].[Gender].[Gender]" caption="Gender" numFmtId="0" hierarchy="2" level="1">
      <sharedItems count="2">
        <s v="Female"/>
        <s v="Male"/>
      </sharedItems>
    </cacheField>
    <cacheField name="[Measures].[Total Sales]" caption="Total Sales" numFmtId="0" hierarchy="40" level="32767"/>
    <cacheField name="[Measures].[Total Profit]" caption="Total Profit" numFmtId="0" hierarchy="41" level="32767"/>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fieldsUsage count="2">
        <fieldUsage x="-1"/>
        <fieldUsage x="0"/>
      </fieldsUsage>
    </cacheHierarchy>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3"/>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4"/>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6180553" backgroundQuery="1" createdVersion="8" refreshedVersion="8" minRefreshableVersion="3" recordCount="0" supportSubquery="1" supportAdvancedDrill="1" xr:uid="{DD93C1D7-BA38-460E-A41D-1A7DF0C9DB9C}">
  <cacheSource type="external" connectionId="6"/>
  <cacheFields count="5">
    <cacheField name="[Measures].[Order Count]" caption="Order Count" numFmtId="0" hierarchy="44" level="32767"/>
    <cacheField name="[Dim_Customers].[Segment].[Segment]" caption="Segment" numFmtId="0" hierarchy="5" level="1">
      <sharedItems count="3">
        <s v="Consumer"/>
        <s v="Corporate"/>
        <s v="Home Office"/>
      </sharedItems>
    </cacheField>
    <cacheField name="[Measures].[Total Sales]" caption="Total Sales" numFmtId="0" hierarchy="40" level="32767"/>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1"/>
      </fieldsUsage>
    </cacheHierarchy>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3"/>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4"/>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2"/>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oneField="1">
      <fieldsUsage count="1">
        <fieldUsage x="0"/>
      </fieldsUsage>
    </cacheHierarchy>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6875" backgroundQuery="1" createdVersion="8" refreshedVersion="8" minRefreshableVersion="3" recordCount="0" supportSubquery="1" supportAdvancedDrill="1" xr:uid="{18954D2F-D055-4313-9E5F-35D70FC329CB}">
  <cacheSource type="external" connectionId="6"/>
  <cacheFields count="5">
    <cacheField name="[Dim_Customers].[Segment].[Segment]" caption="Segment" numFmtId="0" hierarchy="5" level="1">
      <sharedItems count="3">
        <s v="Consumer"/>
        <s v="Corporate"/>
        <s v="Home Office"/>
      </sharedItems>
    </cacheField>
    <cacheField name="[Measures].[Total Sales]" caption="Total Sales" numFmtId="0" hierarchy="40" level="32767"/>
    <cacheField name="[Dim_Customers].[Age_Group].[Age_Group]" caption="Age_Group" numFmtId="0" hierarchy="3" level="1">
      <sharedItems count="5">
        <s v="18-24"/>
        <s v="25-34"/>
        <s v="35-44"/>
        <s v="45-54"/>
        <s v="55+"/>
      </sharedItems>
    </cacheField>
    <cacheField name="[Dim_Stores].[Store_Name].[Store_Name]" caption="Store_Name" numFmtId="0" hierarchy="19" level="1">
      <sharedItems containsSemiMixedTypes="0" containsNonDate="0" containsString="0"/>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Age_Group]" caption="Age_Group" attribute="1" defaultMemberUniqueName="[Dim_Customers].[Age_Group].[All]" allUniqueName="[Dim_Customers].[Age_Group].[All]" dimensionUniqueName="[Dim_Customers]" displayFolder="" count="2" memberValueDatatype="130" unbalanced="0">
      <fieldsUsage count="2">
        <fieldUsage x="-1"/>
        <fieldUsage x="2"/>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0"/>
      </fieldsUsage>
    </cacheHierarchy>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3"/>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4"/>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7800923" backgroundQuery="1" createdVersion="8" refreshedVersion="8" minRefreshableVersion="3" recordCount="0" supportSubquery="1" supportAdvancedDrill="1" xr:uid="{FA4342C2-6056-47BD-9337-1D718B4BBD34}">
  <cacheSource type="external" connectionId="6"/>
  <cacheFields count="6">
    <cacheField name="[Dim_Customers].[Segment].[Segment]" caption="Segment" numFmtId="0" hierarchy="5" level="1">
      <sharedItems count="3">
        <s v="Consumer"/>
        <s v="Corporate"/>
        <s v="Home Office"/>
      </sharedItems>
    </cacheField>
    <cacheField name="[Measures].[Total Sales]" caption="Total Sales" numFmtId="0" hierarchy="40" level="32767"/>
    <cacheField name="[Dim_Customers].[Age_Group].[Age_Group]" caption="Age_Group" numFmtId="0" hierarchy="3" level="1">
      <sharedItems count="5">
        <s v="18-24"/>
        <s v="25-34"/>
        <s v="35-44"/>
        <s v="45-54"/>
        <s v="55+"/>
      </sharedItems>
    </cacheField>
    <cacheField name="[Dim_Stores].[Store_Name].[Store_Name]" caption="Store_Name" numFmtId="0" hierarchy="19" level="1">
      <sharedItems containsSemiMixedTypes="0" containsNonDate="0" containsString="0"/>
    </cacheField>
    <cacheField name="[Dim_Stores].[Region].[Region]" caption="Region" numFmtId="0" hierarchy="21" level="1">
      <sharedItems count="5">
        <s v="Canal"/>
        <s v="Delta"/>
        <s v="East"/>
        <s v="North"/>
        <s v="West"/>
      </sharedItems>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2" memberValueDatatype="130" unbalanced="0">
      <fieldsUsage count="2">
        <fieldUsage x="-1"/>
        <fieldUsage x="2"/>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0"/>
      </fieldsUsage>
    </cacheHierarchy>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3"/>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4"/>
      </fieldsUsage>
    </cacheHierarchy>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5"/>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849537" backgroundQuery="1" createdVersion="8" refreshedVersion="8" minRefreshableVersion="3" recordCount="0" supportSubquery="1" supportAdvancedDrill="1" xr:uid="{A5579D47-7E98-4325-AA45-BCD16555D29F}">
  <cacheSource type="external" connectionId="6"/>
  <cacheFields count="4">
    <cacheField name="[Measures].[Total Sales]" caption="Total Sales" numFmtId="0" hierarchy="40" level="32767"/>
    <cacheField name="[Dim_Stores].[Store_Name].[Store_Name]" caption="Store_Name" numFmtId="0" hierarchy="19" level="1">
      <sharedItems count="6">
        <s v="Mansoura Branch"/>
        <s v="Mohandessin Branch"/>
        <s v="Nasr City Branch"/>
        <s v="Smouha Branch"/>
        <s v="Suez Branch"/>
        <s v="Zagazig Branch"/>
      </sharedItems>
    </cacheField>
    <cacheField name="[Measures].[Total Profit]" caption="Total Profit" numFmtId="0" hierarchy="41" level="32767"/>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1"/>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3"/>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2"/>
      </fieldsUsage>
    </cacheHierarchy>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899421294" backgroundQuery="1" createdVersion="8" refreshedVersion="8" minRefreshableVersion="3" recordCount="0" supportSubquery="1" supportAdvancedDrill="1" xr:uid="{F860E858-F5CC-43A9-9A08-D12889EEC37A}">
  <cacheSource type="external" connectionId="6"/>
  <cacheFields count="5">
    <cacheField name="[Dim_Customers].[Gender].[Gender]" caption="Gender" numFmtId="0" hierarchy="2" level="1">
      <sharedItems count="2">
        <s v="Female"/>
        <s v="Male"/>
      </sharedItems>
    </cacheField>
    <cacheField name="[Dim_Stores].[Store_Name].[Store_Name]" caption="Store_Name" numFmtId="0" hierarchy="19" level="1">
      <sharedItems containsSemiMixedTypes="0" containsNonDate="0" containsString="0"/>
    </cacheField>
    <cacheField name="[Measures].[Order Count]" caption="Order Count" numFmtId="0" hierarchy="44" level="32767"/>
    <cacheField name="[Measures].[Avg Order Value]" caption="Avg Order Value" numFmtId="0" hierarchy="45" level="32767"/>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fieldsUsage count="2">
        <fieldUsage x="-1"/>
        <fieldUsage x="0"/>
      </fieldsUsage>
    </cacheHierarchy>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1"/>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4"/>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oneField="1">
      <fieldsUsage count="1">
        <fieldUsage x="2"/>
      </fieldsUsage>
    </cacheHierarchy>
    <cacheHierarchy uniqueName="[Measures].[Avg Order Value]" caption="Avg Order Value" measure="1" displayFolder="" measureGroup="Fact_Sales" count="0" oneField="1">
      <fieldsUsage count="1">
        <fieldUsage x="3"/>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90011574" backgroundQuery="1" createdVersion="8" refreshedVersion="8" minRefreshableVersion="3" recordCount="0" supportSubquery="1" supportAdvancedDrill="1" xr:uid="{ACE694AC-32BE-4C19-B2FF-2BD0AD6F9263}">
  <cacheSource type="external" connectionId="6"/>
  <cacheFields count="4">
    <cacheField name="[Measures].[Total Sales]" caption="Total Sales" numFmtId="0" hierarchy="40" level="32767"/>
    <cacheField name="[Dim_Stores].[Store_Name].[Store_Name]" caption="Store_Name" numFmtId="0" hierarchy="19" level="1">
      <sharedItems containsSemiMixedTypes="0" containsNonDate="0" containsString="0"/>
    </cacheField>
    <cacheField name="[Dim_Products].[Subcategory].[Subcategory]" caption="Subcategory" numFmtId="0" hierarchy="15" level="1">
      <sharedItems count="12">
        <s v="Accessories"/>
        <s v="Bags"/>
        <s v="Clothing"/>
        <s v="Cycling"/>
        <s v="Decor"/>
        <s v="Fitness"/>
        <s v="Furniture"/>
        <s v="Kitchen"/>
        <s v="Laptops"/>
        <s v="Outdoor"/>
        <s v="Phones"/>
        <s v="Shoes"/>
      </sharedItems>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fieldsUsage count="2">
        <fieldUsage x="-1"/>
        <fieldUsage x="2"/>
      </fieldsUsage>
    </cacheHierarchy>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1"/>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3"/>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901041664" backgroundQuery="1" createdVersion="8" refreshedVersion="8" minRefreshableVersion="3" recordCount="0" supportSubquery="1" supportAdvancedDrill="1" xr:uid="{142DE30A-A575-42A6-BE4C-D2242F2217A9}">
  <cacheSource type="external" connectionId="6"/>
  <cacheFields count="5">
    <cacheField name="[Measures].[Total Sales]" caption="Total Sales" numFmtId="0" hierarchy="40" level="32767"/>
    <cacheField name="[Dim_Stores].[Store_Name].[Store_Name]" caption="Store_Name" numFmtId="0" hierarchy="19" level="1">
      <sharedItems containsSemiMixedTypes="0" containsNonDate="0" containsString="0"/>
    </cacheField>
    <cacheField name="[Dim_Products].[Subcategory].[Subcategory]" caption="Subcategory" numFmtId="0" hierarchy="15" level="1">
      <sharedItems count="12">
        <s v="Accessories"/>
        <s v="Bags"/>
        <s v="Clothing"/>
        <s v="Cycling"/>
        <s v="Decor"/>
        <s v="Fitness"/>
        <s v="Furniture"/>
        <s v="Kitchen"/>
        <s v="Laptops"/>
        <s v="Outdoor"/>
        <s v="Phones"/>
        <s v="Shoes"/>
      </sharedItems>
    </cacheField>
    <cacheField name="[Dim_Products].[Brand].[Brand]" caption="Brand" numFmtId="0" hierarchy="16" level="1">
      <sharedItems count="5">
        <s v="Adidas"/>
        <s v="Dell"/>
        <s v="Giant"/>
        <s v="HomeBox"/>
        <s v="Samsung"/>
      </sharedItems>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fieldsUsage count="2">
        <fieldUsage x="-1"/>
        <fieldUsage x="2"/>
      </fieldsUsage>
    </cacheHierarchy>
    <cacheHierarchy uniqueName="[Dim_Products].[Brand]" caption="Brand" attribute="1" defaultMemberUniqueName="[Dim_Products].[Brand].[All]" allUniqueName="[Dim_Products].[Brand].[All]" dimensionUniqueName="[Dim_Products]" displayFolder="" count="2" memberValueDatatype="130" unbalanced="0">
      <fieldsUsage count="2">
        <fieldUsage x="-1"/>
        <fieldUsage x="3"/>
      </fieldsUsage>
    </cacheHierarchy>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1"/>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4"/>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901736111" backgroundQuery="1" createdVersion="8" refreshedVersion="8" minRefreshableVersion="3" recordCount="0" supportSubquery="1" supportAdvancedDrill="1" xr:uid="{FC9A247D-46BA-4C7C-809C-6CCD6E956D5A}">
  <cacheSource type="external" connectionId="6"/>
  <cacheFields count="6">
    <cacheField name="[Measures].[Total Sales]" caption="Total Sales" numFmtId="0" hierarchy="40" level="32767"/>
    <cacheField name="[Dim_Stores].[Store_Name].[Store_Name]" caption="Store_Name" numFmtId="0" hierarchy="19" level="1">
      <sharedItems containsSemiMixedTypes="0" containsNonDate="0" containsString="0"/>
    </cacheField>
    <cacheField name="[Dim_Products].[Subcategory].[Subcategory]" caption="Subcategory" numFmtId="0" hierarchy="15" level="1">
      <sharedItems count="12">
        <s v="Accessories"/>
        <s v="Bags"/>
        <s v="Clothing"/>
        <s v="Cycling"/>
        <s v="Decor"/>
        <s v="Fitness"/>
        <s v="Furniture"/>
        <s v="Kitchen"/>
        <s v="Laptops"/>
        <s v="Outdoor"/>
        <s v="Phones"/>
        <s v="Shoes"/>
      </sharedItems>
    </cacheField>
    <cacheField name="[Dim_Products].[Brand].[Brand]" caption="Brand" numFmtId="0" hierarchy="16" level="1">
      <sharedItems count="6">
        <s v="Decathlon"/>
        <s v="Dell"/>
        <s v="Giant"/>
        <s v="Samsung"/>
        <s v="Tefal"/>
        <s v="Adidas" u="1"/>
      </sharedItems>
    </cacheField>
    <cacheField name="[Dim_Products].[Product_Name].[Product_Name]" caption="Product_Name" numFmtId="0" hierarchy="17" level="1">
      <sharedItems count="6">
        <s v="Adidas Bags 21"/>
        <s v="Dell Laptops 86"/>
        <s v="Giant Cycling 12"/>
        <s v="HomeBox Decor 6"/>
        <s v="Samsung Phones 1"/>
        <s v="Giant Cycling 96" u="1"/>
      </sharedItems>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fieldsUsage count="2">
        <fieldUsage x="-1"/>
        <fieldUsage x="2"/>
      </fieldsUsage>
    </cacheHierarchy>
    <cacheHierarchy uniqueName="[Dim_Products].[Brand]" caption="Brand" attribute="1" defaultMemberUniqueName="[Dim_Products].[Brand].[All]" allUniqueName="[Dim_Products].[Brand].[All]" dimensionUniqueName="[Dim_Products]" displayFolder="" count="2" memberValueDatatype="130" unbalanced="0">
      <fieldsUsage count="2">
        <fieldUsage x="-1"/>
        <fieldUsage x="3"/>
      </fieldsUsage>
    </cacheHierarchy>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4"/>
      </fieldsUsage>
    </cacheHierarchy>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1"/>
      </fieldsUsage>
    </cacheHierarchy>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5"/>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9.548902546296" backgroundQuery="1" createdVersion="8" refreshedVersion="8" minRefreshableVersion="3" recordCount="0" supportSubquery="1" supportAdvancedDrill="1" xr:uid="{876087C3-C496-45BD-98D2-B46AA1672048}">
  <cacheSource type="external" connectionId="6"/>
  <cacheFields count="6">
    <cacheField name="[Dim_Customers].[Segment].[Segment]" caption="Segment" numFmtId="0" hierarchy="5" level="1">
      <sharedItems count="3">
        <s v="Consumer"/>
        <s v="Corporate"/>
        <s v="Home Office"/>
      </sharedItems>
    </cacheField>
    <cacheField name="[Measures].[Total Sales]" caption="Total Sales" numFmtId="0" hierarchy="40" level="32767"/>
    <cacheField name="[Dim_Customers].[Age_Group].[Age_Group]" caption="Age_Group" numFmtId="0" hierarchy="3" level="1">
      <sharedItems count="5">
        <s v="18-24"/>
        <s v="25-34"/>
        <s v="35-44"/>
        <s v="45-54"/>
        <s v="55+"/>
      </sharedItems>
    </cacheField>
    <cacheField name="[Dim_Stores].[Store_Name].[Store_Name]" caption="Store_Name" numFmtId="0" hierarchy="19" level="1">
      <sharedItems containsSemiMixedTypes="0" containsNonDate="0" containsString="0"/>
    </cacheField>
    <cacheField name="[Dim_Stores].[City].[City]" caption="City" numFmtId="0" hierarchy="20" level="1">
      <sharedItems count="6">
        <s v="Alexandria"/>
        <s v="Cairo"/>
        <s v="Giza"/>
        <s v="Mansoura"/>
        <s v="Suez"/>
        <s v="Zagazig"/>
      </sharedItems>
    </cacheField>
    <cacheField name="[Fact_Sales].[Order_Date (Month)].[Order_Date (Month)]" caption="Order_Date (Month)" numFmtId="0" hierarchy="38" level="1">
      <sharedItems containsSemiMixedTypes="0" containsNonDate="0" containsString="0"/>
    </cacheField>
  </cacheFields>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_Group]" caption="Age_Group" attribute="1" defaultMemberUniqueName="[Dim_Customers].[Age_Group].[All]" allUniqueName="[Dim_Customers].[Age_Group].[All]" dimensionUniqueName="[Dim_Customers]" displayFolder="" count="2" memberValueDatatype="130" unbalanced="0">
      <fieldsUsage count="2">
        <fieldUsage x="-1"/>
        <fieldUsage x="2"/>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0"/>
      </fieldsUsage>
    </cacheHierarchy>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fieldsUsage count="2">
        <fieldUsage x="-1"/>
        <fieldUsage x="3"/>
      </fieldsUsage>
    </cacheHierarchy>
    <cacheHierarchy uniqueName="[Dim_Stores].[City]" caption="City" attribute="1" defaultMemberUniqueName="[Dim_Stores].[City].[All]" allUniqueName="[Dim_Stores].[City].[All]" dimensionUniqueName="[Dim_Stores]" displayFolder="" count="2" memberValueDatatype="130" unbalanced="0">
      <fieldsUsage count="2">
        <fieldUsage x="-1"/>
        <fieldUsage x="4"/>
      </fieldsUsage>
    </cacheHierarchy>
    <cacheHierarchy uniqueName="[Dim_Stores].[Region]" caption="Region" attribute="1" defaultMemberUniqueName="[Dim_Stores].[Region].[All]" allUniqueName="[Dim_Stores].[Region].[All]" dimensionUniqueName="[Dim_Stores]" displayFolder="" count="2"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5"/>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Megahed" refreshedDate="46129.906216087962" backgroundQuery="1" createdVersion="3" refreshedVersion="8" minRefreshableVersion="3" recordCount="0" supportSubquery="1" supportAdvancedDrill="1" xr:uid="{EC7D487A-2FAB-490F-821F-58C3612BB11D}">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2"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Profit Margin]" caption="Profit Margin" measure="1" displayFolder="" measureGroup="Fact_Sales" count="0"/>
    <cacheHierarchy uniqueName="[Measures].[Total QTY Sold]" caption="Total QTY Sold" measure="1" displayFolder="" measureGroup="Fact_Sales" count="0"/>
    <cacheHierarchy uniqueName="[Measures].[Order Count]" caption="Order Count" measure="1" displayFolder="" measureGroup="Fact_Sales" count="0"/>
    <cacheHierarchy uniqueName="[Measures].[Avg Order Value]" caption="Avg Order Value"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Cost]" caption="Sum of Cost" measure="1" displayFolder="" measureGroup="Fact_Sale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17279140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Nasr City Branch)"/>
    <n v="796840"/>
    <x v="0"/>
  </r>
  <r>
    <s v="(Smouha Branch)"/>
    <n v="2018493"/>
    <x v="1"/>
  </r>
  <r>
    <s v="(Zagazig Branch)"/>
    <n v="2759847"/>
    <x v="2"/>
  </r>
  <r>
    <s v="(Mansoura Branch)"/>
    <n v="4987364"/>
    <x v="3"/>
  </r>
  <r>
    <s v="(Mohandessin Branch)"/>
    <n v="3985792"/>
    <x v="4"/>
  </r>
  <r>
    <s v="(Suez Branch)"/>
    <n v="109430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DEA5A-84AB-4EFA-A821-119A91E007C8}" name="PivotTable29" cacheId="1016" applyNumberFormats="0" applyBorderFormats="0" applyFontFormats="0" applyPatternFormats="0" applyAlignmentFormats="0" applyWidthHeightFormats="1" dataCaption="Values" tag="064eb077-f9ae-4f0d-986f-620a256e16b9" updatedVersion="8" minRefreshableVersion="3" useAutoFormatting="1" subtotalHiddenItems="1" itemPrintTitles="1" createdVersion="8" indent="0" outline="1" outlineData="1" multipleFieldFilters="0" chartFormat="14">
  <location ref="M4:N10" firstHeaderRow="1" firstDataRow="1" firstDataCol="1"/>
  <pivotFields count="6">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4"/>
  </rowFields>
  <rowItems count="6">
    <i>
      <x/>
    </i>
    <i>
      <x v="1"/>
    </i>
    <i>
      <x v="2"/>
    </i>
    <i>
      <x v="3"/>
    </i>
    <i>
      <x v="4"/>
    </i>
    <i t="grand">
      <x/>
    </i>
  </rowItems>
  <colItems count="1">
    <i/>
  </colItems>
  <dataFields count="1">
    <dataField fld="1" subtotal="count" baseField="0" baseItem="0"/>
  </dataFields>
  <formats count="9">
    <format dxfId="257">
      <pivotArea type="all" dataOnly="0" outline="0" fieldPosition="0"/>
    </format>
    <format dxfId="256">
      <pivotArea outline="0" collapsedLevelsAreSubtotals="1" fieldPosition="0"/>
    </format>
    <format dxfId="255">
      <pivotArea dataOnly="0" labelOnly="1" grandRow="1" outline="0" fieldPosition="0"/>
    </format>
    <format dxfId="254">
      <pivotArea type="all" dataOnly="0" outline="0" fieldPosition="0"/>
    </format>
    <format dxfId="253">
      <pivotArea outline="0" collapsedLevelsAreSubtotals="1" fieldPosition="0"/>
    </format>
    <format dxfId="252">
      <pivotArea dataOnly="0" labelOnly="1" grandRow="1" outline="0" fieldPosition="0"/>
    </format>
    <format dxfId="251">
      <pivotArea type="all" dataOnly="0" outline="0" fieldPosition="0"/>
    </format>
    <format dxfId="250">
      <pivotArea outline="0" collapsedLevelsAreSubtotals="1" fieldPosition="0"/>
    </format>
    <format dxfId="249">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9" format="179" series="1">
      <pivotArea type="data" outline="0" fieldPosition="0">
        <references count="1">
          <reference field="4294967294" count="1" selected="0">
            <x v="0"/>
          </reference>
        </references>
      </pivotArea>
    </chartFormat>
    <chartFormat chart="9" format="180">
      <pivotArea type="data" outline="0" fieldPosition="0">
        <references count="2">
          <reference field="4294967294" count="1" selected="0">
            <x v="0"/>
          </reference>
          <reference field="4" count="1" selected="0">
            <x v="0"/>
          </reference>
        </references>
      </pivotArea>
    </chartFormat>
    <chartFormat chart="9" format="181">
      <pivotArea type="data" outline="0" fieldPosition="0">
        <references count="2">
          <reference field="4294967294" count="1" selected="0">
            <x v="0"/>
          </reference>
          <reference field="4" count="1" selected="0">
            <x v="1"/>
          </reference>
        </references>
      </pivotArea>
    </chartFormat>
    <chartFormat chart="9" format="182">
      <pivotArea type="data" outline="0" fieldPosition="0">
        <references count="2">
          <reference field="4294967294" count="1" selected="0">
            <x v="0"/>
          </reference>
          <reference field="4" count="1" selected="0">
            <x v="2"/>
          </reference>
        </references>
      </pivotArea>
    </chartFormat>
    <chartFormat chart="9" format="183">
      <pivotArea type="data" outline="0" fieldPosition="0">
        <references count="2">
          <reference field="4294967294" count="1" selected="0">
            <x v="0"/>
          </reference>
          <reference field="4" count="1" selected="0">
            <x v="3"/>
          </reference>
        </references>
      </pivotArea>
    </chartFormat>
    <chartFormat chart="9" format="184">
      <pivotArea type="data" outline="0" fieldPosition="0">
        <references count="2">
          <reference field="4294967294" count="1" selected="0">
            <x v="0"/>
          </reference>
          <reference field="4" count="1" selected="0">
            <x v="4"/>
          </reference>
        </references>
      </pivotArea>
    </chartFormat>
    <chartFormat chart="9" format="185" series="1">
      <pivotArea type="data" outline="0" fieldPosition="0">
        <references count="2">
          <reference field="4294967294" count="1" selected="0">
            <x v="0"/>
          </reference>
          <reference field="4" count="1" selected="0">
            <x v="1"/>
          </reference>
        </references>
      </pivotArea>
    </chartFormat>
    <chartFormat chart="9" format="186" series="1">
      <pivotArea type="data" outline="0" fieldPosition="0">
        <references count="2">
          <reference field="4294967294" count="1" selected="0">
            <x v="0"/>
          </reference>
          <reference field="4" count="1" selected="0">
            <x v="2"/>
          </reference>
        </references>
      </pivotArea>
    </chartFormat>
    <chartFormat chart="9" format="187" series="1">
      <pivotArea type="data" outline="0" fieldPosition="0">
        <references count="2">
          <reference field="4294967294" count="1" selected="0">
            <x v="0"/>
          </reference>
          <reference field="4" count="1" selected="0">
            <x v="3"/>
          </reference>
        </references>
      </pivotArea>
    </chartFormat>
    <chartFormat chart="9" format="188" series="1">
      <pivotArea type="data" outline="0" fieldPosition="0">
        <references count="2">
          <reference field="4294967294" count="1" selected="0">
            <x v="0"/>
          </reference>
          <reference field="4" count="1" selected="0">
            <x v="4"/>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E884E6-EC02-4688-B5F5-6BD60CB71D21}" name="PivotTable5" cacheId="968" applyNumberFormats="0" applyBorderFormats="0" applyFontFormats="0" applyPatternFormats="0" applyAlignmentFormats="0" applyWidthHeightFormats="1" dataCaption="Values" tag="f3f64bde-7901-46ca-8e23-4e39ee27a27e" updatedVersion="8" minRefreshableVersion="3" useAutoFormatting="1" subtotalHiddenItems="1" itemPrintTitles="1" createdVersion="8" indent="0" outline="1" outlineData="1" multipleFieldFilters="0" chartFormat="77">
  <location ref="A71:C74" firstHeaderRow="0" firstDataRow="1" firstDataCol="1"/>
  <pivotFields count="6">
    <pivotField dataField="1" subtotalTop="0" showAll="0" defaultSubtotal="0"/>
    <pivotField dataField="1" subtotalTop="0" showAll="0" defaultSubtotal="0"/>
    <pivotField name="QTR" allDrilled="1" outline="0" subtotalTop="0" showAll="0" sortType="ascending" defaultSubtotal="0" defaultAttributeDrillState="1">
      <items count="4">
        <item x="0"/>
        <item x="1"/>
        <item x="2"/>
        <item x="3"/>
      </items>
    </pivotField>
    <pivotField axis="axisRow" allDrilled="1" outline="0" subtotalTop="0" showAll="0" sortType="descending" defaultSubtotal="0" defaultAttributeDrillState="1">
      <items count="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Fields count="1">
    <field x="-2"/>
  </colFields>
  <colItems count="2">
    <i>
      <x/>
    </i>
    <i i="1">
      <x v="1"/>
    </i>
  </colItems>
  <dataFields count="2">
    <dataField fld="0" subtotal="count" baseField="0" baseItem="0"/>
    <dataField fld="1" subtotal="count" baseField="0" baseItem="0"/>
  </dataFields>
  <formats count="21">
    <format dxfId="278">
      <pivotArea field="3" type="button" dataOnly="0" labelOnly="1" outline="0" axis="axisRow" fieldPosition="0"/>
    </format>
    <format dxfId="277">
      <pivotArea field="2" type="button" dataOnly="0" labelOnly="1" outline="0"/>
    </format>
    <format dxfId="276">
      <pivotArea dataOnly="0" labelOnly="1" fieldPosition="0">
        <references count="1">
          <reference field="3" count="1">
            <x v="1"/>
          </reference>
        </references>
      </pivotArea>
    </format>
    <format dxfId="275">
      <pivotArea dataOnly="0" labelOnly="1" outline="0" fieldPosition="0">
        <references count="1">
          <reference field="4294967294" count="2">
            <x v="0"/>
            <x v="1"/>
          </reference>
        </references>
      </pivotArea>
    </format>
    <format dxfId="274">
      <pivotArea grandRow="1" outline="0" collapsedLevelsAreSubtotals="1" fieldPosition="0"/>
    </format>
    <format dxfId="273">
      <pivotArea dataOnly="0" labelOnly="1" fieldPosition="0">
        <references count="1">
          <reference field="3" count="1">
            <x v="0"/>
          </reference>
        </references>
      </pivotArea>
    </format>
    <format dxfId="272">
      <pivotArea dataOnly="0" labelOnly="1" grandRow="1" outline="0" fieldPosition="0"/>
    </format>
    <format dxfId="271">
      <pivotArea type="all" dataOnly="0" outline="0" fieldPosition="0"/>
    </format>
    <format dxfId="270">
      <pivotArea outline="0" collapsedLevelsAreSubtotals="1" fieldPosition="0"/>
    </format>
    <format dxfId="269">
      <pivotArea field="3" type="button" dataOnly="0" labelOnly="1" outline="0" axis="axisRow" fieldPosition="0"/>
    </format>
    <format dxfId="268">
      <pivotArea field="2" type="button" dataOnly="0" labelOnly="1" outline="0"/>
    </format>
    <format dxfId="267">
      <pivotArea dataOnly="0" labelOnly="1" fieldPosition="0">
        <references count="1">
          <reference field="3" count="1">
            <x v="1"/>
          </reference>
        </references>
      </pivotArea>
    </format>
    <format dxfId="266">
      <pivotArea dataOnly="0" labelOnly="1" grandRow="1" outline="0" fieldPosition="0"/>
    </format>
    <format dxfId="265">
      <pivotArea dataOnly="0" labelOnly="1" outline="0" fieldPosition="0">
        <references count="1">
          <reference field="4294967294" count="2">
            <x v="0"/>
            <x v="1"/>
          </reference>
        </references>
      </pivotArea>
    </format>
    <format dxfId="264">
      <pivotArea type="all" dataOnly="0" outline="0" fieldPosition="0"/>
    </format>
    <format dxfId="263">
      <pivotArea outline="0" collapsedLevelsAreSubtotals="1" fieldPosition="0"/>
    </format>
    <format dxfId="262">
      <pivotArea field="3" type="button" dataOnly="0" labelOnly="1" outline="0" axis="axisRow" fieldPosition="0"/>
    </format>
    <format dxfId="261">
      <pivotArea field="2" type="button" dataOnly="0" labelOnly="1" outline="0"/>
    </format>
    <format dxfId="260">
      <pivotArea dataOnly="0" labelOnly="1" fieldPosition="0">
        <references count="1">
          <reference field="3" count="1">
            <x v="1"/>
          </reference>
        </references>
      </pivotArea>
    </format>
    <format dxfId="259">
      <pivotArea dataOnly="0" labelOnly="1" grandRow="1" outline="0" fieldPosition="0"/>
    </format>
    <format dxfId="258">
      <pivotArea dataOnly="0" labelOnly="1" outline="0" fieldPosition="0">
        <references count="1">
          <reference field="4294967294" count="2">
            <x v="0"/>
            <x v="1"/>
          </reference>
        </references>
      </pivotArea>
    </format>
  </formats>
  <chartFormats count="1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0"/>
          </reference>
        </references>
      </pivotArea>
    </chartFormat>
    <chartFormat chart="17" format="15" series="1">
      <pivotArea type="data" outline="0" fieldPosition="0">
        <references count="1">
          <reference field="4294967294" count="1" selected="0">
            <x v="1"/>
          </reference>
        </references>
      </pivotArea>
    </chartFormat>
    <chartFormat chart="43" format="10" series="1">
      <pivotArea type="data" outline="0" fieldPosition="0">
        <references count="1">
          <reference field="4294967294" count="1" selected="0">
            <x v="0"/>
          </reference>
        </references>
      </pivotArea>
    </chartFormat>
    <chartFormat chart="43" format="11" series="1">
      <pivotArea type="data" outline="0" fieldPosition="0">
        <references count="1">
          <reference field="4294967294" count="1" selected="0">
            <x v="1"/>
          </reference>
        </references>
      </pivotArea>
    </chartFormat>
    <chartFormat chart="55" format="12"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1"/>
          </reference>
        </references>
      </pivotArea>
    </chartFormat>
    <chartFormat chart="66" format="16" series="1">
      <pivotArea type="data" outline="0" fieldPosition="0">
        <references count="1">
          <reference field="4294967294" count="1" selected="0">
            <x v="0"/>
          </reference>
        </references>
      </pivotArea>
    </chartFormat>
    <chartFormat chart="66" format="17" series="1">
      <pivotArea type="data" outline="0" fieldPosition="0">
        <references count="1">
          <reference field="4294967294" count="1" selected="0">
            <x v="1"/>
          </reference>
        </references>
      </pivotArea>
    </chartFormat>
    <chartFormat chart="67" format="16" series="1">
      <pivotArea type="data" outline="0" fieldPosition="0">
        <references count="1">
          <reference field="4294967294" count="1" selected="0">
            <x v="0"/>
          </reference>
        </references>
      </pivotArea>
    </chartFormat>
    <chartFormat chart="67" format="17"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Sales].[Order_Date (Month)].&amp;[Jun]"/>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DB6E8D-9182-4C94-975F-16A193D348B9}" name="PivotTable16" cacheId="967" applyNumberFormats="0" applyBorderFormats="0" applyFontFormats="0" applyPatternFormats="0" applyAlignmentFormats="0" applyWidthHeightFormats="1" dataCaption="Values" tag="f3f64bde-7901-46ca-8e23-4e39ee27a27e" updatedVersion="8" minRefreshableVersion="3" useAutoFormatting="1" subtotalHiddenItems="1" itemPrintTitles="1" createdVersion="8" indent="0" outline="1" outlineData="1" multipleFieldFilters="0" chartFormat="79">
  <location ref="A25:D34" firstHeaderRow="0" firstDataRow="1" firstDataCol="2"/>
  <pivotFields count="6">
    <pivotField dataField="1" subtotalTop="0" showAll="0" defaultSubtotal="0"/>
    <pivotField dataField="1" subtotalTop="0" showAll="0" defaultSubtotal="0"/>
    <pivotField name="QTR" axis="axisRow" allDrilled="1" outline="0" subtotalTop="0" showAll="0" sortType="ascending" defaultSubtotal="0" defaultAttributeDrillState="1">
      <items count="4">
        <item x="0"/>
        <item x="1"/>
        <item x="2"/>
        <item x="3"/>
      </items>
    </pivotField>
    <pivotField axis="axisRow" allDrilled="1" outline="0" subtotalTop="0" showAll="0" sortType="descending" defaultSubtotal="0" defaultAttributeDrillState="1">
      <items count="2">
        <item x="1"/>
        <item x="0"/>
      </items>
    </pivotField>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9">
    <i>
      <x/>
      <x/>
    </i>
    <i r="1">
      <x v="1"/>
    </i>
    <i>
      <x v="1"/>
      <x/>
    </i>
    <i r="1">
      <x v="1"/>
    </i>
    <i>
      <x v="2"/>
      <x/>
    </i>
    <i r="1">
      <x v="1"/>
    </i>
    <i>
      <x v="3"/>
      <x/>
    </i>
    <i r="1">
      <x v="1"/>
    </i>
    <i t="grand">
      <x/>
    </i>
  </rowItems>
  <colFields count="1">
    <field x="-2"/>
  </colFields>
  <colItems count="2">
    <i>
      <x/>
    </i>
    <i i="1">
      <x v="1"/>
    </i>
  </colItems>
  <dataFields count="2">
    <dataField fld="0" subtotal="count" baseField="0" baseItem="0"/>
    <dataField fld="1" subtotal="count" baseField="0" baseItem="0"/>
  </dataFields>
  <formats count="27">
    <format dxfId="305">
      <pivotArea outline="0" collapsedLevelsAreSubtotals="1" fieldPosition="0">
        <references count="2">
          <reference field="2" count="0" selected="0"/>
          <reference field="3" count="1" selected="0">
            <x v="1"/>
          </reference>
        </references>
      </pivotArea>
    </format>
    <format dxfId="304">
      <pivotArea field="3" type="button" dataOnly="0" labelOnly="1" outline="0" axis="axisRow" fieldPosition="1"/>
    </format>
    <format dxfId="303">
      <pivotArea field="2" type="button" dataOnly="0" labelOnly="1" outline="0" axis="axisRow" fieldPosition="0"/>
    </format>
    <format dxfId="302">
      <pivotArea dataOnly="0" labelOnly="1" fieldPosition="0">
        <references count="1">
          <reference field="3" count="1">
            <x v="1"/>
          </reference>
        </references>
      </pivotArea>
    </format>
    <format dxfId="301">
      <pivotArea dataOnly="0" labelOnly="1" fieldPosition="0">
        <references count="2">
          <reference field="2" count="0"/>
          <reference field="3" count="1" selected="0">
            <x v="1"/>
          </reference>
        </references>
      </pivotArea>
    </format>
    <format dxfId="300">
      <pivotArea dataOnly="0" labelOnly="1" outline="0" fieldPosition="0">
        <references count="1">
          <reference field="4294967294" count="2">
            <x v="0"/>
            <x v="1"/>
          </reference>
        </references>
      </pivotArea>
    </format>
    <format dxfId="299">
      <pivotArea outline="0" collapsedLevelsAreSubtotals="1" fieldPosition="0">
        <references count="2">
          <reference field="2" count="0" selected="0"/>
          <reference field="3" count="1" selected="0">
            <x v="0"/>
          </reference>
        </references>
      </pivotArea>
    </format>
    <format dxfId="298">
      <pivotArea grandRow="1" outline="0" collapsedLevelsAreSubtotals="1" fieldPosition="0"/>
    </format>
    <format dxfId="297">
      <pivotArea dataOnly="0" labelOnly="1" fieldPosition="0">
        <references count="1">
          <reference field="3" count="1">
            <x v="0"/>
          </reference>
        </references>
      </pivotArea>
    </format>
    <format dxfId="296">
      <pivotArea dataOnly="0" labelOnly="1" grandRow="1" outline="0" fieldPosition="0"/>
    </format>
    <format dxfId="295">
      <pivotArea dataOnly="0" labelOnly="1" fieldPosition="0">
        <references count="2">
          <reference field="2" count="0"/>
          <reference field="3" count="1" selected="0">
            <x v="0"/>
          </reference>
        </references>
      </pivotArea>
    </format>
    <format dxfId="294">
      <pivotArea type="all" dataOnly="0" outline="0" fieldPosition="0"/>
    </format>
    <format dxfId="293">
      <pivotArea outline="0" collapsedLevelsAreSubtotals="1" fieldPosition="0"/>
    </format>
    <format dxfId="292">
      <pivotArea field="3" type="button" dataOnly="0" labelOnly="1" outline="0" axis="axisRow" fieldPosition="1"/>
    </format>
    <format dxfId="291">
      <pivotArea field="2" type="button" dataOnly="0" labelOnly="1" outline="0" axis="axisRow" fieldPosition="0"/>
    </format>
    <format dxfId="290">
      <pivotArea dataOnly="0" labelOnly="1" fieldPosition="0">
        <references count="1">
          <reference field="3" count="1">
            <x v="1"/>
          </reference>
        </references>
      </pivotArea>
    </format>
    <format dxfId="289">
      <pivotArea dataOnly="0" labelOnly="1" grandRow="1" outline="0" fieldPosition="0"/>
    </format>
    <format dxfId="288">
      <pivotArea dataOnly="0" labelOnly="1" fieldPosition="0">
        <references count="2">
          <reference field="2" count="0"/>
          <reference field="3" count="1" selected="0">
            <x v="1"/>
          </reference>
        </references>
      </pivotArea>
    </format>
    <format dxfId="287">
      <pivotArea dataOnly="0" labelOnly="1" outline="0" fieldPosition="0">
        <references count="1">
          <reference field="4294967294" count="2">
            <x v="0"/>
            <x v="1"/>
          </reference>
        </references>
      </pivotArea>
    </format>
    <format dxfId="286">
      <pivotArea type="all" dataOnly="0" outline="0" fieldPosition="0"/>
    </format>
    <format dxfId="285">
      <pivotArea outline="0" collapsedLevelsAreSubtotals="1" fieldPosition="0"/>
    </format>
    <format dxfId="284">
      <pivotArea field="3" type="button" dataOnly="0" labelOnly="1" outline="0" axis="axisRow" fieldPosition="1"/>
    </format>
    <format dxfId="283">
      <pivotArea field="2" type="button" dataOnly="0" labelOnly="1" outline="0" axis="axisRow" fieldPosition="0"/>
    </format>
    <format dxfId="282">
      <pivotArea dataOnly="0" labelOnly="1" fieldPosition="0">
        <references count="1">
          <reference field="3" count="1">
            <x v="1"/>
          </reference>
        </references>
      </pivotArea>
    </format>
    <format dxfId="281">
      <pivotArea dataOnly="0" labelOnly="1" grandRow="1" outline="0" fieldPosition="0"/>
    </format>
    <format dxfId="280">
      <pivotArea dataOnly="0" labelOnly="1" fieldPosition="0">
        <references count="2">
          <reference field="2" count="0"/>
          <reference field="3" count="1" selected="0">
            <x v="1"/>
          </reference>
        </references>
      </pivotArea>
    </format>
    <format dxfId="279">
      <pivotArea dataOnly="0" labelOnly="1" outline="0" fieldPosition="0">
        <references count="1">
          <reference field="4294967294" count="2">
            <x v="0"/>
            <x v="1"/>
          </reference>
        </references>
      </pivotArea>
    </format>
  </formats>
  <chartFormats count="15">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9">
      <pivotArea type="data" outline="0" fieldPosition="0">
        <references count="3">
          <reference field="4294967294" count="1" selected="0">
            <x v="0"/>
          </reference>
          <reference field="2" count="1" selected="0">
            <x v="1"/>
          </reference>
          <reference field="3"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3">
          <reference field="4294967294" count="1" selected="0">
            <x v="0"/>
          </reference>
          <reference field="2" count="1" selected="0">
            <x v="1"/>
          </reference>
          <reference field="3" count="1" selected="0">
            <x v="0"/>
          </reference>
        </references>
      </pivotArea>
    </chartFormat>
    <chartFormat chart="16" format="12"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3">
          <reference field="4294967294" count="1" selected="0">
            <x v="0"/>
          </reference>
          <reference field="2" count="1" selected="0">
            <x v="1"/>
          </reference>
          <reference field="3" count="1" selected="0">
            <x v="0"/>
          </reference>
        </references>
      </pivotArea>
    </chartFormat>
    <chartFormat chart="17" format="15" series="1">
      <pivotArea type="data" outline="0" fieldPosition="0">
        <references count="1">
          <reference field="4294967294" count="1" selected="0">
            <x v="1"/>
          </reference>
        </references>
      </pivotArea>
    </chartFormat>
    <chartFormat chart="43" format="10" series="1">
      <pivotArea type="data" outline="0" fieldPosition="0">
        <references count="1">
          <reference field="4294967294" count="1" selected="0">
            <x v="0"/>
          </reference>
        </references>
      </pivotArea>
    </chartFormat>
    <chartFormat chart="43" format="11" series="1">
      <pivotArea type="data" outline="0" fieldPosition="0">
        <references count="1">
          <reference field="4294967294" count="1" selected="0">
            <x v="1"/>
          </reference>
        </references>
      </pivotArea>
    </chartFormat>
    <chartFormat chart="55" format="12"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1"/>
          </reference>
        </references>
      </pivotArea>
    </chartFormat>
    <chartFormat chart="66" format="16" series="1">
      <pivotArea type="data" outline="0" fieldPosition="0">
        <references count="1">
          <reference field="4294967294" count="1" selected="0">
            <x v="0"/>
          </reference>
        </references>
      </pivotArea>
    </chartFormat>
    <chartFormat chart="66" format="17"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Sales].[Order_Date (Month)].&amp;[Jun]"/>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37"/>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2F563B-955C-4F3F-8E46-57DE5B8FAD0C}" name="PivotTable30" cacheId="969" applyNumberFormats="0" applyBorderFormats="0" applyFontFormats="0" applyPatternFormats="0" applyAlignmentFormats="0" applyWidthHeightFormats="1" dataCaption="Values" tag="3b4357c8-c6de-41ef-9362-f5792789cbab" updatedVersion="8" minRefreshableVersion="3" useAutoFormatting="1" subtotalHiddenItems="1" itemPrintTitles="1" createdVersion="8" indent="0" outline="1" outlineData="1" multipleFieldFilters="0" chartFormat="63">
  <location ref="G30:I57" firstHeaderRow="0" firstDataRow="1" firstDataCol="1"/>
  <pivotFields count="6">
    <pivotField dataField="1" subtotalTop="0" showAll="0" defaultSubtotal="0"/>
    <pivotField dataField="1" subtotalTop="0" showAll="0" defaultSubtotal="0"/>
    <pivotField name="QTR"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12">
        <item x="0"/>
        <item x="1"/>
        <item x="2"/>
        <item x="3"/>
        <item x="4"/>
        <item x="5"/>
        <item x="6"/>
        <item x="7"/>
        <item x="8"/>
        <item x="9"/>
        <item x="10"/>
        <item x="11"/>
      </items>
    </pivotField>
    <pivotField axis="axisRow" allDrilled="1" subtotalTop="0" showAll="0" defaultSubtotal="0" defaultAttributeDrillState="1">
      <items count="2">
        <item x="1"/>
        <item x="0"/>
      </items>
    </pivotField>
    <pivotField allDrilled="1" subtotalTop="0" showAll="0" dataSourceSort="1" defaultSubtotal="0" defaultAttributeDrillState="1"/>
  </pivotFields>
  <rowFields count="2">
    <field x="4"/>
    <field x="3"/>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fld="0" subtotal="count" baseField="0" baseItem="0"/>
    <dataField fld="1" subtotal="count" baseField="0" baseItem="0"/>
  </dataFields>
  <formats count="14">
    <format dxfId="319">
      <pivotArea field="2" type="button" dataOnly="0" labelOnly="1" outline="0"/>
    </format>
    <format dxfId="318">
      <pivotArea dataOnly="0" labelOnly="1" outline="0" fieldPosition="0">
        <references count="1">
          <reference field="4294967294" count="2">
            <x v="0"/>
            <x v="1"/>
          </reference>
        </references>
      </pivotArea>
    </format>
    <format dxfId="317">
      <pivotArea grandRow="1" outline="0" collapsedLevelsAreSubtotals="1" fieldPosition="0"/>
    </format>
    <format dxfId="316">
      <pivotArea dataOnly="0" labelOnly="1" grandRow="1" outline="0" fieldPosition="0"/>
    </format>
    <format dxfId="315">
      <pivotArea type="all" dataOnly="0" outline="0" fieldPosition="0"/>
    </format>
    <format dxfId="314">
      <pivotArea outline="0" collapsedLevelsAreSubtotals="1" fieldPosition="0"/>
    </format>
    <format dxfId="313">
      <pivotArea field="2" type="button" dataOnly="0" labelOnly="1" outline="0"/>
    </format>
    <format dxfId="312">
      <pivotArea dataOnly="0" labelOnly="1" grandRow="1" outline="0" fieldPosition="0"/>
    </format>
    <format dxfId="311">
      <pivotArea dataOnly="0" labelOnly="1" outline="0" fieldPosition="0">
        <references count="1">
          <reference field="4294967294" count="2">
            <x v="0"/>
            <x v="1"/>
          </reference>
        </references>
      </pivotArea>
    </format>
    <format dxfId="310">
      <pivotArea type="all" dataOnly="0" outline="0" fieldPosition="0"/>
    </format>
    <format dxfId="309">
      <pivotArea outline="0" collapsedLevelsAreSubtotals="1" fieldPosition="0"/>
    </format>
    <format dxfId="308">
      <pivotArea field="2" type="button" dataOnly="0" labelOnly="1" outline="0"/>
    </format>
    <format dxfId="307">
      <pivotArea dataOnly="0" labelOnly="1" grandRow="1" outline="0" fieldPosition="0"/>
    </format>
    <format dxfId="306">
      <pivotArea dataOnly="0" labelOnly="1" outline="0" fieldPosition="0">
        <references count="1">
          <reference field="4294967294" count="2">
            <x v="0"/>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 chart="52" format="15" series="1">
      <pivotArea type="data" outline="0" fieldPosition="0">
        <references count="1">
          <reference field="4294967294" count="1" selected="0">
            <x v="0"/>
          </reference>
        </references>
      </pivotArea>
    </chartFormat>
    <chartFormat chart="52" format="16" series="1">
      <pivotArea type="data" outline="0" fieldPosition="0">
        <references count="1">
          <reference field="4294967294" count="1" selected="0">
            <x v="1"/>
          </reference>
        </references>
      </pivotArea>
    </chartFormat>
    <chartFormat chart="56" format="19" series="1">
      <pivotArea type="data" outline="0" fieldPosition="0">
        <references count="1">
          <reference field="4294967294" count="1" selected="0">
            <x v="0"/>
          </reference>
        </references>
      </pivotArea>
    </chartFormat>
    <chartFormat chart="56" format="20"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QTR"/>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3674F9-ED15-4735-BFB4-267DD56B2A3D}" name="PivotTable15" cacheId="998" applyNumberFormats="0" applyBorderFormats="0" applyFontFormats="0" applyPatternFormats="0" applyAlignmentFormats="0" applyWidthHeightFormats="1" dataCaption="Values" tag="0e753845-e7e1-4b3c-b861-04c8b73fd2f5" updatedVersion="8" minRefreshableVersion="3" useAutoFormatting="1" subtotalHiddenItems="1" itemPrintTitles="1" createdVersion="8" indent="0" outline="1" outlineData="1" multipleFieldFilters="0" chartFormat="101">
  <location ref="A20:D23"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Fields count="1">
    <field x="-2"/>
  </colFields>
  <colItems count="3">
    <i>
      <x/>
    </i>
    <i i="1">
      <x v="1"/>
    </i>
    <i i="2">
      <x v="2"/>
    </i>
  </colItems>
  <dataFields count="3">
    <dataField fld="0" subtotal="count" baseField="0" baseItem="0" numFmtId="166"/>
    <dataField fld="2" subtotal="count" baseField="0" baseItem="0" numFmtId="166"/>
    <dataField fld="1" subtotal="count" baseField="0" baseItem="0"/>
  </dataFields>
  <formats count="27">
    <format dxfId="346">
      <pivotArea type="all" dataOnly="0" outline="0" fieldPosition="0"/>
    </format>
    <format dxfId="345">
      <pivotArea outline="0" collapsedLevelsAreSubtotals="1" fieldPosition="0"/>
    </format>
    <format dxfId="344">
      <pivotArea field="3" type="button" dataOnly="0" labelOnly="1" outline="0" axis="axisRow" fieldPosition="0"/>
    </format>
    <format dxfId="343">
      <pivotArea dataOnly="0" labelOnly="1" fieldPosition="0">
        <references count="1">
          <reference field="3" count="0"/>
        </references>
      </pivotArea>
    </format>
    <format dxfId="342">
      <pivotArea dataOnly="0" labelOnly="1" grandRow="1" outline="0" fieldPosition="0"/>
    </format>
    <format dxfId="341">
      <pivotArea dataOnly="0" labelOnly="1" outline="0" fieldPosition="0">
        <references count="1">
          <reference field="4294967294" count="3">
            <x v="0"/>
            <x v="1"/>
            <x v="2"/>
          </reference>
        </references>
      </pivotArea>
    </format>
    <format dxfId="340">
      <pivotArea type="all" dataOnly="0" outline="0" fieldPosition="0"/>
    </format>
    <format dxfId="339">
      <pivotArea outline="0" collapsedLevelsAreSubtotals="1" fieldPosition="0"/>
    </format>
    <format dxfId="338">
      <pivotArea field="3" type="button" dataOnly="0" labelOnly="1" outline="0" axis="axisRow" fieldPosition="0"/>
    </format>
    <format dxfId="337">
      <pivotArea dataOnly="0" labelOnly="1" fieldPosition="0">
        <references count="1">
          <reference field="3" count="0"/>
        </references>
      </pivotArea>
    </format>
    <format dxfId="336">
      <pivotArea dataOnly="0" labelOnly="1" grandRow="1" outline="0" fieldPosition="0"/>
    </format>
    <format dxfId="335">
      <pivotArea dataOnly="0" labelOnly="1" outline="0" fieldPosition="0">
        <references count="1">
          <reference field="4294967294" count="3">
            <x v="0"/>
            <x v="1"/>
            <x v="2"/>
          </reference>
        </references>
      </pivotArea>
    </format>
    <format dxfId="334">
      <pivotArea outline="0" collapsedLevelsAreSubtotals="1" fieldPosition="0">
        <references count="1">
          <reference field="4294967294" count="1" selected="0">
            <x v="2"/>
          </reference>
        </references>
      </pivotArea>
    </format>
    <format dxfId="333">
      <pivotArea dataOnly="0" labelOnly="1" outline="0" fieldPosition="0">
        <references count="1">
          <reference field="4294967294" count="1">
            <x v="2"/>
          </reference>
        </references>
      </pivotArea>
    </format>
    <format dxfId="332">
      <pivotArea outline="0" collapsedLevelsAreSubtotals="1" fieldPosition="0">
        <references count="1">
          <reference field="4294967294" count="2" selected="0">
            <x v="0"/>
            <x v="1"/>
          </reference>
        </references>
      </pivotArea>
    </format>
    <format dxfId="331">
      <pivotArea type="all" dataOnly="0" outline="0" fieldPosition="0"/>
    </format>
    <format dxfId="330">
      <pivotArea outline="0" collapsedLevelsAreSubtotals="1" fieldPosition="0"/>
    </format>
    <format dxfId="329">
      <pivotArea field="3" type="button" dataOnly="0" labelOnly="1" outline="0" axis="axisRow" fieldPosition="0"/>
    </format>
    <format dxfId="328">
      <pivotArea dataOnly="0" labelOnly="1" fieldPosition="0">
        <references count="1">
          <reference field="3" count="0"/>
        </references>
      </pivotArea>
    </format>
    <format dxfId="327">
      <pivotArea dataOnly="0" labelOnly="1" grandRow="1" outline="0" fieldPosition="0"/>
    </format>
    <format dxfId="326">
      <pivotArea dataOnly="0" labelOnly="1" outline="0" fieldPosition="0">
        <references count="1">
          <reference field="4294967294" count="3">
            <x v="0"/>
            <x v="1"/>
            <x v="2"/>
          </reference>
        </references>
      </pivotArea>
    </format>
    <format dxfId="325">
      <pivotArea type="all" dataOnly="0" outline="0" fieldPosition="0"/>
    </format>
    <format dxfId="324">
      <pivotArea outline="0" collapsedLevelsAreSubtotals="1" fieldPosition="0"/>
    </format>
    <format dxfId="323">
      <pivotArea field="3" type="button" dataOnly="0" labelOnly="1" outline="0" axis="axisRow" fieldPosition="0"/>
    </format>
    <format dxfId="322">
      <pivotArea dataOnly="0" labelOnly="1" fieldPosition="0">
        <references count="1">
          <reference field="3" count="0"/>
        </references>
      </pivotArea>
    </format>
    <format dxfId="321">
      <pivotArea dataOnly="0" labelOnly="1" grandRow="1" outline="0" fieldPosition="0"/>
    </format>
    <format dxfId="320">
      <pivotArea dataOnly="0" labelOnly="1" outline="0" fieldPosition="0">
        <references count="1">
          <reference field="4294967294" count="3">
            <x v="0"/>
            <x v="1"/>
            <x v="2"/>
          </reference>
        </references>
      </pivotArea>
    </format>
  </formats>
  <chartFormats count="48">
    <chartFormat chart="5" format="93" series="1">
      <pivotArea type="data" outline="0" fieldPosition="0">
        <references count="1">
          <reference field="4294967294" count="1" selected="0">
            <x v="0"/>
          </reference>
        </references>
      </pivotArea>
    </chartFormat>
    <chartFormat chart="5" format="94">
      <pivotArea type="data" outline="0" fieldPosition="0">
        <references count="2">
          <reference field="4294967294" count="1" selected="0">
            <x v="0"/>
          </reference>
          <reference field="3" count="1" selected="0">
            <x v="0"/>
          </reference>
        </references>
      </pivotArea>
    </chartFormat>
    <chartFormat chart="5" format="95">
      <pivotArea type="data" outline="0" fieldPosition="0">
        <references count="2">
          <reference field="4294967294" count="1" selected="0">
            <x v="0"/>
          </reference>
          <reference field="3" count="1" selected="0">
            <x v="1"/>
          </reference>
        </references>
      </pivotArea>
    </chartFormat>
    <chartFormat chart="5" format="96" series="1">
      <pivotArea type="data" outline="0" fieldPosition="0">
        <references count="1">
          <reference field="4294967294" count="1" selected="0">
            <x v="1"/>
          </reference>
        </references>
      </pivotArea>
    </chartFormat>
    <chartFormat chart="5" format="97">
      <pivotArea type="data" outline="0" fieldPosition="0">
        <references count="2">
          <reference field="4294967294" count="1" selected="0">
            <x v="1"/>
          </reference>
          <reference field="3" count="1" selected="0">
            <x v="0"/>
          </reference>
        </references>
      </pivotArea>
    </chartFormat>
    <chartFormat chart="5" format="98">
      <pivotArea type="data" outline="0" fieldPosition="0">
        <references count="2">
          <reference field="4294967294" count="1" selected="0">
            <x v="1"/>
          </reference>
          <reference field="3" count="1" selected="0">
            <x v="1"/>
          </reference>
        </references>
      </pivotArea>
    </chartFormat>
    <chartFormat chart="5" format="99" series="1">
      <pivotArea type="data" outline="0" fieldPosition="0">
        <references count="1">
          <reference field="4294967294" count="1" selected="0">
            <x v="2"/>
          </reference>
        </references>
      </pivotArea>
    </chartFormat>
    <chartFormat chart="5" format="100">
      <pivotArea type="data" outline="0" fieldPosition="0">
        <references count="2">
          <reference field="4294967294" count="1" selected="0">
            <x v="2"/>
          </reference>
          <reference field="3" count="1" selected="0">
            <x v="0"/>
          </reference>
        </references>
      </pivotArea>
    </chartFormat>
    <chartFormat chart="5" format="101">
      <pivotArea type="data" outline="0" fieldPosition="0">
        <references count="2">
          <reference field="4294967294" count="1" selected="0">
            <x v="2"/>
          </reference>
          <reference field="3"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52" format="39" series="1">
      <pivotArea type="data" outline="0" fieldPosition="0">
        <references count="1">
          <reference field="4294967294" count="1" selected="0">
            <x v="0"/>
          </reference>
        </references>
      </pivotArea>
    </chartFormat>
    <chartFormat chart="52" format="40">
      <pivotArea type="data" outline="0" fieldPosition="0">
        <references count="2">
          <reference field="4294967294" count="1" selected="0">
            <x v="0"/>
          </reference>
          <reference field="3" count="1" selected="0">
            <x v="0"/>
          </reference>
        </references>
      </pivotArea>
    </chartFormat>
    <chartFormat chart="52" format="41">
      <pivotArea type="data" outline="0" fieldPosition="0">
        <references count="2">
          <reference field="4294967294" count="1" selected="0">
            <x v="0"/>
          </reference>
          <reference field="3" count="1" selected="0">
            <x v="1"/>
          </reference>
        </references>
      </pivotArea>
    </chartFormat>
    <chartFormat chart="52" format="42" series="1">
      <pivotArea type="data" outline="0" fieldPosition="0">
        <references count="1">
          <reference field="4294967294" count="1" selected="0">
            <x v="1"/>
          </reference>
        </references>
      </pivotArea>
    </chartFormat>
    <chartFormat chart="52" format="43">
      <pivotArea type="data" outline="0" fieldPosition="0">
        <references count="2">
          <reference field="4294967294" count="1" selected="0">
            <x v="1"/>
          </reference>
          <reference field="3" count="1" selected="0">
            <x v="0"/>
          </reference>
        </references>
      </pivotArea>
    </chartFormat>
    <chartFormat chart="52" format="44">
      <pivotArea type="data" outline="0" fieldPosition="0">
        <references count="2">
          <reference field="4294967294" count="1" selected="0">
            <x v="1"/>
          </reference>
          <reference field="3" count="1" selected="0">
            <x v="1"/>
          </reference>
        </references>
      </pivotArea>
    </chartFormat>
    <chartFormat chart="52" format="45" series="1">
      <pivotArea type="data" outline="0" fieldPosition="0">
        <references count="1">
          <reference field="4294967294" count="1" selected="0">
            <x v="2"/>
          </reference>
        </references>
      </pivotArea>
    </chartFormat>
    <chartFormat chart="52" format="46">
      <pivotArea type="data" outline="0" fieldPosition="0">
        <references count="2">
          <reference field="4294967294" count="1" selected="0">
            <x v="2"/>
          </reference>
          <reference field="3" count="1" selected="0">
            <x v="0"/>
          </reference>
        </references>
      </pivotArea>
    </chartFormat>
    <chartFormat chart="52" format="47">
      <pivotArea type="data" outline="0" fieldPosition="0">
        <references count="2">
          <reference field="4294967294" count="1" selected="0">
            <x v="2"/>
          </reference>
          <reference field="3" count="1" selected="0">
            <x v="1"/>
          </reference>
        </references>
      </pivotArea>
    </chartFormat>
    <chartFormat chart="75" format="66" series="1">
      <pivotArea type="data" outline="0" fieldPosition="0">
        <references count="1">
          <reference field="4294967294" count="1" selected="0">
            <x v="0"/>
          </reference>
        </references>
      </pivotArea>
    </chartFormat>
    <chartFormat chart="75" format="67">
      <pivotArea type="data" outline="0" fieldPosition="0">
        <references count="2">
          <reference field="4294967294" count="1" selected="0">
            <x v="0"/>
          </reference>
          <reference field="3" count="1" selected="0">
            <x v="0"/>
          </reference>
        </references>
      </pivotArea>
    </chartFormat>
    <chartFormat chart="75" format="68">
      <pivotArea type="data" outline="0" fieldPosition="0">
        <references count="2">
          <reference field="4294967294" count="1" selected="0">
            <x v="0"/>
          </reference>
          <reference field="3" count="1" selected="0">
            <x v="1"/>
          </reference>
        </references>
      </pivotArea>
    </chartFormat>
    <chartFormat chart="75" format="69" series="1">
      <pivotArea type="data" outline="0" fieldPosition="0">
        <references count="1">
          <reference field="4294967294" count="1" selected="0">
            <x v="1"/>
          </reference>
        </references>
      </pivotArea>
    </chartFormat>
    <chartFormat chart="75" format="70">
      <pivotArea type="data" outline="0" fieldPosition="0">
        <references count="2">
          <reference field="4294967294" count="1" selected="0">
            <x v="1"/>
          </reference>
          <reference field="3" count="1" selected="0">
            <x v="0"/>
          </reference>
        </references>
      </pivotArea>
    </chartFormat>
    <chartFormat chart="75" format="71">
      <pivotArea type="data" outline="0" fieldPosition="0">
        <references count="2">
          <reference field="4294967294" count="1" selected="0">
            <x v="1"/>
          </reference>
          <reference field="3" count="1" selected="0">
            <x v="1"/>
          </reference>
        </references>
      </pivotArea>
    </chartFormat>
    <chartFormat chart="75" format="72" series="1">
      <pivotArea type="data" outline="0" fieldPosition="0">
        <references count="1">
          <reference field="4294967294" count="1" selected="0">
            <x v="2"/>
          </reference>
        </references>
      </pivotArea>
    </chartFormat>
    <chartFormat chart="75" format="73">
      <pivotArea type="data" outline="0" fieldPosition="0">
        <references count="2">
          <reference field="4294967294" count="1" selected="0">
            <x v="2"/>
          </reference>
          <reference field="3" count="1" selected="0">
            <x v="0"/>
          </reference>
        </references>
      </pivotArea>
    </chartFormat>
    <chartFormat chart="75" format="74">
      <pivotArea type="data" outline="0" fieldPosition="0">
        <references count="2">
          <reference field="4294967294" count="1" selected="0">
            <x v="2"/>
          </reference>
          <reference field="3" count="1" selected="0">
            <x v="1"/>
          </reference>
        </references>
      </pivotArea>
    </chartFormat>
    <chartFormat chart="93" format="84" series="1">
      <pivotArea type="data" outline="0" fieldPosition="0">
        <references count="1">
          <reference field="4294967294" count="1" selected="0">
            <x v="0"/>
          </reference>
        </references>
      </pivotArea>
    </chartFormat>
    <chartFormat chart="93" format="85">
      <pivotArea type="data" outline="0" fieldPosition="0">
        <references count="2">
          <reference field="4294967294" count="1" selected="0">
            <x v="0"/>
          </reference>
          <reference field="3" count="1" selected="0">
            <x v="0"/>
          </reference>
        </references>
      </pivotArea>
    </chartFormat>
    <chartFormat chart="93" format="86">
      <pivotArea type="data" outline="0" fieldPosition="0">
        <references count="2">
          <reference field="4294967294" count="1" selected="0">
            <x v="0"/>
          </reference>
          <reference field="3" count="1" selected="0">
            <x v="1"/>
          </reference>
        </references>
      </pivotArea>
    </chartFormat>
    <chartFormat chart="93" format="87" series="1">
      <pivotArea type="data" outline="0" fieldPosition="0">
        <references count="1">
          <reference field="4294967294" count="1" selected="0">
            <x v="1"/>
          </reference>
        </references>
      </pivotArea>
    </chartFormat>
    <chartFormat chart="93" format="88">
      <pivotArea type="data" outline="0" fieldPosition="0">
        <references count="2">
          <reference field="4294967294" count="1" selected="0">
            <x v="1"/>
          </reference>
          <reference field="3" count="1" selected="0">
            <x v="0"/>
          </reference>
        </references>
      </pivotArea>
    </chartFormat>
    <chartFormat chart="93" format="89">
      <pivotArea type="data" outline="0" fieldPosition="0">
        <references count="2">
          <reference field="4294967294" count="1" selected="0">
            <x v="1"/>
          </reference>
          <reference field="3" count="1" selected="0">
            <x v="1"/>
          </reference>
        </references>
      </pivotArea>
    </chartFormat>
    <chartFormat chart="93" format="90" series="1">
      <pivotArea type="data" outline="0" fieldPosition="0">
        <references count="1">
          <reference field="4294967294" count="1" selected="0">
            <x v="2"/>
          </reference>
        </references>
      </pivotArea>
    </chartFormat>
    <chartFormat chart="93" format="91">
      <pivotArea type="data" outline="0" fieldPosition="0">
        <references count="2">
          <reference field="4294967294" count="1" selected="0">
            <x v="2"/>
          </reference>
          <reference field="3" count="1" selected="0">
            <x v="0"/>
          </reference>
        </references>
      </pivotArea>
    </chartFormat>
    <chartFormat chart="93" format="92">
      <pivotArea type="data" outline="0" fieldPosition="0">
        <references count="2">
          <reference field="4294967294" count="1" selected="0">
            <x v="2"/>
          </reference>
          <reference field="3" count="1" selected="0">
            <x v="1"/>
          </reference>
        </references>
      </pivotArea>
    </chartFormat>
    <chartFormat chart="100" format="66" series="1">
      <pivotArea type="data" outline="0" fieldPosition="0">
        <references count="1">
          <reference field="4294967294" count="1" selected="0">
            <x v="0"/>
          </reference>
        </references>
      </pivotArea>
    </chartFormat>
    <chartFormat chart="100" format="67">
      <pivotArea type="data" outline="0" fieldPosition="0">
        <references count="2">
          <reference field="4294967294" count="1" selected="0">
            <x v="0"/>
          </reference>
          <reference field="3" count="1" selected="0">
            <x v="0"/>
          </reference>
        </references>
      </pivotArea>
    </chartFormat>
    <chartFormat chart="100" format="68">
      <pivotArea type="data" outline="0" fieldPosition="0">
        <references count="2">
          <reference field="4294967294" count="1" selected="0">
            <x v="0"/>
          </reference>
          <reference field="3" count="1" selected="0">
            <x v="1"/>
          </reference>
        </references>
      </pivotArea>
    </chartFormat>
    <chartFormat chart="100" format="69" series="1">
      <pivotArea type="data" outline="0" fieldPosition="0">
        <references count="1">
          <reference field="4294967294" count="1" selected="0">
            <x v="1"/>
          </reference>
        </references>
      </pivotArea>
    </chartFormat>
    <chartFormat chart="100" format="70">
      <pivotArea type="data" outline="0" fieldPosition="0">
        <references count="2">
          <reference field="4294967294" count="1" selected="0">
            <x v="1"/>
          </reference>
          <reference field="3" count="1" selected="0">
            <x v="0"/>
          </reference>
        </references>
      </pivotArea>
    </chartFormat>
    <chartFormat chart="100" format="71">
      <pivotArea type="data" outline="0" fieldPosition="0">
        <references count="2">
          <reference field="4294967294" count="1" selected="0">
            <x v="1"/>
          </reference>
          <reference field="3" count="1" selected="0">
            <x v="1"/>
          </reference>
        </references>
      </pivotArea>
    </chartFormat>
    <chartFormat chart="100" format="72" series="1">
      <pivotArea type="data" outline="0" fieldPosition="0">
        <references count="1">
          <reference field="4294967294" count="1" selected="0">
            <x v="2"/>
          </reference>
        </references>
      </pivotArea>
    </chartFormat>
    <chartFormat chart="100" format="73">
      <pivotArea type="data" outline="0" fieldPosition="0">
        <references count="2">
          <reference field="4294967294" count="1" selected="0">
            <x v="2"/>
          </reference>
          <reference field="3" count="1" selected="0">
            <x v="0"/>
          </reference>
        </references>
      </pivotArea>
    </chartFormat>
    <chartFormat chart="100" format="74">
      <pivotArea type="data" outline="0" fieldPosition="0">
        <references count="2">
          <reference field="4294967294" count="1" selected="0">
            <x v="2"/>
          </reference>
          <reference field="3" count="1" selected="0">
            <x v="1"/>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054AFB-8656-40FF-9E5A-F8C8F010C65A}" name="PivotTable11" cacheId="989" applyNumberFormats="0" applyBorderFormats="0" applyFontFormats="0" applyPatternFormats="0" applyAlignmentFormats="0" applyWidthHeightFormats="1" dataCaption="Values" tag="4c24bcd7-6d71-4e4b-b365-a47271a6d967" updatedVersion="8" minRefreshableVersion="3" useAutoFormatting="1" subtotalHiddenItems="1" itemPrintTitles="1" createdVersion="8" indent="0" outline="1" outlineData="1" multipleFieldFilters="0">
  <location ref="A1:F2"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formats count="12">
    <format dxfId="358">
      <pivotArea type="all" dataOnly="0" outline="0" fieldPosition="0"/>
    </format>
    <format dxfId="357">
      <pivotArea outline="0" collapsedLevelsAreSubtotals="1" fieldPosition="0"/>
    </format>
    <format dxfId="356">
      <pivotArea dataOnly="0" labelOnly="1" outline="0" fieldPosition="0">
        <references count="1">
          <reference field="4294967294" count="6">
            <x v="0"/>
            <x v="1"/>
            <x v="2"/>
            <x v="3"/>
            <x v="4"/>
            <x v="5"/>
          </reference>
        </references>
      </pivotArea>
    </format>
    <format dxfId="355">
      <pivotArea type="all" dataOnly="0" outline="0" fieldPosition="0"/>
    </format>
    <format dxfId="354">
      <pivotArea outline="0" collapsedLevelsAreSubtotals="1" fieldPosition="0"/>
    </format>
    <format dxfId="353">
      <pivotArea dataOnly="0" labelOnly="1" outline="0" fieldPosition="0">
        <references count="1">
          <reference field="4294967294" count="6">
            <x v="0"/>
            <x v="1"/>
            <x v="2"/>
            <x v="3"/>
            <x v="4"/>
            <x v="5"/>
          </reference>
        </references>
      </pivotArea>
    </format>
    <format dxfId="352">
      <pivotArea type="all" dataOnly="0" outline="0" fieldPosition="0"/>
    </format>
    <format dxfId="351">
      <pivotArea outline="0" collapsedLevelsAreSubtotals="1" fieldPosition="0"/>
    </format>
    <format dxfId="350">
      <pivotArea dataOnly="0" labelOnly="1" outline="0" fieldPosition="0">
        <references count="1">
          <reference field="4294967294" count="6">
            <x v="0"/>
            <x v="1"/>
            <x v="2"/>
            <x v="3"/>
            <x v="4"/>
            <x v="5"/>
          </reference>
        </references>
      </pivotArea>
    </format>
    <format dxfId="349">
      <pivotArea type="all" dataOnly="0" outline="0" fieldPosition="0"/>
    </format>
    <format dxfId="348">
      <pivotArea outline="0" collapsedLevelsAreSubtotals="1" fieldPosition="0"/>
    </format>
    <format dxfId="347">
      <pivotArea dataOnly="0" labelOnly="1" outline="0" fieldPosition="0">
        <references count="1">
          <reference field="4294967294" count="6">
            <x v="0"/>
            <x v="1"/>
            <x v="2"/>
            <x v="3"/>
            <x v="4"/>
            <x v="5"/>
          </reference>
        </references>
      </pivotArea>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Stor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A27BB2-0BFF-4FF5-A0BE-5A13E6A10DCE}" name="PivotTable13" cacheId="995" applyNumberFormats="0" applyBorderFormats="0" applyFontFormats="0" applyPatternFormats="0" applyAlignmentFormats="0" applyWidthHeightFormats="1" dataCaption="Values" tag="549a1d3e-501e-4e44-a396-b379e95a80ff" updatedVersion="8" minRefreshableVersion="3" useAutoFormatting="1" subtotalHiddenItems="1" itemPrintTitles="1" createdVersion="8" indent="0" outline="1" outlineData="1" multipleFieldFilters="0" chartFormat="56">
  <location ref="A11:B18" firstHeaderRow="1" firstDataRow="1" firstDataCol="1"/>
  <pivotFields count="3">
    <pivotField dataField="1" subtotalTop="0" showAll="0" defaultSubtotal="0"/>
    <pivotField axis="axisRow" allDrilled="1" subtotalTop="0" showAll="0" defaultSubtotal="0" defaultAttributeDrillState="1">
      <items count="6">
        <item s="1" x="2"/>
        <item s="1" x="3"/>
        <item s="1" x="5"/>
        <item s="1" x="0"/>
        <item s="1" x="1"/>
        <item s="1" x="4"/>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formats count="24">
    <format dxfId="382">
      <pivotArea type="all" dataOnly="0" outline="0" fieldPosition="0"/>
    </format>
    <format dxfId="381">
      <pivotArea outline="0" collapsedLevelsAreSubtotals="1" fieldPosition="0"/>
    </format>
    <format dxfId="380">
      <pivotArea field="1" type="button" dataOnly="0" labelOnly="1" outline="0" axis="axisRow" fieldPosition="0"/>
    </format>
    <format dxfId="379">
      <pivotArea dataOnly="0" labelOnly="1" fieldPosition="0">
        <references count="1">
          <reference field="1" count="0"/>
        </references>
      </pivotArea>
    </format>
    <format dxfId="378">
      <pivotArea dataOnly="0" labelOnly="1" grandRow="1" outline="0" fieldPosition="0"/>
    </format>
    <format dxfId="377">
      <pivotArea dataOnly="0" labelOnly="1" outline="0" fieldPosition="0">
        <references count="1">
          <reference field="4294967294" count="1">
            <x v="0"/>
          </reference>
        </references>
      </pivotArea>
    </format>
    <format dxfId="376">
      <pivotArea type="all" dataOnly="0" outline="0" fieldPosition="0"/>
    </format>
    <format dxfId="375">
      <pivotArea outline="0" collapsedLevelsAreSubtotals="1" fieldPosition="0"/>
    </format>
    <format dxfId="374">
      <pivotArea field="1" type="button" dataOnly="0" labelOnly="1" outline="0" axis="axisRow" fieldPosition="0"/>
    </format>
    <format dxfId="373">
      <pivotArea dataOnly="0" labelOnly="1" fieldPosition="0">
        <references count="1">
          <reference field="1" count="0"/>
        </references>
      </pivotArea>
    </format>
    <format dxfId="372">
      <pivotArea dataOnly="0" labelOnly="1" grandRow="1" outline="0" fieldPosition="0"/>
    </format>
    <format dxfId="371">
      <pivotArea dataOnly="0" labelOnly="1" outline="0" fieldPosition="0">
        <references count="1">
          <reference field="4294967294" count="1">
            <x v="0"/>
          </reference>
        </references>
      </pivotArea>
    </format>
    <format dxfId="370">
      <pivotArea type="all" dataOnly="0" outline="0" fieldPosition="0"/>
    </format>
    <format dxfId="369">
      <pivotArea outline="0" collapsedLevelsAreSubtotals="1" fieldPosition="0"/>
    </format>
    <format dxfId="368">
      <pivotArea field="1" type="button" dataOnly="0" labelOnly="1" outline="0" axis="axisRow" fieldPosition="0"/>
    </format>
    <format dxfId="367">
      <pivotArea dataOnly="0" labelOnly="1" fieldPosition="0">
        <references count="1">
          <reference field="1" count="0"/>
        </references>
      </pivotArea>
    </format>
    <format dxfId="366">
      <pivotArea dataOnly="0" labelOnly="1" grandRow="1" outline="0" fieldPosition="0"/>
    </format>
    <format dxfId="365">
      <pivotArea dataOnly="0" labelOnly="1" outline="0" fieldPosition="0">
        <references count="1">
          <reference field="4294967294" count="1">
            <x v="0"/>
          </reference>
        </references>
      </pivotArea>
    </format>
    <format dxfId="364">
      <pivotArea type="all" dataOnly="0" outline="0" fieldPosition="0"/>
    </format>
    <format dxfId="363">
      <pivotArea outline="0" collapsedLevelsAreSubtotals="1" fieldPosition="0"/>
    </format>
    <format dxfId="362">
      <pivotArea field="1" type="button" dataOnly="0" labelOnly="1" outline="0" axis="axisRow" fieldPosition="0"/>
    </format>
    <format dxfId="361">
      <pivotArea dataOnly="0" labelOnly="1" fieldPosition="0">
        <references count="1">
          <reference field="1" count="0"/>
        </references>
      </pivotArea>
    </format>
    <format dxfId="360">
      <pivotArea dataOnly="0" labelOnly="1" grandRow="1" outline="0" fieldPosition="0"/>
    </format>
    <format dxfId="359">
      <pivotArea dataOnly="0" labelOnly="1" outline="0" fieldPosition="0">
        <references count="1">
          <reference field="4294967294" count="1">
            <x v="0"/>
          </reference>
        </references>
      </pivotArea>
    </format>
  </formats>
  <chartFormats count="18">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24" format="23" series="1">
      <pivotArea type="data" outline="0" fieldPosition="0">
        <references count="1">
          <reference field="4294967294" count="1" selected="0">
            <x v="0"/>
          </reference>
        </references>
      </pivotArea>
    </chartFormat>
    <chartFormat chart="24" format="24">
      <pivotArea type="data" outline="0" fieldPosition="0">
        <references count="2">
          <reference field="4294967294" count="1" selected="0">
            <x v="0"/>
          </reference>
          <reference field="1" count="1" selected="0">
            <x v="0"/>
          </reference>
        </references>
      </pivotArea>
    </chartFormat>
    <chartFormat chart="24" format="25">
      <pivotArea type="data" outline="0" fieldPosition="0">
        <references count="2">
          <reference field="4294967294" count="1" selected="0">
            <x v="0"/>
          </reference>
          <reference field="1" count="1" selected="0">
            <x v="1"/>
          </reference>
        </references>
      </pivotArea>
    </chartFormat>
    <chartFormat chart="24" format="26">
      <pivotArea type="data" outline="0" fieldPosition="0">
        <references count="2">
          <reference field="4294967294" count="1" selected="0">
            <x v="0"/>
          </reference>
          <reference field="1" count="1" selected="0">
            <x v="2"/>
          </reference>
        </references>
      </pivotArea>
    </chartFormat>
    <chartFormat chart="36" format="27" series="1">
      <pivotArea type="data" outline="0" fieldPosition="0">
        <references count="1">
          <reference field="4294967294" count="1" selected="0">
            <x v="0"/>
          </reference>
        </references>
      </pivotArea>
    </chartFormat>
    <chartFormat chart="36" format="28">
      <pivotArea type="data" outline="0" fieldPosition="0">
        <references count="2">
          <reference field="4294967294" count="1" selected="0">
            <x v="0"/>
          </reference>
          <reference field="1" count="1" selected="0">
            <x v="0"/>
          </reference>
        </references>
      </pivotArea>
    </chartFormat>
    <chartFormat chart="36" format="29">
      <pivotArea type="data" outline="0" fieldPosition="0">
        <references count="2">
          <reference field="4294967294" count="1" selected="0">
            <x v="0"/>
          </reference>
          <reference field="1" count="1" selected="0">
            <x v="1"/>
          </reference>
        </references>
      </pivotArea>
    </chartFormat>
    <chartFormat chart="36" format="30">
      <pivotArea type="data" outline="0" fieldPosition="0">
        <references count="2">
          <reference field="4294967294" count="1" selected="0">
            <x v="0"/>
          </reference>
          <reference field="1" count="1" selected="0">
            <x v="2"/>
          </reference>
        </references>
      </pivotArea>
    </chartFormat>
    <chartFormat chart="47" format="35" series="1">
      <pivotArea type="data" outline="0" fieldPosition="0">
        <references count="1">
          <reference field="4294967294" count="1" selected="0">
            <x v="0"/>
          </reference>
        </references>
      </pivotArea>
    </chartFormat>
    <chartFormat chart="47" format="36">
      <pivotArea type="data" outline="0" fieldPosition="0">
        <references count="2">
          <reference field="4294967294" count="1" selected="0">
            <x v="0"/>
          </reference>
          <reference field="1" count="1" selected="0">
            <x v="0"/>
          </reference>
        </references>
      </pivotArea>
    </chartFormat>
    <chartFormat chart="47" format="37">
      <pivotArea type="data" outline="0" fieldPosition="0">
        <references count="2">
          <reference field="4294967294" count="1" selected="0">
            <x v="0"/>
          </reference>
          <reference field="1" count="1" selected="0">
            <x v="1"/>
          </reference>
        </references>
      </pivotArea>
    </chartFormat>
    <chartFormat chart="47" format="38">
      <pivotArea type="data" outline="0" fieldPosition="0">
        <references count="2">
          <reference field="4294967294" count="1" selected="0">
            <x v="0"/>
          </reference>
          <reference field="1" count="1" selected="0">
            <x v="2"/>
          </reference>
        </references>
      </pivotArea>
    </chartFormat>
    <chartFormat chart="51" format="35" series="1">
      <pivotArea type="data" outline="0" fieldPosition="0">
        <references count="1">
          <reference field="4294967294" count="1" selected="0">
            <x v="0"/>
          </reference>
        </references>
      </pivotArea>
    </chartFormat>
    <chartFormat chart="51" format="36">
      <pivotArea type="data" outline="0" fieldPosition="0">
        <references count="2">
          <reference field="4294967294" count="1" selected="0">
            <x v="0"/>
          </reference>
          <reference field="1" count="1" selected="0">
            <x v="0"/>
          </reference>
        </references>
      </pivotArea>
    </chartFormat>
    <chartFormat chart="51" format="37">
      <pivotArea type="data" outline="0" fieldPosition="0">
        <references count="2">
          <reference field="4294967294" count="1" selected="0">
            <x v="0"/>
          </reference>
          <reference field="1" count="1" selected="0">
            <x v="1"/>
          </reference>
        </references>
      </pivotArea>
    </chartFormat>
    <chartFormat chart="51" format="38">
      <pivotArea type="data" outline="0" fieldPosition="0">
        <references count="2">
          <reference field="4294967294" count="1" selected="0">
            <x v="0"/>
          </reference>
          <reference field="1"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38A943-1D7F-4E0B-A90D-764321B0B114}" name="PivotTable23" cacheId="1010" applyNumberFormats="0" applyBorderFormats="0" applyFontFormats="0" applyPatternFormats="0" applyAlignmentFormats="0" applyWidthHeightFormats="1" dataCaption="Values" tag="d2293612-09e7-44a3-a494-9c63f49af926" updatedVersion="8" minRefreshableVersion="3" useAutoFormatting="1" subtotalHiddenItems="1" itemPrintTitles="1" createdVersion="8" indent="0" outline="1" outlineData="1" multipleFieldFilters="0" chartFormat="44">
  <location ref="F15:H19" firstHeaderRow="0"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2"/>
    </i>
    <i>
      <x/>
    </i>
    <i>
      <x v="1"/>
    </i>
    <i t="grand">
      <x/>
    </i>
  </rowItems>
  <colFields count="1">
    <field x="-2"/>
  </colFields>
  <colItems count="2">
    <i>
      <x/>
    </i>
    <i i="1">
      <x v="1"/>
    </i>
  </colItems>
  <dataFields count="2">
    <dataField fld="2" subtotal="count" baseField="0" baseItem="0"/>
    <dataField fld="0" subtotal="count" baseField="0" baseItem="0"/>
  </dataFields>
  <formats count="12">
    <format dxfId="394">
      <pivotArea type="all" dataOnly="0" outline="0" fieldPosition="0"/>
    </format>
    <format dxfId="393">
      <pivotArea outline="0" collapsedLevelsAreSubtotals="1" fieldPosition="0"/>
    </format>
    <format dxfId="392">
      <pivotArea dataOnly="0" labelOnly="1" grandRow="1" outline="0" fieldPosition="0"/>
    </format>
    <format dxfId="391">
      <pivotArea type="all" dataOnly="0" outline="0" fieldPosition="0"/>
    </format>
    <format dxfId="390">
      <pivotArea outline="0" collapsedLevelsAreSubtotals="1" fieldPosition="0"/>
    </format>
    <format dxfId="389">
      <pivotArea dataOnly="0" labelOnly="1" grandRow="1" outline="0" fieldPosition="0"/>
    </format>
    <format dxfId="388">
      <pivotArea type="all" dataOnly="0" outline="0" fieldPosition="0"/>
    </format>
    <format dxfId="387">
      <pivotArea outline="0" collapsedLevelsAreSubtotals="1" fieldPosition="0"/>
    </format>
    <format dxfId="386">
      <pivotArea field="1" type="button" dataOnly="0" labelOnly="1" outline="0" axis="axisRow" fieldPosition="0"/>
    </format>
    <format dxfId="385">
      <pivotArea dataOnly="0" labelOnly="1" fieldPosition="0">
        <references count="1">
          <reference field="1" count="0"/>
        </references>
      </pivotArea>
    </format>
    <format dxfId="384">
      <pivotArea dataOnly="0" labelOnly="1" grandRow="1" outline="0" fieldPosition="0"/>
    </format>
    <format dxfId="383">
      <pivotArea dataOnly="0" labelOnly="1" outline="0" fieldPosition="0">
        <references count="1">
          <reference field="4294967294" count="2">
            <x v="0"/>
            <x v="1"/>
          </reference>
        </references>
      </pivotArea>
    </format>
  </formats>
  <chartFormats count="32">
    <chartFormat chart="22" format="93" series="1">
      <pivotArea type="data" outline="0" fieldPosition="0">
        <references count="1">
          <reference field="4294967294" count="1" selected="0">
            <x v="0"/>
          </reference>
        </references>
      </pivotArea>
    </chartFormat>
    <chartFormat chart="22" format="94">
      <pivotArea type="data" outline="0" fieldPosition="0">
        <references count="2">
          <reference field="4294967294" count="1" selected="0">
            <x v="0"/>
          </reference>
          <reference field="1" count="1" selected="0">
            <x v="2"/>
          </reference>
        </references>
      </pivotArea>
    </chartFormat>
    <chartFormat chart="22" format="95">
      <pivotArea type="data" outline="0" fieldPosition="0">
        <references count="2">
          <reference field="4294967294" count="1" selected="0">
            <x v="0"/>
          </reference>
          <reference field="1" count="1" selected="0">
            <x v="0"/>
          </reference>
        </references>
      </pivotArea>
    </chartFormat>
    <chartFormat chart="22" format="96" series="1">
      <pivotArea type="data" outline="0" fieldPosition="0">
        <references count="1">
          <reference field="4294967294" count="1" selected="0">
            <x v="1"/>
          </reference>
        </references>
      </pivotArea>
    </chartFormat>
    <chartFormat chart="22" format="97">
      <pivotArea type="data" outline="0" fieldPosition="0">
        <references count="2">
          <reference field="4294967294" count="1" selected="0">
            <x v="1"/>
          </reference>
          <reference field="1" count="1" selected="0">
            <x v="2"/>
          </reference>
        </references>
      </pivotArea>
    </chartFormat>
    <chartFormat chart="22" format="98">
      <pivotArea type="data" outline="0" fieldPosition="0">
        <references count="2">
          <reference field="4294967294" count="1" selected="0">
            <x v="1"/>
          </reference>
          <reference field="1" count="1" selected="0">
            <x v="0"/>
          </reference>
        </references>
      </pivotArea>
    </chartFormat>
    <chartFormat chart="22" format="99">
      <pivotArea type="data" outline="0" fieldPosition="0">
        <references count="2">
          <reference field="4294967294" count="1" selected="0">
            <x v="0"/>
          </reference>
          <reference field="1" count="1" selected="0">
            <x v="1"/>
          </reference>
        </references>
      </pivotArea>
    </chartFormat>
    <chartFormat chart="22" format="100">
      <pivotArea type="data" outline="0" fieldPosition="0">
        <references count="2">
          <reference field="4294967294" count="1" selected="0">
            <x v="1"/>
          </reference>
          <reference field="1" count="1" selected="0">
            <x v="1"/>
          </reference>
        </references>
      </pivotArea>
    </chartFormat>
    <chartFormat chart="32" format="117" series="1">
      <pivotArea type="data" outline="0" fieldPosition="0">
        <references count="1">
          <reference field="4294967294" count="1" selected="0">
            <x v="0"/>
          </reference>
        </references>
      </pivotArea>
    </chartFormat>
    <chartFormat chart="32" format="118">
      <pivotArea type="data" outline="0" fieldPosition="0">
        <references count="2">
          <reference field="4294967294" count="1" selected="0">
            <x v="0"/>
          </reference>
          <reference field="1" count="1" selected="0">
            <x v="2"/>
          </reference>
        </references>
      </pivotArea>
    </chartFormat>
    <chartFormat chart="32" format="119">
      <pivotArea type="data" outline="0" fieldPosition="0">
        <references count="2">
          <reference field="4294967294" count="1" selected="0">
            <x v="0"/>
          </reference>
          <reference field="1" count="1" selected="0">
            <x v="0"/>
          </reference>
        </references>
      </pivotArea>
    </chartFormat>
    <chartFormat chart="32" format="120">
      <pivotArea type="data" outline="0" fieldPosition="0">
        <references count="2">
          <reference field="4294967294" count="1" selected="0">
            <x v="0"/>
          </reference>
          <reference field="1" count="1" selected="0">
            <x v="1"/>
          </reference>
        </references>
      </pivotArea>
    </chartFormat>
    <chartFormat chart="32" format="121" series="1">
      <pivotArea type="data" outline="0" fieldPosition="0">
        <references count="1">
          <reference field="4294967294" count="1" selected="0">
            <x v="1"/>
          </reference>
        </references>
      </pivotArea>
    </chartFormat>
    <chartFormat chart="32" format="122">
      <pivotArea type="data" outline="0" fieldPosition="0">
        <references count="2">
          <reference field="4294967294" count="1" selected="0">
            <x v="1"/>
          </reference>
          <reference field="1" count="1" selected="0">
            <x v="2"/>
          </reference>
        </references>
      </pivotArea>
    </chartFormat>
    <chartFormat chart="32" format="123">
      <pivotArea type="data" outline="0" fieldPosition="0">
        <references count="2">
          <reference field="4294967294" count="1" selected="0">
            <x v="1"/>
          </reference>
          <reference field="1" count="1" selected="0">
            <x v="0"/>
          </reference>
        </references>
      </pivotArea>
    </chartFormat>
    <chartFormat chart="32" format="124">
      <pivotArea type="data" outline="0" fieldPosition="0">
        <references count="2">
          <reference field="4294967294" count="1" selected="0">
            <x v="1"/>
          </reference>
          <reference field="1" count="1" selected="0">
            <x v="1"/>
          </reference>
        </references>
      </pivotArea>
    </chartFormat>
    <chartFormat chart="33" format="125" series="1">
      <pivotArea type="data" outline="0" fieldPosition="0">
        <references count="1">
          <reference field="4294967294" count="1" selected="0">
            <x v="0"/>
          </reference>
        </references>
      </pivotArea>
    </chartFormat>
    <chartFormat chart="33" format="126">
      <pivotArea type="data" outline="0" fieldPosition="0">
        <references count="2">
          <reference field="4294967294" count="1" selected="0">
            <x v="0"/>
          </reference>
          <reference field="1" count="1" selected="0">
            <x v="2"/>
          </reference>
        </references>
      </pivotArea>
    </chartFormat>
    <chartFormat chart="33" format="127">
      <pivotArea type="data" outline="0" fieldPosition="0">
        <references count="2">
          <reference field="4294967294" count="1" selected="0">
            <x v="0"/>
          </reference>
          <reference field="1" count="1" selected="0">
            <x v="0"/>
          </reference>
        </references>
      </pivotArea>
    </chartFormat>
    <chartFormat chart="33" format="128">
      <pivotArea type="data" outline="0" fieldPosition="0">
        <references count="2">
          <reference field="4294967294" count="1" selected="0">
            <x v="0"/>
          </reference>
          <reference field="1" count="1" selected="0">
            <x v="1"/>
          </reference>
        </references>
      </pivotArea>
    </chartFormat>
    <chartFormat chart="33" format="129" series="1">
      <pivotArea type="data" outline="0" fieldPosition="0">
        <references count="1">
          <reference field="4294967294" count="1" selected="0">
            <x v="1"/>
          </reference>
        </references>
      </pivotArea>
    </chartFormat>
    <chartFormat chart="33" format="130">
      <pivotArea type="data" outline="0" fieldPosition="0">
        <references count="2">
          <reference field="4294967294" count="1" selected="0">
            <x v="1"/>
          </reference>
          <reference field="1" count="1" selected="0">
            <x v="2"/>
          </reference>
        </references>
      </pivotArea>
    </chartFormat>
    <chartFormat chart="33" format="131">
      <pivotArea type="data" outline="0" fieldPosition="0">
        <references count="2">
          <reference field="4294967294" count="1" selected="0">
            <x v="1"/>
          </reference>
          <reference field="1" count="1" selected="0">
            <x v="0"/>
          </reference>
        </references>
      </pivotArea>
    </chartFormat>
    <chartFormat chart="33" format="132">
      <pivotArea type="data" outline="0" fieldPosition="0">
        <references count="2">
          <reference field="4294967294" count="1" selected="0">
            <x v="1"/>
          </reference>
          <reference field="1" count="1" selected="0">
            <x v="1"/>
          </reference>
        </references>
      </pivotArea>
    </chartFormat>
    <chartFormat chart="37" format="141" series="1">
      <pivotArea type="data" outline="0" fieldPosition="0">
        <references count="1">
          <reference field="4294967294" count="1" selected="0">
            <x v="0"/>
          </reference>
        </references>
      </pivotArea>
    </chartFormat>
    <chartFormat chart="37" format="142">
      <pivotArea type="data" outline="0" fieldPosition="0">
        <references count="2">
          <reference field="4294967294" count="1" selected="0">
            <x v="0"/>
          </reference>
          <reference field="1" count="1" selected="0">
            <x v="2"/>
          </reference>
        </references>
      </pivotArea>
    </chartFormat>
    <chartFormat chart="37" format="143">
      <pivotArea type="data" outline="0" fieldPosition="0">
        <references count="2">
          <reference field="4294967294" count="1" selected="0">
            <x v="0"/>
          </reference>
          <reference field="1" count="1" selected="0">
            <x v="0"/>
          </reference>
        </references>
      </pivotArea>
    </chartFormat>
    <chartFormat chart="37" format="144">
      <pivotArea type="data" outline="0" fieldPosition="0">
        <references count="2">
          <reference field="4294967294" count="1" selected="0">
            <x v="0"/>
          </reference>
          <reference field="1" count="1" selected="0">
            <x v="1"/>
          </reference>
        </references>
      </pivotArea>
    </chartFormat>
    <chartFormat chart="37" format="145" series="1">
      <pivotArea type="data" outline="0" fieldPosition="0">
        <references count="1">
          <reference field="4294967294" count="1" selected="0">
            <x v="1"/>
          </reference>
        </references>
      </pivotArea>
    </chartFormat>
    <chartFormat chart="37" format="146">
      <pivotArea type="data" outline="0" fieldPosition="0">
        <references count="2">
          <reference field="4294967294" count="1" selected="0">
            <x v="1"/>
          </reference>
          <reference field="1" count="1" selected="0">
            <x v="2"/>
          </reference>
        </references>
      </pivotArea>
    </chartFormat>
    <chartFormat chart="37" format="147">
      <pivotArea type="data" outline="0" fieldPosition="0">
        <references count="2">
          <reference field="4294967294" count="1" selected="0">
            <x v="1"/>
          </reference>
          <reference field="1" count="1" selected="0">
            <x v="0"/>
          </reference>
        </references>
      </pivotArea>
    </chartFormat>
    <chartFormat chart="37" format="148">
      <pivotArea type="data" outline="0" fieldPosition="0">
        <references count="2">
          <reference field="4294967294" count="1" selected="0">
            <x v="1"/>
          </reference>
          <reference field="1" count="1" selected="0">
            <x v="1"/>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C7B170-C0EF-4471-8645-C58E663B96FA}" name="PivotTable4" cacheId="1028" applyNumberFormats="0" applyBorderFormats="0" applyFontFormats="0" applyPatternFormats="0" applyAlignmentFormats="0" applyWidthHeightFormats="1" dataCaption="Values" tag="513bdcec-149f-4092-8695-833cf9df1fe1" updatedVersion="8" minRefreshableVersion="3" useAutoFormatting="1" subtotalHiddenItems="1" itemPrintTitles="1" createdVersion="8" indent="0" outline="1" outlineData="1" multipleFieldFilters="0" chartFormat="40">
  <location ref="M17:N23" firstHeaderRow="1" firstDataRow="1" firstDataCol="1"/>
  <pivotFields count="5">
    <pivotField dataField="1" subtotalTop="0" showAll="0" defaultSubtotal="0"/>
    <pivotField allDrilled="1" subtotalTop="0" showAll="0" dataSourceSort="1" defaultSubtotal="0" defaultAttributeDrillState="1"/>
    <pivotField allDrilled="1" subtotalTop="0" showAll="0" sortType="descending" defaultSubtotal="0" defaultAttributeDrillState="1">
      <items count="12">
        <item x="11"/>
        <item x="10"/>
        <item x="9"/>
        <item x="8"/>
        <item x="7"/>
        <item x="6"/>
        <item x="5"/>
        <item x="4"/>
        <item x="3"/>
        <item x="2"/>
        <item x="1"/>
        <item x="0"/>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fld="0" subtotal="count" baseField="0" baseItem="0"/>
  </dataFields>
  <formats count="12">
    <format dxfId="406">
      <pivotArea type="all" dataOnly="0" outline="0" fieldPosition="0"/>
    </format>
    <format dxfId="405">
      <pivotArea outline="0" collapsedLevelsAreSubtotals="1" fieldPosition="0"/>
    </format>
    <format dxfId="404">
      <pivotArea dataOnly="0" labelOnly="1" grandRow="1" outline="0" fieldPosition="0"/>
    </format>
    <format dxfId="403">
      <pivotArea dataOnly="0" labelOnly="1" outline="0" fieldPosition="0">
        <references count="1">
          <reference field="4294967294" count="1">
            <x v="0"/>
          </reference>
        </references>
      </pivotArea>
    </format>
    <format dxfId="402">
      <pivotArea type="all" dataOnly="0" outline="0" fieldPosition="0"/>
    </format>
    <format dxfId="401">
      <pivotArea outline="0" collapsedLevelsAreSubtotals="1" fieldPosition="0"/>
    </format>
    <format dxfId="400">
      <pivotArea dataOnly="0" labelOnly="1" grandRow="1" outline="0" fieldPosition="0"/>
    </format>
    <format dxfId="399">
      <pivotArea dataOnly="0" labelOnly="1" outline="0" fieldPosition="0">
        <references count="1">
          <reference field="4294967294" count="1">
            <x v="0"/>
          </reference>
        </references>
      </pivotArea>
    </format>
    <format dxfId="398">
      <pivotArea type="all" dataOnly="0" outline="0" fieldPosition="0"/>
    </format>
    <format dxfId="397">
      <pivotArea outline="0" collapsedLevelsAreSubtotals="1" fieldPosition="0"/>
    </format>
    <format dxfId="396">
      <pivotArea dataOnly="0" labelOnly="1" grandRow="1" outline="0" fieldPosition="0"/>
    </format>
    <format dxfId="395">
      <pivotArea dataOnly="0" labelOnly="1" outline="0" fieldPosition="0">
        <references count="1">
          <reference field="4294967294" count="1">
            <x v="0"/>
          </reference>
        </references>
      </pivotArea>
    </format>
  </formats>
  <chartFormats count="8">
    <chartFormat chart="7" format="0"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30" format="3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64" series="1">
      <pivotArea type="data" outline="0" fieldPosition="0">
        <references count="1">
          <reference field="4294967294" count="1" selected="0">
            <x v="0"/>
          </reference>
        </references>
      </pivotArea>
    </chartFormat>
    <chartFormat chart="37" format="65">
      <pivotArea type="data" outline="0" fieldPosition="0">
        <references count="2">
          <reference field="4294967294" count="1" selected="0">
            <x v="0"/>
          </reference>
          <reference field="3"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3" type="count" id="1" iMeasureHier="40">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B29568-A38F-47CC-87D7-58ECC7A924FB}" name="PivotTable17" cacheId="1001" applyNumberFormats="0" applyBorderFormats="0" applyFontFormats="0" applyPatternFormats="0" applyAlignmentFormats="0" applyWidthHeightFormats="1" dataCaption="Values" tag="772e6721-6b61-4b70-8803-7a2bbc1145d4" updatedVersion="8" minRefreshableVersion="3" useAutoFormatting="1" subtotalHiddenItems="1" itemPrintTitles="1" createdVersion="8" indent="0" outline="1" outlineData="1" multipleFieldFilters="0">
  <location ref="A41:E50" firstHeaderRow="0" firstDataRow="1" firstDataCol="2"/>
  <pivotFields count="7">
    <pivotField dataField="1" subtotalTop="0" showAll="0" defaultSubtotal="0"/>
    <pivotField dataField="1" subtotalTop="0" showAll="0" defaultSubtotal="0"/>
    <pivotField dataField="1" subtotalTop="0" showAll="0" defaultSubtotal="0"/>
    <pivotField name="QTR" axis="axisRow" allDrilled="1" outline="0" subtotalTop="0" showAll="0" dataSourceSort="1" defaultSubtotal="0" defaultAttributeDrillState="1">
      <items count="4">
        <item x="0"/>
        <item x="1"/>
        <item x="2"/>
        <item x="3"/>
      </items>
    </pivotField>
    <pivotField axis="axisRow" allDrilled="1" outline="0"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2">
    <field x="4"/>
    <field x="3"/>
  </rowFields>
  <rowItems count="9">
    <i>
      <x v="1"/>
      <x/>
    </i>
    <i r="1">
      <x v="1"/>
    </i>
    <i r="1">
      <x v="2"/>
    </i>
    <i r="1">
      <x v="3"/>
    </i>
    <i>
      <x/>
      <x/>
    </i>
    <i r="1">
      <x v="1"/>
    </i>
    <i r="1">
      <x v="2"/>
    </i>
    <i r="1">
      <x v="3"/>
    </i>
    <i t="grand">
      <x/>
    </i>
  </rowItems>
  <colFields count="1">
    <field x="-2"/>
  </colFields>
  <colItems count="3">
    <i>
      <x/>
    </i>
    <i i="1">
      <x v="1"/>
    </i>
    <i i="2">
      <x v="2"/>
    </i>
  </colItems>
  <dataFields count="3">
    <dataField fld="0" subtotal="count" baseField="0" baseItem="0"/>
    <dataField fld="2" subtotal="count" baseField="0" baseItem="0"/>
    <dataField fld="1" subtotal="count" baseField="0" baseItem="0"/>
  </dataFields>
  <formats count="27">
    <format dxfId="433">
      <pivotArea outline="0" collapsedLevelsAreSubtotals="1" fieldPosition="0">
        <references count="2">
          <reference field="3" count="0" selected="0"/>
          <reference field="4" count="1" selected="0">
            <x v="0"/>
          </reference>
        </references>
      </pivotArea>
    </format>
    <format dxfId="432">
      <pivotArea field="4" type="button" dataOnly="0" labelOnly="1" outline="0" axis="axisRow" fieldPosition="0"/>
    </format>
    <format dxfId="431">
      <pivotArea field="3" type="button" dataOnly="0" labelOnly="1" outline="0" axis="axisRow" fieldPosition="1"/>
    </format>
    <format dxfId="430">
      <pivotArea dataOnly="0" labelOnly="1" fieldPosition="0">
        <references count="1">
          <reference field="4" count="1">
            <x v="0"/>
          </reference>
        </references>
      </pivotArea>
    </format>
    <format dxfId="429">
      <pivotArea dataOnly="0" labelOnly="1" fieldPosition="0">
        <references count="2">
          <reference field="3" count="0"/>
          <reference field="4" count="1" selected="0">
            <x v="0"/>
          </reference>
        </references>
      </pivotArea>
    </format>
    <format dxfId="428">
      <pivotArea dataOnly="0" labelOnly="1" outline="0" fieldPosition="0">
        <references count="1">
          <reference field="4294967294" count="3">
            <x v="0"/>
            <x v="1"/>
            <x v="2"/>
          </reference>
        </references>
      </pivotArea>
    </format>
    <format dxfId="427">
      <pivotArea outline="0" collapsedLevelsAreSubtotals="1" fieldPosition="0">
        <references count="2">
          <reference field="3" count="0" selected="0"/>
          <reference field="4" count="1" selected="0">
            <x v="1"/>
          </reference>
        </references>
      </pivotArea>
    </format>
    <format dxfId="426">
      <pivotArea grandRow="1" outline="0" collapsedLevelsAreSubtotals="1" fieldPosition="0"/>
    </format>
    <format dxfId="425">
      <pivotArea dataOnly="0" labelOnly="1" fieldPosition="0">
        <references count="1">
          <reference field="4" count="1">
            <x v="1"/>
          </reference>
        </references>
      </pivotArea>
    </format>
    <format dxfId="424">
      <pivotArea dataOnly="0" labelOnly="1" grandRow="1" outline="0" fieldPosition="0"/>
    </format>
    <format dxfId="423">
      <pivotArea dataOnly="0" labelOnly="1" fieldPosition="0">
        <references count="2">
          <reference field="3" count="0"/>
          <reference field="4" count="1" selected="0">
            <x v="1"/>
          </reference>
        </references>
      </pivotArea>
    </format>
    <format dxfId="422">
      <pivotArea type="all" dataOnly="0" outline="0" fieldPosition="0"/>
    </format>
    <format dxfId="421">
      <pivotArea outline="0" collapsedLevelsAreSubtotals="1" fieldPosition="0"/>
    </format>
    <format dxfId="420">
      <pivotArea field="4" type="button" dataOnly="0" labelOnly="1" outline="0" axis="axisRow" fieldPosition="0"/>
    </format>
    <format dxfId="419">
      <pivotArea field="3" type="button" dataOnly="0" labelOnly="1" outline="0" axis="axisRow" fieldPosition="1"/>
    </format>
    <format dxfId="418">
      <pivotArea dataOnly="0" labelOnly="1" fieldPosition="0">
        <references count="1">
          <reference field="4" count="1">
            <x v="1"/>
          </reference>
        </references>
      </pivotArea>
    </format>
    <format dxfId="417">
      <pivotArea dataOnly="0" labelOnly="1" grandRow="1" outline="0" fieldPosition="0"/>
    </format>
    <format dxfId="416">
      <pivotArea dataOnly="0" labelOnly="1" fieldPosition="0">
        <references count="2">
          <reference field="3" count="0"/>
          <reference field="4" count="1" selected="0">
            <x v="1"/>
          </reference>
        </references>
      </pivotArea>
    </format>
    <format dxfId="415">
      <pivotArea dataOnly="0" labelOnly="1" outline="0" fieldPosition="0">
        <references count="1">
          <reference field="4294967294" count="3">
            <x v="0"/>
            <x v="1"/>
            <x v="2"/>
          </reference>
        </references>
      </pivotArea>
    </format>
    <format dxfId="414">
      <pivotArea type="all" dataOnly="0" outline="0" fieldPosition="0"/>
    </format>
    <format dxfId="413">
      <pivotArea outline="0" collapsedLevelsAreSubtotals="1" fieldPosition="0"/>
    </format>
    <format dxfId="412">
      <pivotArea field="4" type="button" dataOnly="0" labelOnly="1" outline="0" axis="axisRow" fieldPosition="0"/>
    </format>
    <format dxfId="411">
      <pivotArea field="3" type="button" dataOnly="0" labelOnly="1" outline="0" axis="axisRow" fieldPosition="1"/>
    </format>
    <format dxfId="410">
      <pivotArea dataOnly="0" labelOnly="1" fieldPosition="0">
        <references count="1">
          <reference field="4" count="1">
            <x v="1"/>
          </reference>
        </references>
      </pivotArea>
    </format>
    <format dxfId="409">
      <pivotArea dataOnly="0" labelOnly="1" grandRow="1" outline="0" fieldPosition="0"/>
    </format>
    <format dxfId="408">
      <pivotArea dataOnly="0" labelOnly="1" fieldPosition="0">
        <references count="2">
          <reference field="3" count="0"/>
          <reference field="4" count="1" selected="0">
            <x v="1"/>
          </reference>
        </references>
      </pivotArea>
    </format>
    <format dxfId="407">
      <pivotArea dataOnly="0" labelOnly="1" outline="0" fieldPosition="0">
        <references count="1">
          <reference field="4294967294" count="3">
            <x v="0"/>
            <x v="1"/>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99130B-853D-4313-90C9-D947AAC1763C}" name="PivotTable2" cacheId="9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61:J68" firstHeaderRow="1" firstDataRow="1" firstDataCol="1"/>
  <pivotFields count="3">
    <pivotField showAll="0"/>
    <pivotField dataField="1" numFmtId="166" showAll="0"/>
    <pivotField axis="axisRow" showAll="0" sortType="descending">
      <items count="15">
        <item m="1" x="12"/>
        <item m="1" x="11"/>
        <item m="1" x="10"/>
        <item m="1" x="13"/>
        <item m="1" x="9"/>
        <item m="1" x="8"/>
        <item x="0"/>
        <item x="1"/>
        <item x="2"/>
        <item x="3"/>
        <item m="1" x="7"/>
        <item x="5"/>
        <item m="1" x="6"/>
        <item x="4"/>
        <item t="default"/>
      </items>
      <autoSortScope>
        <pivotArea dataOnly="0" outline="0" fieldPosition="0">
          <references count="1">
            <reference field="4294967294" count="1" selected="0">
              <x v="0"/>
            </reference>
          </references>
        </pivotArea>
      </autoSortScope>
    </pivotField>
  </pivotFields>
  <rowFields count="1">
    <field x="2"/>
  </rowFields>
  <rowItems count="7">
    <i>
      <x v="9"/>
    </i>
    <i>
      <x v="13"/>
    </i>
    <i>
      <x v="8"/>
    </i>
    <i>
      <x v="7"/>
    </i>
    <i>
      <x v="11"/>
    </i>
    <i>
      <x v="6"/>
    </i>
    <i t="grand">
      <x/>
    </i>
  </rowItems>
  <colItems count="1">
    <i/>
  </colItems>
  <dataFields count="1">
    <dataField name="Sum of Total sales" fld="1" baseField="0" baseItem="0" numFmtId="166"/>
  </dataFields>
  <chartFormats count="9">
    <chartFormat chart="0" format="47" series="1">
      <pivotArea type="data" outline="0" fieldPosition="0">
        <references count="1">
          <reference field="4294967294" count="1" selected="0">
            <x v="0"/>
          </reference>
        </references>
      </pivotArea>
    </chartFormat>
    <chartFormat chart="0" format="48">
      <pivotArea type="data" outline="0" fieldPosition="0">
        <references count="2">
          <reference field="4294967294" count="1" selected="0">
            <x v="0"/>
          </reference>
          <reference field="2" count="1" selected="0">
            <x v="0"/>
          </reference>
        </references>
      </pivotArea>
    </chartFormat>
    <chartFormat chart="0" format="49">
      <pivotArea type="data" outline="0" fieldPosition="0">
        <references count="2">
          <reference field="4294967294" count="1" selected="0">
            <x v="0"/>
          </reference>
          <reference field="2" count="1" selected="0">
            <x v="3"/>
          </reference>
        </references>
      </pivotArea>
    </chartFormat>
    <chartFormat chart="0" format="50">
      <pivotArea type="data" outline="0" fieldPosition="0">
        <references count="2">
          <reference field="4294967294" count="1" selected="0">
            <x v="0"/>
          </reference>
          <reference field="2" count="1" selected="0">
            <x v="1"/>
          </reference>
        </references>
      </pivotArea>
    </chartFormat>
    <chartFormat chart="7" format="55" series="1">
      <pivotArea type="data" outline="0" fieldPosition="0">
        <references count="1">
          <reference field="4294967294" count="1" selected="0">
            <x v="0"/>
          </reference>
        </references>
      </pivotArea>
    </chartFormat>
    <chartFormat chart="7" format="56">
      <pivotArea type="data" outline="0" fieldPosition="0">
        <references count="2">
          <reference field="4294967294" count="1" selected="0">
            <x v="0"/>
          </reference>
          <reference field="2" count="1" selected="0">
            <x v="0"/>
          </reference>
        </references>
      </pivotArea>
    </chartFormat>
    <chartFormat chart="7" format="57">
      <pivotArea type="data" outline="0" fieldPosition="0">
        <references count="2">
          <reference field="4294967294" count="1" selected="0">
            <x v="0"/>
          </reference>
          <reference field="2" count="1" selected="0">
            <x v="3"/>
          </reference>
        </references>
      </pivotArea>
    </chartFormat>
    <chartFormat chart="7" format="58">
      <pivotArea type="data" outline="0" fieldPosition="0">
        <references count="2">
          <reference field="4294967294" count="1" selected="0">
            <x v="0"/>
          </reference>
          <reference field="2" count="1" selected="0">
            <x v="1"/>
          </reference>
        </references>
      </pivotArea>
    </chartFormat>
    <chartFormat chart="7" format="59">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1B8ABE-70F1-4892-A553-0EF76CFE3B81}" name="PivotTable25" cacheId="1013" applyNumberFormats="0" applyBorderFormats="0" applyFontFormats="0" applyPatternFormats="0" applyAlignmentFormats="0" applyWidthHeightFormats="1" dataCaption="Values" tag="e13dbaab-e066-43fd-a6dd-ff11a24c056d" updatedVersion="8" minRefreshableVersion="3" useAutoFormatting="1" subtotalHiddenItems="1" itemPrintTitles="1" createdVersion="8" indent="0" outline="1" outlineData="1" multipleFieldFilters="0" chartFormat="33">
  <location ref="G21:H27" firstHeaderRow="1" firstDataRow="1" firstDataCol="1"/>
  <pivotFields count="5">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1" subtotal="count" baseField="0" baseItem="0"/>
  </dataFields>
  <formats count="12">
    <format dxfId="445">
      <pivotArea type="all" dataOnly="0" outline="0" fieldPosition="0"/>
    </format>
    <format dxfId="444">
      <pivotArea outline="0" collapsedLevelsAreSubtotals="1" fieldPosition="0"/>
    </format>
    <format dxfId="443">
      <pivotArea dataOnly="0" labelOnly="1" grandRow="1" outline="0" fieldPosition="0"/>
    </format>
    <format dxfId="442">
      <pivotArea type="all" dataOnly="0" outline="0" fieldPosition="0"/>
    </format>
    <format dxfId="441">
      <pivotArea outline="0" collapsedLevelsAreSubtotals="1" fieldPosition="0"/>
    </format>
    <format dxfId="440">
      <pivotArea dataOnly="0" labelOnly="1" grandRow="1" outline="0" fieldPosition="0"/>
    </format>
    <format dxfId="439">
      <pivotArea type="all" dataOnly="0" outline="0" fieldPosition="0"/>
    </format>
    <format dxfId="438">
      <pivotArea outline="0" collapsedLevelsAreSubtotals="1" fieldPosition="0"/>
    </format>
    <format dxfId="437">
      <pivotArea field="2" type="button" dataOnly="0" labelOnly="1" outline="0" axis="axisRow" fieldPosition="0"/>
    </format>
    <format dxfId="436">
      <pivotArea dataOnly="0" labelOnly="1" fieldPosition="0">
        <references count="1">
          <reference field="2" count="0"/>
        </references>
      </pivotArea>
    </format>
    <format dxfId="435">
      <pivotArea dataOnly="0" labelOnly="1" grandRow="1" outline="0" fieldPosition="0"/>
    </format>
    <format dxfId="434">
      <pivotArea dataOnly="0" labelOnly="1" outline="0" fieldPosition="0">
        <references count="1">
          <reference field="4294967294" count="1">
            <x v="0"/>
          </reference>
        </references>
      </pivotArea>
    </format>
  </formats>
  <chartFormats count="10">
    <chartFormat chart="7" format="4"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2"/>
          </reference>
        </references>
      </pivotArea>
    </chartFormat>
    <chartFormat chart="7" format="7">
      <pivotArea type="data" outline="0" fieldPosition="0">
        <references count="2">
          <reference field="4294967294" count="1" selected="0">
            <x v="0"/>
          </reference>
          <reference field="2" count="1" selected="0">
            <x v="3"/>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4"/>
          </reference>
        </references>
      </pivotArea>
    </chartFormat>
    <chartFormat chart="24" format="22" series="1">
      <pivotArea type="data" outline="0" fieldPosition="0">
        <references count="1">
          <reference field="4294967294" count="1" selected="0">
            <x v="0"/>
          </reference>
        </references>
      </pivotArea>
    </chartFormat>
    <chartFormat chart="27" format="24" series="1">
      <pivotArea type="data" outline="0" fieldPosition="0">
        <references count="1">
          <reference field="4294967294" count="1" selected="0">
            <x v="0"/>
          </reference>
        </references>
      </pivotArea>
    </chartFormat>
    <chartFormat chart="28" format="26" series="1">
      <pivotArea type="data" outline="0" fieldPosition="0">
        <references count="1">
          <reference field="4294967294" count="1" selected="0">
            <x v="0"/>
          </reference>
        </references>
      </pivotArea>
    </chartFormat>
    <chartFormat chart="30" format="26"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E7CB61-FE1C-4D64-BE6F-3D9F41903D8D}" name="PivotTable12" cacheId="992" applyNumberFormats="0" applyBorderFormats="0" applyFontFormats="0" applyPatternFormats="0" applyAlignmentFormats="0" applyWidthHeightFormats="1" dataCaption="Values" tag="513bdcec-149f-4092-8695-833cf9df1fe1" updatedVersion="8" minRefreshableVersion="3" useAutoFormatting="1" subtotalHiddenItems="1" itemPrintTitles="1" createdVersion="8" indent="0" outline="1" outlineData="1" multipleFieldFilters="0" chartFormat="41">
  <location ref="A4:B9" firstHeaderRow="1" firstDataRow="1" firstDataCol="1"/>
  <pivotFields count="4">
    <pivotField axis="axisRow" allDrilled="1" outline="0"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18">
    <format dxfId="463">
      <pivotArea type="all" dataOnly="0" outline="0" fieldPosition="0"/>
    </format>
    <format dxfId="462">
      <pivotArea outline="0" collapsedLevelsAreSubtotals="1" fieldPosition="0"/>
    </format>
    <format dxfId="461">
      <pivotArea field="0" type="button" dataOnly="0" labelOnly="1" outline="0" axis="axisRow" fieldPosition="0"/>
    </format>
    <format dxfId="460">
      <pivotArea dataOnly="0" labelOnly="1" fieldPosition="0">
        <references count="1">
          <reference field="0" count="0"/>
        </references>
      </pivotArea>
    </format>
    <format dxfId="459">
      <pivotArea dataOnly="0" labelOnly="1" grandRow="1" outline="0" fieldPosition="0"/>
    </format>
    <format dxfId="458">
      <pivotArea dataOnly="0" labelOnly="1" outline="0" fieldPosition="0">
        <references count="1">
          <reference field="4294967294" count="1">
            <x v="0"/>
          </reference>
        </references>
      </pivotArea>
    </format>
    <format dxfId="457">
      <pivotArea type="all" dataOnly="0" outline="0" fieldPosition="0"/>
    </format>
    <format dxfId="456">
      <pivotArea outline="0" collapsedLevelsAreSubtotals="1" fieldPosition="0"/>
    </format>
    <format dxfId="455">
      <pivotArea field="0" type="button" dataOnly="0" labelOnly="1" outline="0" axis="axisRow" fieldPosition="0"/>
    </format>
    <format dxfId="454">
      <pivotArea dataOnly="0" labelOnly="1" fieldPosition="0">
        <references count="1">
          <reference field="0" count="0"/>
        </references>
      </pivotArea>
    </format>
    <format dxfId="453">
      <pivotArea dataOnly="0" labelOnly="1" grandRow="1" outline="0" fieldPosition="0"/>
    </format>
    <format dxfId="452">
      <pivotArea dataOnly="0" labelOnly="1" outline="0" fieldPosition="0">
        <references count="1">
          <reference field="4294967294" count="1">
            <x v="0"/>
          </reference>
        </references>
      </pivotArea>
    </format>
    <format dxfId="451">
      <pivotArea type="all" dataOnly="0" outline="0" fieldPosition="0"/>
    </format>
    <format dxfId="450">
      <pivotArea outline="0" collapsedLevelsAreSubtotals="1" fieldPosition="0"/>
    </format>
    <format dxfId="449">
      <pivotArea field="0" type="button" dataOnly="0" labelOnly="1" outline="0" axis="axisRow" fieldPosition="0"/>
    </format>
    <format dxfId="448">
      <pivotArea dataOnly="0" labelOnly="1" fieldPosition="0">
        <references count="1">
          <reference field="0" count="0"/>
        </references>
      </pivotArea>
    </format>
    <format dxfId="447">
      <pivotArea dataOnly="0" labelOnly="1" grandRow="1" outline="0" fieldPosition="0"/>
    </format>
    <format dxfId="446">
      <pivotArea dataOnly="0" labelOnly="1" outline="0" fieldPosition="0">
        <references count="1">
          <reference field="4294967294" count="1">
            <x v="0"/>
          </reference>
        </references>
      </pivotArea>
    </format>
  </formats>
  <chartFormats count="18">
    <chartFormat chart="7" format="0"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0" count="1" selected="0">
            <x v="0"/>
          </reference>
        </references>
      </pivotArea>
    </chartFormat>
    <chartFormat chart="10" format="20">
      <pivotArea type="data" outline="0" fieldPosition="0">
        <references count="2">
          <reference field="4294967294" count="1" selected="0">
            <x v="0"/>
          </reference>
          <reference field="0" count="1" selected="0">
            <x v="2"/>
          </reference>
        </references>
      </pivotArea>
    </chartFormat>
    <chartFormat chart="10" format="21">
      <pivotArea type="data" outline="0" fieldPosition="0">
        <references count="2">
          <reference field="4294967294" count="1" selected="0">
            <x v="0"/>
          </reference>
          <reference field="0" count="1" selected="0">
            <x v="1"/>
          </reference>
        </references>
      </pivotArea>
    </chartFormat>
    <chartFormat chart="10" format="22">
      <pivotArea type="data" outline="0" fieldPosition="0">
        <references count="2">
          <reference field="4294967294" count="1" selected="0">
            <x v="0"/>
          </reference>
          <reference field="0"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 chart="19" format="10">
      <pivotArea type="data" outline="0" fieldPosition="0">
        <references count="2">
          <reference field="4294967294" count="1" selected="0">
            <x v="0"/>
          </reference>
          <reference field="0" count="1" selected="0">
            <x v="2"/>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3"/>
          </reference>
        </references>
      </pivotArea>
    </chartFormat>
    <chartFormat chart="34" format="165" series="1">
      <pivotArea type="data" outline="0" fieldPosition="0">
        <references count="1">
          <reference field="4294967294" count="1" selected="0">
            <x v="0"/>
          </reference>
        </references>
      </pivotArea>
    </chartFormat>
    <chartFormat chart="34" format="166">
      <pivotArea type="data" outline="0" fieldPosition="0">
        <references count="2">
          <reference field="4294967294" count="1" selected="0">
            <x v="0"/>
          </reference>
          <reference field="0" count="1" selected="0">
            <x v="0"/>
          </reference>
        </references>
      </pivotArea>
    </chartFormat>
    <chartFormat chart="34" format="167">
      <pivotArea type="data" outline="0" fieldPosition="0">
        <references count="2">
          <reference field="4294967294" count="1" selected="0">
            <x v="0"/>
          </reference>
          <reference field="0" count="1" selected="0">
            <x v="1"/>
          </reference>
        </references>
      </pivotArea>
    </chartFormat>
    <chartFormat chart="34" format="168">
      <pivotArea type="data" outline="0" fieldPosition="0">
        <references count="2">
          <reference field="4294967294" count="1" selected="0">
            <x v="0"/>
          </reference>
          <reference field="0" count="1" selected="0">
            <x v="2"/>
          </reference>
        </references>
      </pivotArea>
    </chartFormat>
    <chartFormat chart="34" format="169">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7F73AF-AA48-4802-B20D-3D8CD5C8BE03}" name="PivotTable22" cacheId="1007" applyNumberFormats="0" applyBorderFormats="0" applyFontFormats="0" applyPatternFormats="0" applyAlignmentFormats="0" applyWidthHeightFormats="1" dataCaption="Values" tag="83e4e70f-b48b-4a38-8656-211640cc485f" updatedVersion="8" minRefreshableVersion="3" useAutoFormatting="1" subtotalHiddenItems="1" itemPrintTitles="1" createdVersion="8" indent="0" outline="1" outlineData="1" multipleFieldFilters="0" chartFormat="21">
  <location ref="F10:H13" firstHeaderRow="0" firstDataRow="1" firstDataCol="1"/>
  <pivotFields count="5">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1"/>
    </i>
    <i>
      <x/>
    </i>
    <i t="grand">
      <x/>
    </i>
  </rowItems>
  <colFields count="1">
    <field x="-2"/>
  </colFields>
  <colItems count="2">
    <i>
      <x/>
    </i>
    <i i="1">
      <x v="1"/>
    </i>
  </colItems>
  <dataFields count="2">
    <dataField fld="1" subtotal="count" baseField="0" baseItem="0"/>
    <dataField fld="2" subtotal="count" baseField="0" baseItem="0"/>
  </dataFields>
  <formats count="12">
    <format dxfId="475">
      <pivotArea type="all" dataOnly="0" outline="0" fieldPosition="0"/>
    </format>
    <format dxfId="474">
      <pivotArea outline="0" collapsedLevelsAreSubtotals="1" fieldPosition="0"/>
    </format>
    <format dxfId="473">
      <pivotArea dataOnly="0" labelOnly="1" grandRow="1" outline="0" fieldPosition="0"/>
    </format>
    <format dxfId="472">
      <pivotArea type="all" dataOnly="0" outline="0" fieldPosition="0"/>
    </format>
    <format dxfId="471">
      <pivotArea outline="0" collapsedLevelsAreSubtotals="1" fieldPosition="0"/>
    </format>
    <format dxfId="470">
      <pivotArea dataOnly="0" labelOnly="1" grandRow="1" outline="0" fieldPosition="0"/>
    </format>
    <format dxfId="469">
      <pivotArea type="all" dataOnly="0" outline="0" fieldPosition="0"/>
    </format>
    <format dxfId="468">
      <pivotArea outline="0" collapsedLevelsAreSubtotals="1" fieldPosition="0"/>
    </format>
    <format dxfId="467">
      <pivotArea field="0" type="button" dataOnly="0" labelOnly="1" outline="0" axis="axisRow" fieldPosition="0"/>
    </format>
    <format dxfId="466">
      <pivotArea dataOnly="0" labelOnly="1" fieldPosition="0">
        <references count="1">
          <reference field="0" count="0"/>
        </references>
      </pivotArea>
    </format>
    <format dxfId="465">
      <pivotArea dataOnly="0" labelOnly="1" grandRow="1" outline="0" fieldPosition="0"/>
    </format>
    <format dxfId="464">
      <pivotArea dataOnly="0" labelOnly="1" outline="0" axis="axisValues" fieldPosition="0"/>
    </format>
  </formats>
  <chartFormats count="12">
    <chartFormat chart="9" format="133" series="1">
      <pivotArea type="data" outline="0" fieldPosition="0">
        <references count="1">
          <reference field="4294967294" count="1" selected="0">
            <x v="0"/>
          </reference>
        </references>
      </pivotArea>
    </chartFormat>
    <chartFormat chart="9" format="134">
      <pivotArea type="data" outline="0" fieldPosition="0">
        <references count="2">
          <reference field="4294967294" count="1" selected="0">
            <x v="0"/>
          </reference>
          <reference field="0" count="1" selected="0">
            <x v="1"/>
          </reference>
        </references>
      </pivotArea>
    </chartFormat>
    <chartFormat chart="9" format="135">
      <pivotArea type="data" outline="0" fieldPosition="0">
        <references count="2">
          <reference field="4294967294" count="1" selected="0">
            <x v="0"/>
          </reference>
          <reference field="0" count="1" selected="0">
            <x v="0"/>
          </reference>
        </references>
      </pivotArea>
    </chartFormat>
    <chartFormat chart="9" format="136" series="1">
      <pivotArea type="data" outline="0" fieldPosition="0">
        <references count="1">
          <reference field="4294967294" count="1" selected="0">
            <x v="1"/>
          </reference>
        </references>
      </pivotArea>
    </chartFormat>
    <chartFormat chart="9" format="137">
      <pivotArea type="data" outline="0" fieldPosition="0">
        <references count="2">
          <reference field="4294967294" count="1" selected="0">
            <x v="1"/>
          </reference>
          <reference field="0" count="1" selected="0">
            <x v="1"/>
          </reference>
        </references>
      </pivotArea>
    </chartFormat>
    <chartFormat chart="9" format="138">
      <pivotArea type="data" outline="0" fieldPosition="0">
        <references count="2">
          <reference field="4294967294" count="1" selected="0">
            <x v="1"/>
          </reference>
          <reference field="0" count="1" selected="0">
            <x v="0"/>
          </reference>
        </references>
      </pivotArea>
    </chartFormat>
    <chartFormat chart="19" format="145" series="1">
      <pivotArea type="data" outline="0" fieldPosition="0">
        <references count="1">
          <reference field="4294967294" count="1" selected="0">
            <x v="0"/>
          </reference>
        </references>
      </pivotArea>
    </chartFormat>
    <chartFormat chart="19" format="146">
      <pivotArea type="data" outline="0" fieldPosition="0">
        <references count="2">
          <reference field="4294967294" count="1" selected="0">
            <x v="0"/>
          </reference>
          <reference field="0" count="1" selected="0">
            <x v="1"/>
          </reference>
        </references>
      </pivotArea>
    </chartFormat>
    <chartFormat chart="19" format="147">
      <pivotArea type="data" outline="0" fieldPosition="0">
        <references count="2">
          <reference field="4294967294" count="1" selected="0">
            <x v="0"/>
          </reference>
          <reference field="0" count="1" selected="0">
            <x v="0"/>
          </reference>
        </references>
      </pivotArea>
    </chartFormat>
    <chartFormat chart="19" format="148" series="1">
      <pivotArea type="data" outline="0" fieldPosition="0">
        <references count="1">
          <reference field="4294967294" count="1" selected="0">
            <x v="1"/>
          </reference>
        </references>
      </pivotArea>
    </chartFormat>
    <chartFormat chart="19" format="149">
      <pivotArea type="data" outline="0" fieldPosition="0">
        <references count="2">
          <reference field="4294967294" count="1" selected="0">
            <x v="1"/>
          </reference>
          <reference field="0" count="1" selected="0">
            <x v="1"/>
          </reference>
        </references>
      </pivotArea>
    </chartFormat>
    <chartFormat chart="19" format="150">
      <pivotArea type="data" outline="0" fieldPosition="0">
        <references count="2">
          <reference field="4294967294" count="1" selected="0">
            <x v="1"/>
          </reference>
          <reference field="0"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34AC03-27DE-4F47-A40F-43841052B011}" name="PivotTable20" cacheId="1004" applyNumberFormats="0" applyBorderFormats="0" applyFontFormats="0" applyPatternFormats="0" applyAlignmentFormats="0" applyWidthHeightFormats="1" dataCaption="Values" tag="dff878ec-a850-4787-aacf-4dbd9d36b709" updatedVersion="8" minRefreshableVersion="3" useAutoFormatting="1" subtotalHiddenItems="1" itemPrintTitles="1" createdVersion="8" indent="0" outline="1" outlineData="1" multipleFieldFilters="0" chartFormat="1">
  <location ref="F4:G8" firstHeaderRow="1" firstDataRow="1" firstDataCol="1"/>
  <pivotFields count="4">
    <pivotField axis="axisRow" allDrilled="1" subtotalTop="0" showAll="0" defaultSubtotal="0" defaultAttributeDrillState="1">
      <items count="3">
        <item x="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2">
    <format dxfId="487">
      <pivotArea type="all" dataOnly="0" outline="0" fieldPosition="0"/>
    </format>
    <format dxfId="486">
      <pivotArea outline="0" collapsedLevelsAreSubtotals="1" fieldPosition="0"/>
    </format>
    <format dxfId="485">
      <pivotArea dataOnly="0" labelOnly="1" grandRow="1" outline="0" fieldPosition="0"/>
    </format>
    <format dxfId="484">
      <pivotArea type="all" dataOnly="0" outline="0" fieldPosition="0"/>
    </format>
    <format dxfId="483">
      <pivotArea outline="0" collapsedLevelsAreSubtotals="1" fieldPosition="0"/>
    </format>
    <format dxfId="482">
      <pivotArea dataOnly="0" labelOnly="1" grandRow="1" outline="0" fieldPosition="0"/>
    </format>
    <format dxfId="481">
      <pivotArea type="all" dataOnly="0" outline="0" fieldPosition="0"/>
    </format>
    <format dxfId="480">
      <pivotArea outline="0" collapsedLevelsAreSubtotals="1" fieldPosition="0"/>
    </format>
    <format dxfId="479">
      <pivotArea field="0" type="button" dataOnly="0" labelOnly="1" outline="0" axis="axisRow" fieldPosition="0"/>
    </format>
    <format dxfId="478">
      <pivotArea dataOnly="0" labelOnly="1" fieldPosition="0">
        <references count="1">
          <reference field="0" count="0"/>
        </references>
      </pivotArea>
    </format>
    <format dxfId="477">
      <pivotArea dataOnly="0" labelOnly="1" grandRow="1" outline="0" fieldPosition="0"/>
    </format>
    <format dxfId="47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C448AFB-1638-423C-A7B0-410E76A236CC}" name="PivotTable8" cacheId="1034" applyNumberFormats="0" applyBorderFormats="0" applyFontFormats="0" applyPatternFormats="0" applyAlignmentFormats="0" applyWidthHeightFormats="1" dataCaption="Values" tag="9e96f0fc-d994-4eb8-adfc-22e3c25075aa" updatedVersion="8" minRefreshableVersion="3" useAutoFormatting="1" subtotalHiddenItems="1" itemPrintTitles="1" createdVersion="8" indent="0" outline="1" outlineData="1" multipleFieldFilters="0" chartFormat="19">
  <location ref="P4:Q11" firstHeaderRow="1" firstDataRow="1" firstDataCol="1"/>
  <pivotFields count="6">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4"/>
  </rowFields>
  <rowItems count="7">
    <i>
      <x/>
    </i>
    <i>
      <x v="1"/>
    </i>
    <i>
      <x v="2"/>
    </i>
    <i>
      <x v="3"/>
    </i>
    <i>
      <x v="4"/>
    </i>
    <i>
      <x v="5"/>
    </i>
    <i t="grand">
      <x/>
    </i>
  </rowItems>
  <colItems count="1">
    <i/>
  </colItems>
  <dataFields count="1">
    <dataField fld="1" subtotal="count" baseField="0" baseItem="0"/>
  </dataFields>
  <formats count="9">
    <format dxfId="496">
      <pivotArea type="all" dataOnly="0" outline="0" fieldPosition="0"/>
    </format>
    <format dxfId="495">
      <pivotArea outline="0" collapsedLevelsAreSubtotals="1" fieldPosition="0"/>
    </format>
    <format dxfId="494">
      <pivotArea dataOnly="0" labelOnly="1" grandRow="1" outline="0" fieldPosition="0"/>
    </format>
    <format dxfId="493">
      <pivotArea type="all" dataOnly="0" outline="0" fieldPosition="0"/>
    </format>
    <format dxfId="492">
      <pivotArea outline="0" collapsedLevelsAreSubtotals="1" fieldPosition="0"/>
    </format>
    <format dxfId="491">
      <pivotArea dataOnly="0" labelOnly="1" grandRow="1" outline="0" fieldPosition="0"/>
    </format>
    <format dxfId="490">
      <pivotArea type="all" dataOnly="0" outline="0" fieldPosition="0"/>
    </format>
    <format dxfId="489">
      <pivotArea outline="0" collapsedLevelsAreSubtotals="1" fieldPosition="0"/>
    </format>
    <format dxfId="488">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9" format="179" series="1">
      <pivotArea type="data" outline="0" fieldPosition="0">
        <references count="1">
          <reference field="4294967294" count="1" selected="0">
            <x v="0"/>
          </reference>
        </references>
      </pivotArea>
    </chartFormat>
    <chartFormat chart="14" format="39" series="1">
      <pivotArea type="data" outline="0" fieldPosition="0">
        <references count="1">
          <reference field="4294967294" count="1" selected="0">
            <x v="0"/>
          </reference>
        </references>
      </pivotArea>
    </chartFormat>
    <chartFormat chart="14" format="40">
      <pivotArea type="data" outline="0" fieldPosition="0">
        <references count="2">
          <reference field="4294967294" count="1" selected="0">
            <x v="0"/>
          </reference>
          <reference field="4" count="1" selected="0">
            <x v="0"/>
          </reference>
        </references>
      </pivotArea>
    </chartFormat>
    <chartFormat chart="14" format="41">
      <pivotArea type="data" outline="0" fieldPosition="0">
        <references count="2">
          <reference field="4294967294" count="1" selected="0">
            <x v="0"/>
          </reference>
          <reference field="4" count="1" selected="0">
            <x v="1"/>
          </reference>
        </references>
      </pivotArea>
    </chartFormat>
    <chartFormat chart="14" format="42">
      <pivotArea type="data" outline="0" fieldPosition="0">
        <references count="2">
          <reference field="4294967294" count="1" selected="0">
            <x v="0"/>
          </reference>
          <reference field="4" count="1" selected="0">
            <x v="2"/>
          </reference>
        </references>
      </pivotArea>
    </chartFormat>
    <chartFormat chart="18" format="64" series="1">
      <pivotArea type="data" outline="0" fieldPosition="0">
        <references count="1">
          <reference field="4294967294" count="1" selected="0">
            <x v="0"/>
          </reference>
        </references>
      </pivotArea>
    </chartFormat>
    <chartFormat chart="18" format="65">
      <pivotArea type="data" outline="0" fieldPosition="0">
        <references count="2">
          <reference field="4294967294" count="1" selected="0">
            <x v="0"/>
          </reference>
          <reference field="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17618B3-B3EE-4066-9B78-54EF747AF539}" name="PivotTable3" cacheId="1025" applyNumberFormats="0" applyBorderFormats="0" applyFontFormats="0" applyPatternFormats="0" applyAlignmentFormats="0" applyWidthHeightFormats="1" dataCaption="Values" tag="513bdcec-149f-4092-8695-833cf9df1fe1" updatedVersion="8" minRefreshableVersion="3" useAutoFormatting="1" subtotalHiddenItems="1" itemPrintTitles="1" createdVersion="8" indent="0" outline="1" outlineData="1" multipleFieldFilters="0" chartFormat="33">
  <location ref="J17:K30"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12">
        <item x="11"/>
        <item x="10"/>
        <item x="9"/>
        <item x="8"/>
        <item x="7"/>
        <item x="6"/>
        <item x="5"/>
        <item x="4"/>
        <item x="3"/>
        <item x="2"/>
        <item x="1"/>
        <item x="0"/>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0" subtotal="count" baseField="0" baseItem="0"/>
  </dataFields>
  <formats count="12">
    <format dxfId="508">
      <pivotArea type="all" dataOnly="0" outline="0" fieldPosition="0"/>
    </format>
    <format dxfId="507">
      <pivotArea outline="0" collapsedLevelsAreSubtotals="1" fieldPosition="0"/>
    </format>
    <format dxfId="506">
      <pivotArea dataOnly="0" labelOnly="1" grandRow="1" outline="0" fieldPosition="0"/>
    </format>
    <format dxfId="505">
      <pivotArea dataOnly="0" labelOnly="1" outline="0" fieldPosition="0">
        <references count="1">
          <reference field="4294967294" count="1">
            <x v="0"/>
          </reference>
        </references>
      </pivotArea>
    </format>
    <format dxfId="504">
      <pivotArea type="all" dataOnly="0" outline="0" fieldPosition="0"/>
    </format>
    <format dxfId="503">
      <pivotArea outline="0" collapsedLevelsAreSubtotals="1" fieldPosition="0"/>
    </format>
    <format dxfId="502">
      <pivotArea dataOnly="0" labelOnly="1" grandRow="1" outline="0" fieldPosition="0"/>
    </format>
    <format dxfId="501">
      <pivotArea dataOnly="0" labelOnly="1" outline="0" fieldPosition="0">
        <references count="1">
          <reference field="4294967294" count="1">
            <x v="0"/>
          </reference>
        </references>
      </pivotArea>
    </format>
    <format dxfId="500">
      <pivotArea type="all" dataOnly="0" outline="0" fieldPosition="0"/>
    </format>
    <format dxfId="499">
      <pivotArea outline="0" collapsedLevelsAreSubtotals="1" fieldPosition="0"/>
    </format>
    <format dxfId="498">
      <pivotArea dataOnly="0" labelOnly="1" grandRow="1" outline="0" fieldPosition="0"/>
    </format>
    <format dxfId="497">
      <pivotArea dataOnly="0" labelOnly="1" outline="0" fieldPosition="0">
        <references count="1">
          <reference field="4294967294" count="1">
            <x v="0"/>
          </reference>
        </references>
      </pivotArea>
    </format>
  </formats>
  <chartFormats count="6">
    <chartFormat chart="7" format="0"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30" format="30" series="1">
      <pivotArea type="data" outline="0" fieldPosition="0">
        <references count="1">
          <reference field="4294967294" count="1" selected="0">
            <x v="0"/>
          </reference>
        </references>
      </pivotArea>
    </chartFormat>
    <chartFormat chart="30" format="31">
      <pivotArea type="data" outline="0" fieldPosition="0">
        <references count="2">
          <reference field="4294967294" count="1" selected="0">
            <x v="0"/>
          </reference>
          <reference field="2" count="1" selected="0">
            <x v="4"/>
          </reference>
        </references>
      </pivotArea>
    </chartFormat>
    <chartFormat chart="30" format="32">
      <pivotArea type="data" outline="0" fieldPosition="0">
        <references count="2">
          <reference field="4294967294" count="1" selected="0">
            <x v="0"/>
          </reference>
          <reference field="2" count="1" selected="0">
            <x v="6"/>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DDB18BE-2F00-4DDA-B83E-A1B1F0DE6BE3}" name="PivotTable1" cacheId="1019" applyNumberFormats="0" applyBorderFormats="0" applyFontFormats="0" applyPatternFormats="0" applyAlignmentFormats="0" applyWidthHeightFormats="1" dataCaption="Values" tag="66847416-8a06-41e9-b1b4-7a48ebd04f1a" updatedVersion="8" minRefreshableVersion="3" useAutoFormatting="1" subtotalHiddenItems="1" itemPrintTitles="1" createdVersion="8" indent="0" outline="1" outlineData="1" multipleFieldFilters="0" chartFormat="57">
  <location ref="A60:C67" firstHeaderRow="0" firstDataRow="1" firstDataCol="1"/>
  <pivotFields count="4">
    <pivotField dataField="1" subtotalTop="0" showAll="0" defaultSubtotal="0"/>
    <pivotField axis="axisRow" allDrilled="1" subtotalTop="0" showAll="0" defaultSubtotal="0" defaultAttributeDrillState="1">
      <items count="6">
        <item x="2"/>
        <item x="3"/>
        <item x="5"/>
        <item x="0"/>
        <item x="1"/>
        <item x="4"/>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fld="0" subtotal="count" baseField="0" baseItem="0"/>
    <dataField fld="2" subtotal="count" baseField="0" baseItem="0"/>
  </dataFields>
  <formats count="24">
    <format dxfId="532">
      <pivotArea type="all" dataOnly="0" outline="0" fieldPosition="0"/>
    </format>
    <format dxfId="531">
      <pivotArea outline="0" collapsedLevelsAreSubtotals="1" fieldPosition="0"/>
    </format>
    <format dxfId="530">
      <pivotArea field="1" type="button" dataOnly="0" labelOnly="1" outline="0" axis="axisRow" fieldPosition="0"/>
    </format>
    <format dxfId="529">
      <pivotArea dataOnly="0" labelOnly="1" fieldPosition="0">
        <references count="1">
          <reference field="1" count="0"/>
        </references>
      </pivotArea>
    </format>
    <format dxfId="528">
      <pivotArea dataOnly="0" labelOnly="1" grandRow="1" outline="0" fieldPosition="0"/>
    </format>
    <format dxfId="527">
      <pivotArea dataOnly="0" labelOnly="1" outline="0" fieldPosition="0">
        <references count="1">
          <reference field="4294967294" count="1">
            <x v="0"/>
          </reference>
        </references>
      </pivotArea>
    </format>
    <format dxfId="526">
      <pivotArea type="all" dataOnly="0" outline="0" fieldPosition="0"/>
    </format>
    <format dxfId="525">
      <pivotArea outline="0" collapsedLevelsAreSubtotals="1" fieldPosition="0"/>
    </format>
    <format dxfId="524">
      <pivotArea field="1" type="button" dataOnly="0" labelOnly="1" outline="0" axis="axisRow" fieldPosition="0"/>
    </format>
    <format dxfId="523">
      <pivotArea dataOnly="0" labelOnly="1" fieldPosition="0">
        <references count="1">
          <reference field="1" count="0"/>
        </references>
      </pivotArea>
    </format>
    <format dxfId="522">
      <pivotArea dataOnly="0" labelOnly="1" grandRow="1" outline="0" fieldPosition="0"/>
    </format>
    <format dxfId="521">
      <pivotArea dataOnly="0" labelOnly="1" outline="0" fieldPosition="0">
        <references count="1">
          <reference field="4294967294" count="1">
            <x v="0"/>
          </reference>
        </references>
      </pivotArea>
    </format>
    <format dxfId="520">
      <pivotArea type="all" dataOnly="0" outline="0" fieldPosition="0"/>
    </format>
    <format dxfId="519">
      <pivotArea outline="0" collapsedLevelsAreSubtotals="1" fieldPosition="0"/>
    </format>
    <format dxfId="518">
      <pivotArea field="1" type="button" dataOnly="0" labelOnly="1" outline="0" axis="axisRow" fieldPosition="0"/>
    </format>
    <format dxfId="517">
      <pivotArea dataOnly="0" labelOnly="1" fieldPosition="0">
        <references count="1">
          <reference field="1" count="0"/>
        </references>
      </pivotArea>
    </format>
    <format dxfId="516">
      <pivotArea dataOnly="0" labelOnly="1" grandRow="1" outline="0" fieldPosition="0"/>
    </format>
    <format dxfId="515">
      <pivotArea dataOnly="0" labelOnly="1" outline="0" fieldPosition="0">
        <references count="1">
          <reference field="4294967294" count="1">
            <x v="0"/>
          </reference>
        </references>
      </pivotArea>
    </format>
    <format dxfId="514">
      <pivotArea type="all" dataOnly="0" outline="0" fieldPosition="0"/>
    </format>
    <format dxfId="513">
      <pivotArea outline="0" collapsedLevelsAreSubtotals="1" fieldPosition="0"/>
    </format>
    <format dxfId="512">
      <pivotArea field="1" type="button" dataOnly="0" labelOnly="1" outline="0" axis="axisRow" fieldPosition="0"/>
    </format>
    <format dxfId="511">
      <pivotArea dataOnly="0" labelOnly="1" fieldPosition="0">
        <references count="1">
          <reference field="1" count="0"/>
        </references>
      </pivotArea>
    </format>
    <format dxfId="510">
      <pivotArea dataOnly="0" labelOnly="1" grandRow="1" outline="0" fieldPosition="0"/>
    </format>
    <format dxfId="509">
      <pivotArea dataOnly="0" labelOnly="1" outline="0" fieldPosition="0">
        <references count="1">
          <reference field="4294967294" count="1">
            <x v="0"/>
          </reference>
        </references>
      </pivotArea>
    </format>
  </formats>
  <chartFormats count="2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24" format="23" series="1">
      <pivotArea type="data" outline="0" fieldPosition="0">
        <references count="1">
          <reference field="4294967294" count="1" selected="0">
            <x v="0"/>
          </reference>
        </references>
      </pivotArea>
    </chartFormat>
    <chartFormat chart="24" format="24">
      <pivotArea type="data" outline="0" fieldPosition="0">
        <references count="2">
          <reference field="4294967294" count="1" selected="0">
            <x v="0"/>
          </reference>
          <reference field="1" count="1" selected="0">
            <x v="0"/>
          </reference>
        </references>
      </pivotArea>
    </chartFormat>
    <chartFormat chart="24" format="25">
      <pivotArea type="data" outline="0" fieldPosition="0">
        <references count="2">
          <reference field="4294967294" count="1" selected="0">
            <x v="0"/>
          </reference>
          <reference field="1" count="1" selected="0">
            <x v="1"/>
          </reference>
        </references>
      </pivotArea>
    </chartFormat>
    <chartFormat chart="24" format="26">
      <pivotArea type="data" outline="0" fieldPosition="0">
        <references count="2">
          <reference field="4294967294" count="1" selected="0">
            <x v="0"/>
          </reference>
          <reference field="1" count="1" selected="0">
            <x v="2"/>
          </reference>
        </references>
      </pivotArea>
    </chartFormat>
    <chartFormat chart="36" format="27" series="1">
      <pivotArea type="data" outline="0" fieldPosition="0">
        <references count="1">
          <reference field="4294967294" count="1" selected="0">
            <x v="0"/>
          </reference>
        </references>
      </pivotArea>
    </chartFormat>
    <chartFormat chart="36" format="28">
      <pivotArea type="data" outline="0" fieldPosition="0">
        <references count="2">
          <reference field="4294967294" count="1" selected="0">
            <x v="0"/>
          </reference>
          <reference field="1" count="1" selected="0">
            <x v="0"/>
          </reference>
        </references>
      </pivotArea>
    </chartFormat>
    <chartFormat chart="36" format="29">
      <pivotArea type="data" outline="0" fieldPosition="0">
        <references count="2">
          <reference field="4294967294" count="1" selected="0">
            <x v="0"/>
          </reference>
          <reference field="1" count="1" selected="0">
            <x v="1"/>
          </reference>
        </references>
      </pivotArea>
    </chartFormat>
    <chartFormat chart="36" format="30">
      <pivotArea type="data" outline="0" fieldPosition="0">
        <references count="2">
          <reference field="4294967294" count="1" selected="0">
            <x v="0"/>
          </reference>
          <reference field="1" count="1" selected="0">
            <x v="2"/>
          </reference>
        </references>
      </pivotArea>
    </chartFormat>
    <chartFormat chart="46" format="35" series="1">
      <pivotArea type="data" outline="0" fieldPosition="0">
        <references count="1">
          <reference field="4294967294" count="1" selected="0">
            <x v="0"/>
          </reference>
        </references>
      </pivotArea>
    </chartFormat>
    <chartFormat chart="46" format="36">
      <pivotArea type="data" outline="0" fieldPosition="0">
        <references count="2">
          <reference field="4294967294" count="1" selected="0">
            <x v="0"/>
          </reference>
          <reference field="1" count="1" selected="0">
            <x v="0"/>
          </reference>
        </references>
      </pivotArea>
    </chartFormat>
    <chartFormat chart="46" format="37">
      <pivotArea type="data" outline="0" fieldPosition="0">
        <references count="2">
          <reference field="4294967294" count="1" selected="0">
            <x v="0"/>
          </reference>
          <reference field="1" count="1" selected="0">
            <x v="1"/>
          </reference>
        </references>
      </pivotArea>
    </chartFormat>
    <chartFormat chart="46" format="38">
      <pivotArea type="data" outline="0" fieldPosition="0">
        <references count="2">
          <reference field="4294967294" count="1" selected="0">
            <x v="0"/>
          </reference>
          <reference field="1" count="1" selected="0">
            <x v="2"/>
          </reference>
        </references>
      </pivotArea>
    </chartFormat>
    <chartFormat chart="47" format="35" series="1">
      <pivotArea type="data" outline="0" fieldPosition="0">
        <references count="1">
          <reference field="4294967294" count="1" selected="0">
            <x v="0"/>
          </reference>
        </references>
      </pivotArea>
    </chartFormat>
    <chartFormat chart="47" format="36">
      <pivotArea type="data" outline="0" fieldPosition="0">
        <references count="2">
          <reference field="4294967294" count="1" selected="0">
            <x v="0"/>
          </reference>
          <reference field="1" count="1" selected="0">
            <x v="0"/>
          </reference>
        </references>
      </pivotArea>
    </chartFormat>
    <chartFormat chart="47" format="37">
      <pivotArea type="data" outline="0" fieldPosition="0">
        <references count="2">
          <reference field="4294967294" count="1" selected="0">
            <x v="0"/>
          </reference>
          <reference field="1" count="1" selected="0">
            <x v="1"/>
          </reference>
        </references>
      </pivotArea>
    </chartFormat>
    <chartFormat chart="47" format="38">
      <pivotArea type="data" outline="0" fieldPosition="0">
        <references count="2">
          <reference field="4294967294" count="1" selected="0">
            <x v="0"/>
          </reference>
          <reference field="1" count="1" selected="0">
            <x v="2"/>
          </reference>
        </references>
      </pivotArea>
    </chartFormat>
    <chartFormat chart="48" format="35" series="1">
      <pivotArea type="data" outline="0" fieldPosition="0">
        <references count="1">
          <reference field="4294967294" count="1" selected="0">
            <x v="0"/>
          </reference>
        </references>
      </pivotArea>
    </chartFormat>
    <chartFormat chart="48" format="36">
      <pivotArea type="data" outline="0" fieldPosition="0">
        <references count="2">
          <reference field="4294967294" count="1" selected="0">
            <x v="0"/>
          </reference>
          <reference field="1" count="1" selected="0">
            <x v="0"/>
          </reference>
        </references>
      </pivotArea>
    </chartFormat>
    <chartFormat chart="48" format="37">
      <pivotArea type="data" outline="0" fieldPosition="0">
        <references count="2">
          <reference field="4294967294" count="1" selected="0">
            <x v="0"/>
          </reference>
          <reference field="1" count="1" selected="0">
            <x v="1"/>
          </reference>
        </references>
      </pivotArea>
    </chartFormat>
    <chartFormat chart="48" format="38">
      <pivotArea type="data" outline="0" fieldPosition="0">
        <references count="2">
          <reference field="4294967294" count="1" selected="0">
            <x v="0"/>
          </reference>
          <reference field="1" count="1" selected="0">
            <x v="2"/>
          </reference>
        </references>
      </pivotArea>
    </chartFormat>
    <chartFormat chart="51" format="18" series="1">
      <pivotArea type="data" outline="0" fieldPosition="0">
        <references count="1">
          <reference field="4294967294" count="1" selected="0">
            <x v="0"/>
          </reference>
        </references>
      </pivotArea>
    </chartFormat>
    <chartFormat chart="51" format="19" series="1">
      <pivotArea type="data" outline="0" fieldPosition="0">
        <references count="1">
          <reference field="4294967294" count="1" selected="0">
            <x v="1"/>
          </reference>
        </references>
      </pivotArea>
    </chartFormat>
    <chartFormat chart="54" format="24" series="1">
      <pivotArea type="data" outline="0" fieldPosition="0">
        <references count="1">
          <reference field="4294967294" count="1" selected="0">
            <x v="0"/>
          </reference>
        </references>
      </pivotArea>
    </chartFormat>
    <chartFormat chart="54" format="2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7717B03-0D10-46FE-A7C0-5448AFE13CFB}" name="PivotTable6" cacheId="1022" applyNumberFormats="0" applyBorderFormats="0" applyFontFormats="0" applyPatternFormats="0" applyAlignmentFormats="0" applyWidthHeightFormats="1" dataCaption="Values" tag="4c692115-fe53-4e5e-bb33-5260ec532602" updatedVersion="8" minRefreshableVersion="3" useAutoFormatting="1" subtotalHiddenItems="1" itemPrintTitles="1" createdVersion="8" indent="0" outline="1" outlineData="1" multipleFieldFilters="0" chartFormat="23">
  <location ref="I10:K13" firstHeaderRow="0" firstDataRow="1" firstDataCol="1"/>
  <pivotFields count="5">
    <pivotField axis="axisRow" allDrilled="1" subtotalTop="0" showAll="0" sortType="descending" defaultSubtotal="0" defaultAttributeDrillState="1">
      <items count="2">
        <item x="1"/>
        <item x="0"/>
      </items>
    </pivotField>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2" subtotal="count" baseField="0" baseItem="0"/>
    <dataField fld="3" subtotal="count" baseField="0" baseItem="0"/>
  </dataFields>
  <formats count="12">
    <format dxfId="544">
      <pivotArea type="all" dataOnly="0" outline="0" fieldPosition="0"/>
    </format>
    <format dxfId="543">
      <pivotArea outline="0" collapsedLevelsAreSubtotals="1" fieldPosition="0"/>
    </format>
    <format dxfId="542">
      <pivotArea dataOnly="0" labelOnly="1" grandRow="1" outline="0" fieldPosition="0"/>
    </format>
    <format dxfId="541">
      <pivotArea type="all" dataOnly="0" outline="0" fieldPosition="0"/>
    </format>
    <format dxfId="540">
      <pivotArea outline="0" collapsedLevelsAreSubtotals="1" fieldPosition="0"/>
    </format>
    <format dxfId="539">
      <pivotArea dataOnly="0" labelOnly="1" grandRow="1" outline="0" fieldPosition="0"/>
    </format>
    <format dxfId="538">
      <pivotArea type="all" dataOnly="0" outline="0" fieldPosition="0"/>
    </format>
    <format dxfId="537">
      <pivotArea outline="0" collapsedLevelsAreSubtotals="1" fieldPosition="0"/>
    </format>
    <format dxfId="536">
      <pivotArea field="0" type="button" dataOnly="0" labelOnly="1" outline="0" axis="axisRow" fieldPosition="0"/>
    </format>
    <format dxfId="535">
      <pivotArea dataOnly="0" labelOnly="1" fieldPosition="0">
        <references count="1">
          <reference field="0" count="0"/>
        </references>
      </pivotArea>
    </format>
    <format dxfId="534">
      <pivotArea dataOnly="0" labelOnly="1" grandRow="1" outline="0" fieldPosition="0"/>
    </format>
    <format dxfId="533">
      <pivotArea dataOnly="0" labelOnly="1" outline="0" axis="axisValues" fieldPosition="0"/>
    </format>
  </formats>
  <chartFormats count="12">
    <chartFormat chart="5" format="75" series="1">
      <pivotArea type="data" outline="0" fieldPosition="0">
        <references count="1">
          <reference field="4294967294" count="1" selected="0">
            <x v="0"/>
          </reference>
        </references>
      </pivotArea>
    </chartFormat>
    <chartFormat chart="5" format="76">
      <pivotArea type="data" outline="0" fieldPosition="0">
        <references count="2">
          <reference field="4294967294" count="1" selected="0">
            <x v="0"/>
          </reference>
          <reference field="0" count="1" selected="0">
            <x v="1"/>
          </reference>
        </references>
      </pivotArea>
    </chartFormat>
    <chartFormat chart="5" format="77">
      <pivotArea type="data" outline="0" fieldPosition="0">
        <references count="2">
          <reference field="4294967294" count="1" selected="0">
            <x v="0"/>
          </reference>
          <reference field="0" count="1" selected="0">
            <x v="0"/>
          </reference>
        </references>
      </pivotArea>
    </chartFormat>
    <chartFormat chart="5" format="78" series="1">
      <pivotArea type="data" outline="0" fieldPosition="0">
        <references count="1">
          <reference field="4294967294" count="1" selected="0">
            <x v="1"/>
          </reference>
        </references>
      </pivotArea>
    </chartFormat>
    <chartFormat chart="5" format="79">
      <pivotArea type="data" outline="0" fieldPosition="0">
        <references count="2">
          <reference field="4294967294" count="1" selected="0">
            <x v="1"/>
          </reference>
          <reference field="0" count="1" selected="0">
            <x v="1"/>
          </reference>
        </references>
      </pivotArea>
    </chartFormat>
    <chartFormat chart="5" format="80">
      <pivotArea type="data" outline="0" fieldPosition="0">
        <references count="2">
          <reference field="4294967294" count="1" selected="0">
            <x v="1"/>
          </reference>
          <reference field="0" count="1" selected="0">
            <x v="0"/>
          </reference>
        </references>
      </pivotArea>
    </chartFormat>
    <chartFormat chart="20" format="176" series="1">
      <pivotArea type="data" outline="0" fieldPosition="0">
        <references count="1">
          <reference field="4294967294" count="1" selected="0">
            <x v="0"/>
          </reference>
        </references>
      </pivotArea>
    </chartFormat>
    <chartFormat chart="20" format="177">
      <pivotArea type="data" outline="0" fieldPosition="0">
        <references count="2">
          <reference field="4294967294" count="1" selected="0">
            <x v="0"/>
          </reference>
          <reference field="0" count="1" selected="0">
            <x v="1"/>
          </reference>
        </references>
      </pivotArea>
    </chartFormat>
    <chartFormat chart="20" format="178">
      <pivotArea type="data" outline="0" fieldPosition="0">
        <references count="2">
          <reference field="4294967294" count="1" selected="0">
            <x v="0"/>
          </reference>
          <reference field="0" count="1" selected="0">
            <x v="0"/>
          </reference>
        </references>
      </pivotArea>
    </chartFormat>
    <chartFormat chart="20" format="179" series="1">
      <pivotArea type="data" outline="0" fieldPosition="0">
        <references count="1">
          <reference field="4294967294" count="1" selected="0">
            <x v="1"/>
          </reference>
        </references>
      </pivotArea>
    </chartFormat>
    <chartFormat chart="20" format="180">
      <pivotArea type="data" outline="0" fieldPosition="0">
        <references count="2">
          <reference field="4294967294" count="1" selected="0">
            <x v="1"/>
          </reference>
          <reference field="0" count="1" selected="0">
            <x v="1"/>
          </reference>
        </references>
      </pivotArea>
    </chartFormat>
    <chartFormat chart="20" format="181">
      <pivotArea type="data" outline="0" fieldPosition="0">
        <references count="2">
          <reference field="4294967294" count="1" selected="0">
            <x v="1"/>
          </reference>
          <reference field="0"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8875842-8ECF-4185-BB38-52D545C25560}" name="PivotTable7" cacheId="1031" applyNumberFormats="0" applyBorderFormats="0" applyFontFormats="0" applyPatternFormats="0" applyAlignmentFormats="0" applyWidthHeightFormats="1" dataCaption="Values" tag="513bdcec-149f-4092-8695-833cf9df1fe1" updatedVersion="8" minRefreshableVersion="3" useAutoFormatting="1" subtotalHiddenItems="1" itemPrintTitles="1" createdVersion="8" indent="0" outline="1" outlineData="1" multipleFieldFilters="0" chartFormat="42">
  <location ref="M27:N33" firstHeaderRow="1" firstDataRow="1" firstDataCol="1"/>
  <pivotFields count="6">
    <pivotField dataField="1" subtotalTop="0" showAll="0" defaultSubtotal="0"/>
    <pivotField allDrilled="1" subtotalTop="0" showAll="0" dataSourceSort="1" defaultSubtotal="0" defaultAttributeDrillState="1"/>
    <pivotField allDrilled="1" subtotalTop="0" showAll="0" sortType="descending" defaultSubtotal="0" defaultAttributeDrillState="1">
      <items count="12">
        <item x="11"/>
        <item x="10"/>
        <item x="9"/>
        <item x="8"/>
        <item x="7"/>
        <item x="6"/>
        <item x="5"/>
        <item x="4"/>
        <item x="3"/>
        <item x="2"/>
        <item x="1"/>
        <item x="0"/>
      </items>
    </pivotField>
    <pivotField allDrilled="1" subtotalTop="0" showAll="0" measureFilter="1" dataSourceSort="1" defaultSubtotal="0" defaultAttributeDrillState="1">
      <items count="6">
        <item x="0"/>
        <item x="1"/>
        <item x="2"/>
        <item x="3"/>
        <item x="4"/>
        <item x="5"/>
      </items>
    </pivotField>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6">
    <i>
      <x v="3"/>
    </i>
    <i>
      <x v="1"/>
    </i>
    <i>
      <x/>
    </i>
    <i>
      <x v="4"/>
    </i>
    <i>
      <x v="2"/>
    </i>
    <i t="grand">
      <x/>
    </i>
  </rowItems>
  <colItems count="1">
    <i/>
  </colItems>
  <dataFields count="1">
    <dataField fld="0" subtotal="count" baseField="0" baseItem="0"/>
  </dataFields>
  <formats count="12">
    <format dxfId="556">
      <pivotArea type="all" dataOnly="0" outline="0" fieldPosition="0"/>
    </format>
    <format dxfId="555">
      <pivotArea outline="0" collapsedLevelsAreSubtotals="1" fieldPosition="0"/>
    </format>
    <format dxfId="554">
      <pivotArea dataOnly="0" labelOnly="1" grandRow="1" outline="0" fieldPosition="0"/>
    </format>
    <format dxfId="553">
      <pivotArea dataOnly="0" labelOnly="1" outline="0" fieldPosition="0">
        <references count="1">
          <reference field="4294967294" count="1">
            <x v="0"/>
          </reference>
        </references>
      </pivotArea>
    </format>
    <format dxfId="552">
      <pivotArea type="all" dataOnly="0" outline="0" fieldPosition="0"/>
    </format>
    <format dxfId="551">
      <pivotArea outline="0" collapsedLevelsAreSubtotals="1" fieldPosition="0"/>
    </format>
    <format dxfId="550">
      <pivotArea dataOnly="0" labelOnly="1" grandRow="1" outline="0" fieldPosition="0"/>
    </format>
    <format dxfId="549">
      <pivotArea dataOnly="0" labelOnly="1" outline="0" fieldPosition="0">
        <references count="1">
          <reference field="4294967294" count="1">
            <x v="0"/>
          </reference>
        </references>
      </pivotArea>
    </format>
    <format dxfId="548">
      <pivotArea type="all" dataOnly="0" outline="0" fieldPosition="0"/>
    </format>
    <format dxfId="547">
      <pivotArea outline="0" collapsedLevelsAreSubtotals="1" fieldPosition="0"/>
    </format>
    <format dxfId="546">
      <pivotArea dataOnly="0" labelOnly="1" grandRow="1" outline="0" fieldPosition="0"/>
    </format>
    <format dxfId="545">
      <pivotArea dataOnly="0" labelOnly="1" outline="0" fieldPosition="0">
        <references count="1">
          <reference field="4294967294" count="1">
            <x v="0"/>
          </reference>
        </references>
      </pivotArea>
    </format>
  </formats>
  <chartFormats count="11">
    <chartFormat chart="7" format="0"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30" format="3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64"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39" series="1">
      <pivotArea type="data" outline="0" fieldPosition="0">
        <references count="1">
          <reference field="4294967294" count="1" selected="0">
            <x v="0"/>
          </reference>
        </references>
      </pivotArea>
    </chartFormat>
    <chartFormat chart="41" format="40">
      <pivotArea type="data" outline="0" fieldPosition="0">
        <references count="2">
          <reference field="4294967294" count="1" selected="0">
            <x v="0"/>
          </reference>
          <reference field="4" count="1" selected="0">
            <x v="5"/>
          </reference>
        </references>
      </pivotArea>
    </chartFormat>
    <chartFormat chart="41" format="41">
      <pivotArea type="data" outline="0" fieldPosition="0">
        <references count="2">
          <reference field="4294967294" count="1" selected="0">
            <x v="0"/>
          </reference>
          <reference field="4"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Stores].[Store_Name].&amp;[Mansoura Branch]"/>
        <member name="[Dim_Stores].[Store_Name].&amp;[Mohandessin Branch]"/>
        <member name="[Dim_Stores].[Store_Name].&amp;[Nasr City Branch]"/>
        <member name="[Dim_Stores].[Store_Name].&amp;[Smouha Branch]"/>
        <member name="[Dim_Stores].[Store_Name].&amp;[Suez Branch]"/>
        <member name="[Dim_Stores].[Store_Name].&amp;[Zagazig Bra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3" type="count" id="1" iMeasureHier="40">
      <autoFilter ref="A1">
        <filterColumn colId="0">
          <top10 val="5" filterVal="5"/>
        </filterColumn>
      </autoFilter>
    </filter>
    <filter fld="4" type="count" id="2" iMeasureHier="40">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AC6C681F-6191-4463-ABB0-E9EDCAEFCD46}" sourceName="[Fact_Sales].[Order_Date (Month)]">
  <pivotTables>
    <pivotTable tabId="1" name="PivotTable11"/>
    <pivotTable tabId="1" name="PivotTable12"/>
    <pivotTable tabId="1" name="PivotTable13"/>
    <pivotTable tabId="1" name="PivotTable15"/>
    <pivotTable tabId="1" name="PivotTable17"/>
    <pivotTable tabId="1" name="PivotTable20"/>
    <pivotTable tabId="1" name="PivotTable22"/>
    <pivotTable tabId="1" name="PivotTable23"/>
    <pivotTable tabId="1" name="PivotTable25"/>
    <pivotTable tabId="1" name="PivotTable29"/>
    <pivotTable tabId="1" name="PivotTable1"/>
    <pivotTable tabId="1" name="PivotTable6"/>
    <pivotTable tabId="1" name="PivotTable3"/>
    <pivotTable tabId="1" name="PivotTable4"/>
    <pivotTable tabId="1" name="PivotTable7"/>
    <pivotTable tabId="1" name="PivotTable8"/>
  </pivotTables>
  <data>
    <olap pivotCacheId="1172791401">
      <levels count="2">
        <level uniqueName="[Fact_Sales].[Order_Date (Month)].[(All)]" sourceCaption="(All)" count="0"/>
        <level uniqueName="[Fact_Sales].[Order_Date (Month)].[Order_Date (Month)]" sourceCaption="Order_Date (Month)" count="12">
          <ranges>
            <range startItem="0">
              <i n="[Fact_Sales].[Order_Date (Month)].&amp;[Jan]" c="Jan"/>
              <i n="[Fact_Sales].[Order_Date (Month)].&amp;[Feb]" c="Feb"/>
              <i n="[Fact_Sales].[Order_Date (Month)].&amp;[Mar]" c="Mar"/>
              <i n="[Fact_Sales].[Order_Date (Month)].&amp;[Apr]" c="Apr"/>
              <i n="[Fact_Sales].[Order_Date (Month)].&amp;[May]" c="May"/>
              <i n="[Fact_Sales].[Order_Date (Month)].&amp;[Jun]" c="Jun"/>
              <i n="[Fact_Sales].[Order_Date (Month)].&amp;[Jul]" c="Jul"/>
              <i n="[Fact_Sales].[Order_Date (Month)].&amp;[Aug]" c="Aug"/>
              <i n="[Fact_Sales].[Order_Date (Month)].&amp;[Sep]" c="Sep"/>
              <i n="[Fact_Sales].[Order_Date (Month)].&amp;[Oct]" c="Oct"/>
              <i n="[Fact_Sales].[Order_Date (Month)].&amp;[Nov]" c="Nov"/>
              <i n="[Fact_Sales].[Order_Date (Month)].&amp;[Dec]" c="Dec"/>
            </range>
          </ranges>
        </level>
      </levels>
      <selections count="1">
        <selection n="[Fact_Sales].[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2B84F403-580D-4F7F-B989-9C2A58DA34AC}" sourceName="[Fact_Sales].[Order_Date (Year)]">
  <pivotTables>
    <pivotTable tabId="1" name="PivotTable30"/>
    <pivotTable tabId="1" name="PivotTable11"/>
    <pivotTable tabId="1" name="PivotTable12"/>
    <pivotTable tabId="1" name="PivotTable13"/>
    <pivotTable tabId="1" name="PivotTable15"/>
    <pivotTable tabId="1" name="PivotTable17"/>
    <pivotTable tabId="1" name="PivotTable20"/>
    <pivotTable tabId="1" name="PivotTable22"/>
    <pivotTable tabId="1" name="PivotTable23"/>
    <pivotTable tabId="1" name="PivotTable25"/>
    <pivotTable tabId="1" name="PivotTable29"/>
    <pivotTable tabId="1" name="PivotTable1"/>
    <pivotTable tabId="1" name="PivotTable6"/>
    <pivotTable tabId="1" name="PivotTable3"/>
    <pivotTable tabId="1" name="PivotTable4"/>
    <pivotTable tabId="1" name="PivotTable7"/>
    <pivotTable tabId="1" name="PivotTable8"/>
  </pivotTables>
  <data>
    <olap pivotCacheId="1172791401">
      <levels count="2">
        <level uniqueName="[Fact_Sales].[Order_Date (Year)].[(All)]" sourceCaption="(All)" count="0"/>
        <level uniqueName="[Fact_Sales].[Order_Date (Year)].[Order_Date (Year)]" sourceCaption="Order_Date (Year)" count="2">
          <ranges>
            <range startItem="0">
              <i n="[Fact_Sales].[Order_Date (Year)].&amp;[2024]" c="2024"/>
              <i n="[Fact_Sales].[Order_Date (Year)].&amp;[2025]" c="2025"/>
            </range>
          </ranges>
        </level>
      </levels>
      <selections count="1">
        <selection n="[Fact_Sales].[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A79AC59E-918C-4122-B884-6A8107803BD4}" sourceName="[Dim_Stores].[Store_Name]">
  <pivotTables>
    <pivotTable tabId="1" name="PivotTable11"/>
    <pivotTable tabId="1" name="PivotTable12"/>
    <pivotTable tabId="1" name="PivotTable15"/>
    <pivotTable tabId="1" name="PivotTable16"/>
    <pivotTable tabId="1" name="PivotTable17"/>
    <pivotTable tabId="1" name="PivotTable20"/>
    <pivotTable tabId="1" name="PivotTable22"/>
    <pivotTable tabId="1" name="PivotTable23"/>
    <pivotTable tabId="1" name="PivotTable25"/>
    <pivotTable tabId="1" name="PivotTable30"/>
    <pivotTable tabId="1" name="PivotTable5"/>
    <pivotTable tabId="1" name="PivotTable6"/>
    <pivotTable tabId="1" name="PivotTable3"/>
    <pivotTable tabId="1" name="PivotTable4"/>
    <pivotTable tabId="1" name="PivotTable7"/>
  </pivotTables>
  <data>
    <olap pivotCacheId="1172791401">
      <levels count="2">
        <level uniqueName="[Dim_Stores].[Store_Name].[(All)]" sourceCaption="(All)" count="0"/>
        <level uniqueName="[Dim_Stores].[Store_Name].[Store_Name]" sourceCaption="Store_Name" count="12">
          <ranges>
            <range startItem="0">
              <i n="[Dim_Stores].[Store_Name].&amp;[Mansoura Branch]" c="Mansoura Branch"/>
              <i n="[Dim_Stores].[Store_Name].&amp;[Mohandessin Branch]" c="Mohandessin Branch"/>
              <i n="[Dim_Stores].[Store_Name].&amp;[Nasr City Branch]" c="Nasr City Branch"/>
              <i n="[Dim_Stores].[Store_Name].&amp;[Smouha Branch]" c="Smouha Branch"/>
              <i n="[Dim_Stores].[Store_Name].&amp;[Suez Branch]" c="Suez Branch"/>
              <i n="[Dim_Stores].[Store_Name].&amp;[Zagazig Branch]" c="Zagazig Branch"/>
              <i n="[Dim_Stores].[Store_Name].&amp;[Asyut Branch]" c="Asyut Branch" nd="1"/>
              <i n="[Dim_Stores].[Store_Name].&amp;[Dokki Branch]" c="Dokki Branch" nd="1"/>
              <i n="[Dim_Stores].[Store_Name].&amp;[Ismailia Branch]" c="Ismailia Branch" nd="1"/>
              <i n="[Dim_Stores].[Store_Name].&amp;[Maadi Branch]" c="Maadi Branch" nd="1"/>
              <i n="[Dim_Stores].[Store_Name].&amp;[Stanley Branch]" c="Stanley Branch" nd="1"/>
              <i n="[Dim_Stores].[Store_Name].&amp;[Tanta Branch]" c="Tanta Branch" nd="1"/>
            </range>
          </ranges>
        </level>
      </levels>
      <selections count="6">
        <selection n="[Dim_Stores].[Store_Name].&amp;[Mansoura Branch]"/>
        <selection n="[Dim_Stores].[Store_Name].&amp;[Mohandessin Branch]"/>
        <selection n="[Dim_Stores].[Store_Name].&amp;[Nasr City Branch]"/>
        <selection n="[Dim_Stores].[Store_Name].&amp;[Smouha Branch]"/>
        <selection n="[Dim_Stores].[Store_Name].&amp;[Suez Branch]"/>
        <selection n="[Dim_Stores].[Store_Name].&amp;[Zagazig Branch]"/>
      </selections>
    </olap>
  </data>
  <extLst>
    <x:ext xmlns:x15="http://schemas.microsoft.com/office/spreadsheetml/2010/11/main" uri="{470722E0-AACD-4C17-9CDC-17EF765DBC7E}">
      <x15:slicerCacheHideItemsWithNoData count="1">
        <x15:slicerCacheOlapLevelName uniqueName="[Dim_Stores].[Store_Name].[Store_Name]" count="6"/>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672CC6-091C-4EB4-B7DC-755BB9996C6A}" sourceName="[Dim_Customers].[Gender]">
  <pivotTables>
    <pivotTable tabId="1" name="PivotTable11"/>
    <pivotTable tabId="1" name="PivotTable23"/>
    <pivotTable tabId="1" name="PivotTable25"/>
    <pivotTable tabId="1" name="PivotTable15"/>
  </pivotTables>
  <data>
    <olap pivotCacheId="1172791401">
      <levels count="2">
        <level uniqueName="[Dim_Customers].[Gender].[(All)]" sourceCaption="(All)" count="0"/>
        <level uniqueName="[Dim_Customers].[Gender].[Gender]" sourceCaption="Gender" count="2">
          <ranges>
            <range startItem="0">
              <i n="[Dim_Customers].[Gender].&amp;[Female]" c="Female"/>
              <i n="[Dim_Customers].[Gender].&amp;[Male]" c="Male"/>
            </range>
          </ranges>
        </level>
      </levels>
      <selections count="1">
        <selection n="[Dim_Customers].[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49540F-28DB-4564-BE46-B6D14C9E8E31}" sourceName="[Dim_Products].[Category]">
  <pivotTables>
    <pivotTable tabId="1" name="PivotTable3"/>
  </pivotTables>
  <data>
    <olap pivotCacheId="1172791401">
      <levels count="2">
        <level uniqueName="[Dim_Products].[Category].[(All)]" sourceCaption="(All)" count="0"/>
        <level uniqueName="[Dim_Products].[Category].[Category]" sourceCaption="Category" count="4">
          <ranges>
            <range startItem="0">
              <i n="[Dim_Products].[Category].&amp;[Electronics]" c="Electronics"/>
              <i n="[Dim_Products].[Category].&amp;[Fashion]" c="Fashion"/>
              <i n="[Dim_Products].[Category].&amp;[Home]" c="Home"/>
              <i n="[Dim_Products].[Category].&amp;[Sports]" c="Sports"/>
            </range>
          </ranges>
        </level>
      </levels>
      <selections count="1">
        <selection n="[Dim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2" xr10:uid="{4EDE9B04-C7C4-4228-BF01-698E24E35E18}" cache="Slicer_Order_Date__Month" caption="Order_Date (Month)" columnCount="3" showCaption="0" level="1" style="SlicerStyleLight1 2 3 3" rowHeight="241300"/>
  <slicer name="Order_Date (Year) 2" xr10:uid="{53844DA6-F2D7-4D16-AC75-719D83A2F5FF}" cache="Slicer_Order_Date__Year" caption="Order_Date (Year)" columnCount="2" showCaption="0" level="1" style="SlicerStyleLight1 2 3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3" xr10:uid="{9C83D9EB-A5D6-4902-8FFA-9B120EBA368E}" cache="Slicer_Order_Date__Month" caption="Order_Date (Month)" columnCount="3" showCaption="0" level="1" style="SlicerStyleLight1 2 3 3" rowHeight="241300"/>
  <slicer name="Order_Date (Year) 3" xr10:uid="{DC13C1A6-5D28-44FC-B2A2-A36221B0706D}" cache="Slicer_Order_Date__Year" caption="Order_Date (Year)" columnCount="2" showCaption="0" level="1" style="SlicerStyleLight1 2 3 3" rowHeight="241300"/>
  <slicer name="Store_Name 1" xr10:uid="{38AC01B3-BDDE-4CB4-A9EC-B5A82103E10B}" cache="Slicer_Store_Name" caption="Store_Name" columnCount="2" showCaption="0" level="1" style="SlicerStyleLight1 2 3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4" xr10:uid="{85C02993-2DAD-4AE7-864E-CCCE433FD67A}" cache="Slicer_Order_Date__Month" caption="Order_Date (Month)" columnCount="3" showCaption="0" level="1" style="SlicerStyleLight1 2 3 3" rowHeight="241300"/>
  <slicer name="Order_Date (Year) 4" xr10:uid="{FD1E8162-2E32-4933-8480-469C955B2B3B}" cache="Slicer_Order_Date__Year" caption="Order_Date (Year)" columnCount="2" showCaption="0" level="1" style="SlicerStyleLight1 2 3 3" rowHeight="241300"/>
  <slicer name="Gender" xr10:uid="{23B4C5AF-1F3C-4EC4-8412-F9280A9E8281}" cache="Slicer_Gender" caption="Gender" columnCount="2" showCaption="0" level="1" style="SlicerStyleLight1 2 3 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5" xr10:uid="{C7854BAA-D681-47B5-9732-8C712699FD12}" cache="Slicer_Order_Date__Month" caption="Order_Date (Month)" columnCount="3" showCaption="0" level="1" style="SlicerStyleLight1 2 3 3" rowHeight="241300"/>
  <slicer name="Order_Date (Year) 5" xr10:uid="{D4B27B79-9794-43ED-A686-F4C97AA47E46}" cache="Slicer_Order_Date__Year" caption="Order_Date (Year)" columnCount="2" showCaption="0" level="1" style="SlicerStyleLight1 2 3 3" rowHeight="241300"/>
  <slicer name="Category" xr10:uid="{8059604F-EB6B-4FD6-B13F-F038E1D20558}" cache="Slicer_Category" caption="Category" columnCount="2" showCaption="0" level="1" style="SlicerStyleLight1 2 3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124B7-C683-463B-B529-F691ABB746C9}" name="Table1" displayName="Table1" ref="E61:G67" totalsRowShown="0">
  <autoFilter ref="E61:G67" xr:uid="{E75124B7-C683-463B-B529-F691ABB746C9}"/>
  <tableColumns count="3">
    <tableColumn id="1" xr3:uid="{744B8190-CA0A-40E2-ADCB-A6868BFA468E}" name="Branch" dataDxfId="248"/>
    <tableColumn id="2" xr3:uid="{B432A5C8-AA35-4B6D-8B71-E9558A3AAFF6}" name="Total sales" dataDxfId="247"/>
    <tableColumn id="3" xr3:uid="{6C273E89-6BF9-4652-B1B0-0AA5E3FC2C0F}" name="Manager" dataDxfId="2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5.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3D3F-B1E7-4E30-A1D1-C6D3A00FAE9B}">
  <dimension ref="W34:AI57"/>
  <sheetViews>
    <sheetView showGridLines="0" showRowColHeaders="0" zoomScaleNormal="100" workbookViewId="0"/>
  </sheetViews>
  <sheetFormatPr defaultColWidth="9.140625" defaultRowHeight="15" x14ac:dyDescent="0.25"/>
  <cols>
    <col min="1" max="16384" width="9.140625" style="1"/>
  </cols>
  <sheetData>
    <row r="34" spans="35:35" x14ac:dyDescent="0.25">
      <c r="AI34" s="3"/>
    </row>
    <row r="57" spans="23:23" x14ac:dyDescent="0.25">
      <c r="W57" s="1" t="s">
        <v>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44C99-1B4A-431F-A6D1-31D49BBCDD91}">
  <dimension ref="A1"/>
  <sheetViews>
    <sheetView showGridLines="0" showRowColHeader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C6D3-77BD-4C15-A4E0-509AAD167715}">
  <dimension ref="A1"/>
  <sheetViews>
    <sheetView showGridLines="0" showRowColHeaders="0" zoomScaleNormal="100" workbookViewId="0"/>
  </sheetViews>
  <sheetFormatPr defaultRowHeight="15" x14ac:dyDescent="0.25"/>
  <sheetData>
    <row r="1" spans="1:1" x14ac:dyDescent="0.25">
      <c r="A1" t="s">
        <v>54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ED4A1-5DC5-4784-BF77-4335169989FE}">
  <dimension ref="A1"/>
  <sheetViews>
    <sheetView showGridLines="0" showRowColHeader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6"/>
  <sheetViews>
    <sheetView zoomScaleNormal="100" workbookViewId="0"/>
  </sheetViews>
  <sheetFormatPr defaultColWidth="9.140625" defaultRowHeight="15" x14ac:dyDescent="0.25"/>
  <cols>
    <col min="1" max="1" width="19.5703125" style="4" bestFit="1" customWidth="1"/>
    <col min="2" max="4" width="11.140625" style="4" bestFit="1" customWidth="1"/>
    <col min="5" max="5" width="13.85546875" style="4" bestFit="1" customWidth="1"/>
    <col min="6" max="7" width="15.42578125" style="4" bestFit="1" customWidth="1"/>
    <col min="8" max="8" width="11.140625" style="4" bestFit="1" customWidth="1"/>
    <col min="9" max="10" width="15.42578125" style="4" bestFit="1" customWidth="1"/>
    <col min="11" max="12" width="11.140625" style="4" bestFit="1" customWidth="1"/>
    <col min="13" max="13" width="17.5703125" style="4" bestFit="1" customWidth="1"/>
    <col min="14" max="15" width="11.140625" style="4" bestFit="1" customWidth="1"/>
    <col min="16" max="16" width="15.42578125" style="4" bestFit="1" customWidth="1"/>
    <col min="17" max="18" width="11.140625" style="4" bestFit="1" customWidth="1"/>
    <col min="19" max="19" width="11.28515625" style="4" bestFit="1" customWidth="1"/>
    <col min="20" max="20" width="8.7109375" style="4" bestFit="1" customWidth="1"/>
    <col min="21" max="21" width="10.28515625" style="4" bestFit="1" customWidth="1"/>
    <col min="22" max="25" width="8.7109375" style="4" bestFit="1" customWidth="1"/>
    <col min="26" max="26" width="14" style="4" bestFit="1" customWidth="1"/>
    <col min="27" max="37" width="5.140625" style="4" bestFit="1" customWidth="1"/>
    <col min="38" max="38" width="15.5703125" style="4" bestFit="1" customWidth="1"/>
    <col min="39" max="39" width="16.28515625" style="4" bestFit="1" customWidth="1"/>
    <col min="40" max="40" width="19.28515625" style="4" bestFit="1" customWidth="1"/>
    <col min="41" max="41" width="10.42578125" style="4" bestFit="1" customWidth="1"/>
    <col min="42" max="42" width="11" style="4" bestFit="1" customWidth="1"/>
    <col min="43" max="43" width="14" style="4" bestFit="1" customWidth="1"/>
    <col min="44" max="44" width="10.42578125" style="4" bestFit="1" customWidth="1"/>
    <col min="45" max="45" width="11" style="4" bestFit="1" customWidth="1"/>
    <col min="46" max="46" width="14" style="4" bestFit="1" customWidth="1"/>
    <col min="47" max="47" width="10.42578125" style="4" bestFit="1" customWidth="1"/>
    <col min="48" max="48" width="11" style="4" bestFit="1" customWidth="1"/>
    <col min="49" max="49" width="14" style="4" bestFit="1" customWidth="1"/>
    <col min="50" max="50" width="10.42578125" style="4" bestFit="1" customWidth="1"/>
    <col min="51" max="51" width="11" style="4" bestFit="1" customWidth="1"/>
    <col min="52" max="52" width="14" style="4" bestFit="1" customWidth="1"/>
    <col min="53" max="53" width="10.42578125" style="4" bestFit="1" customWidth="1"/>
    <col min="54" max="54" width="11" style="4" bestFit="1" customWidth="1"/>
    <col min="55" max="55" width="14" style="4" bestFit="1" customWidth="1"/>
    <col min="56" max="56" width="10.42578125" style="4" bestFit="1" customWidth="1"/>
    <col min="57" max="57" width="11" style="4" bestFit="1" customWidth="1"/>
    <col min="58" max="58" width="14" style="4" bestFit="1" customWidth="1"/>
    <col min="59" max="59" width="10.42578125" style="4" bestFit="1" customWidth="1"/>
    <col min="60" max="60" width="11" style="4" bestFit="1" customWidth="1"/>
    <col min="61" max="61" width="14" style="4" bestFit="1" customWidth="1"/>
    <col min="62" max="62" width="10.42578125" style="4" bestFit="1" customWidth="1"/>
    <col min="63" max="63" width="11" style="4" bestFit="1" customWidth="1"/>
    <col min="64" max="64" width="14" style="4" bestFit="1" customWidth="1"/>
    <col min="65" max="65" width="10.42578125" style="4" bestFit="1" customWidth="1"/>
    <col min="66" max="66" width="11" style="4" bestFit="1" customWidth="1"/>
    <col min="67" max="67" width="14" style="4" bestFit="1" customWidth="1"/>
    <col min="68" max="68" width="10.42578125" style="4" bestFit="1" customWidth="1"/>
    <col min="69" max="69" width="11" style="4" bestFit="1" customWidth="1"/>
    <col min="70" max="70" width="14" style="4" bestFit="1" customWidth="1"/>
    <col min="71" max="71" width="10.42578125" style="4" bestFit="1" customWidth="1"/>
    <col min="72" max="72" width="11" style="4" bestFit="1" customWidth="1"/>
    <col min="73" max="73" width="14" style="4" bestFit="1" customWidth="1"/>
    <col min="74" max="74" width="15.5703125" style="4" bestFit="1" customWidth="1"/>
    <col min="75" max="75" width="16.28515625" style="4" bestFit="1" customWidth="1"/>
    <col min="76" max="76" width="19.28515625" style="4" bestFit="1" customWidth="1"/>
    <col min="77" max="77" width="10.42578125" style="4" bestFit="1" customWidth="1"/>
    <col min="78" max="78" width="11" style="4" bestFit="1" customWidth="1"/>
    <col min="79" max="79" width="14" style="4" bestFit="1" customWidth="1"/>
    <col min="80" max="80" width="10.42578125" style="4" bestFit="1" customWidth="1"/>
    <col min="81" max="81" width="11" style="4" bestFit="1" customWidth="1"/>
    <col min="82" max="82" width="14" style="4" bestFit="1" customWidth="1"/>
    <col min="83" max="83" width="10.42578125" style="4" bestFit="1" customWidth="1"/>
    <col min="84" max="84" width="11" style="4" bestFit="1" customWidth="1"/>
    <col min="85" max="85" width="14" style="4" bestFit="1" customWidth="1"/>
    <col min="86" max="86" width="10.42578125" style="4" bestFit="1" customWidth="1"/>
    <col min="87" max="87" width="11" style="4" bestFit="1" customWidth="1"/>
    <col min="88" max="88" width="14" style="4" bestFit="1" customWidth="1"/>
    <col min="89" max="89" width="10.42578125" style="4" bestFit="1" customWidth="1"/>
    <col min="90" max="90" width="11" style="4" bestFit="1" customWidth="1"/>
    <col min="91" max="91" width="14" style="4" bestFit="1" customWidth="1"/>
    <col min="92" max="92" width="10.42578125" style="4" bestFit="1" customWidth="1"/>
    <col min="93" max="93" width="11" style="4" bestFit="1" customWidth="1"/>
    <col min="94" max="94" width="14" style="4" bestFit="1" customWidth="1"/>
    <col min="95" max="95" width="10.42578125" style="4" bestFit="1" customWidth="1"/>
    <col min="96" max="96" width="11" style="4" bestFit="1" customWidth="1"/>
    <col min="97" max="97" width="14" style="4" bestFit="1" customWidth="1"/>
    <col min="98" max="98" width="10.42578125" style="4" bestFit="1" customWidth="1"/>
    <col min="99" max="99" width="11" style="4" bestFit="1" customWidth="1"/>
    <col min="100" max="100" width="14" style="4" bestFit="1" customWidth="1"/>
    <col min="101" max="101" width="10.42578125" style="4" bestFit="1" customWidth="1"/>
    <col min="102" max="102" width="11" style="4" bestFit="1" customWidth="1"/>
    <col min="103" max="103" width="14" style="4" bestFit="1" customWidth="1"/>
    <col min="104" max="104" width="10.42578125" style="4" bestFit="1" customWidth="1"/>
    <col min="105" max="105" width="11" style="4" bestFit="1" customWidth="1"/>
    <col min="106" max="106" width="14" style="4" bestFit="1" customWidth="1"/>
    <col min="107" max="107" width="10.42578125" style="4" bestFit="1" customWidth="1"/>
    <col min="108" max="108" width="11" style="4" bestFit="1" customWidth="1"/>
    <col min="109" max="109" width="14" style="4" bestFit="1" customWidth="1"/>
    <col min="110" max="110" width="10.42578125" style="4" bestFit="1" customWidth="1"/>
    <col min="111" max="111" width="11" style="4" bestFit="1" customWidth="1"/>
    <col min="112" max="112" width="14" style="4" bestFit="1" customWidth="1"/>
    <col min="113" max="113" width="10.42578125" style="4" bestFit="1" customWidth="1"/>
    <col min="114" max="114" width="11" style="4" bestFit="1" customWidth="1"/>
    <col min="115" max="115" width="14" style="4" bestFit="1" customWidth="1"/>
    <col min="116" max="116" width="10.42578125" style="4" bestFit="1" customWidth="1"/>
    <col min="117" max="117" width="11" style="4" bestFit="1" customWidth="1"/>
    <col min="118" max="118" width="14" style="4" bestFit="1" customWidth="1"/>
    <col min="119" max="119" width="10.42578125" style="4" bestFit="1" customWidth="1"/>
    <col min="120" max="120" width="11" style="4" bestFit="1" customWidth="1"/>
    <col min="121" max="121" width="14" style="4" bestFit="1" customWidth="1"/>
    <col min="122" max="122" width="10.42578125" style="4" bestFit="1" customWidth="1"/>
    <col min="123" max="123" width="11" style="4" bestFit="1" customWidth="1"/>
    <col min="124" max="124" width="14" style="4" bestFit="1" customWidth="1"/>
    <col min="125" max="125" width="10.42578125" style="4" bestFit="1" customWidth="1"/>
    <col min="126" max="126" width="11" style="4" bestFit="1" customWidth="1"/>
    <col min="127" max="127" width="14" style="4" bestFit="1" customWidth="1"/>
    <col min="128" max="128" width="10.42578125" style="4" bestFit="1" customWidth="1"/>
    <col min="129" max="129" width="11" style="4" bestFit="1" customWidth="1"/>
    <col min="130" max="130" width="14" style="4" bestFit="1" customWidth="1"/>
    <col min="131" max="131" width="10.42578125" style="4" bestFit="1" customWidth="1"/>
    <col min="132" max="132" width="11" style="4" bestFit="1" customWidth="1"/>
    <col min="133" max="133" width="14" style="4" bestFit="1" customWidth="1"/>
    <col min="134" max="134" width="10.42578125" style="4" bestFit="1" customWidth="1"/>
    <col min="135" max="135" width="11" style="4" bestFit="1" customWidth="1"/>
    <col min="136" max="136" width="14" style="4" bestFit="1" customWidth="1"/>
    <col min="137" max="137" width="10.42578125" style="4" bestFit="1" customWidth="1"/>
    <col min="138" max="138" width="11" style="4" bestFit="1" customWidth="1"/>
    <col min="139" max="139" width="14" style="4" bestFit="1" customWidth="1"/>
    <col min="140" max="140" width="10.42578125" style="4" bestFit="1" customWidth="1"/>
    <col min="141" max="141" width="11" style="4" bestFit="1" customWidth="1"/>
    <col min="142" max="142" width="14" style="4" bestFit="1" customWidth="1"/>
    <col min="143" max="143" width="10.42578125" style="4" bestFit="1" customWidth="1"/>
    <col min="144" max="144" width="11" style="4" bestFit="1" customWidth="1"/>
    <col min="145" max="145" width="14" style="4" bestFit="1" customWidth="1"/>
    <col min="146" max="146" width="10.42578125" style="4" bestFit="1" customWidth="1"/>
    <col min="147" max="147" width="11" style="4" bestFit="1" customWidth="1"/>
    <col min="148" max="148" width="14" style="4" bestFit="1" customWidth="1"/>
    <col min="149" max="149" width="10.42578125" style="4" bestFit="1" customWidth="1"/>
    <col min="150" max="150" width="11" style="4" bestFit="1" customWidth="1"/>
    <col min="151" max="151" width="14" style="4" bestFit="1" customWidth="1"/>
    <col min="152" max="152" width="10.42578125" style="4" bestFit="1" customWidth="1"/>
    <col min="153" max="153" width="11" style="4" bestFit="1" customWidth="1"/>
    <col min="154" max="154" width="14" style="4" bestFit="1" customWidth="1"/>
    <col min="155" max="155" width="10.42578125" style="4" bestFit="1" customWidth="1"/>
    <col min="156" max="156" width="11" style="4" bestFit="1" customWidth="1"/>
    <col min="157" max="157" width="14" style="4" bestFit="1" customWidth="1"/>
    <col min="158" max="158" width="10.42578125" style="4" bestFit="1" customWidth="1"/>
    <col min="159" max="159" width="11" style="4" bestFit="1" customWidth="1"/>
    <col min="160" max="160" width="14" style="4" bestFit="1" customWidth="1"/>
    <col min="161" max="161" width="10.42578125" style="4" bestFit="1" customWidth="1"/>
    <col min="162" max="162" width="11" style="4" bestFit="1" customWidth="1"/>
    <col min="163" max="163" width="14" style="4" bestFit="1" customWidth="1"/>
    <col min="164" max="164" width="10.42578125" style="4" bestFit="1" customWidth="1"/>
    <col min="165" max="165" width="11" style="4" bestFit="1" customWidth="1"/>
    <col min="166" max="166" width="14" style="4" bestFit="1" customWidth="1"/>
    <col min="167" max="167" width="10.42578125" style="4" bestFit="1" customWidth="1"/>
    <col min="168" max="168" width="11" style="4" bestFit="1" customWidth="1"/>
    <col min="169" max="169" width="14" style="4" bestFit="1" customWidth="1"/>
    <col min="170" max="170" width="10.42578125" style="4" bestFit="1" customWidth="1"/>
    <col min="171" max="171" width="11" style="4" bestFit="1" customWidth="1"/>
    <col min="172" max="172" width="14" style="4" bestFit="1" customWidth="1"/>
    <col min="173" max="173" width="10.42578125" style="4" bestFit="1" customWidth="1"/>
    <col min="174" max="174" width="11" style="4" bestFit="1" customWidth="1"/>
    <col min="175" max="175" width="14" style="4" bestFit="1" customWidth="1"/>
    <col min="176" max="176" width="10.42578125" style="4" bestFit="1" customWidth="1"/>
    <col min="177" max="177" width="11" style="4" bestFit="1" customWidth="1"/>
    <col min="178" max="178" width="14" style="4" bestFit="1" customWidth="1"/>
    <col min="179" max="179" width="10.42578125" style="4" bestFit="1" customWidth="1"/>
    <col min="180" max="180" width="11" style="4" bestFit="1" customWidth="1"/>
    <col min="181" max="181" width="14" style="4" bestFit="1" customWidth="1"/>
    <col min="182" max="182" width="10.42578125" style="4" bestFit="1" customWidth="1"/>
    <col min="183" max="183" width="11" style="4" bestFit="1" customWidth="1"/>
    <col min="184" max="184" width="14" style="4" bestFit="1" customWidth="1"/>
    <col min="185" max="185" width="10.42578125" style="4" bestFit="1" customWidth="1"/>
    <col min="186" max="186" width="11" style="4" bestFit="1" customWidth="1"/>
    <col min="187" max="187" width="14" style="4" bestFit="1" customWidth="1"/>
    <col min="188" max="188" width="10.42578125" style="4" bestFit="1" customWidth="1"/>
    <col min="189" max="189" width="11" style="4" bestFit="1" customWidth="1"/>
    <col min="190" max="190" width="14" style="4" bestFit="1" customWidth="1"/>
    <col min="191" max="191" width="10.42578125" style="4" bestFit="1" customWidth="1"/>
    <col min="192" max="192" width="11" style="4" bestFit="1" customWidth="1"/>
    <col min="193" max="193" width="14" style="4" bestFit="1" customWidth="1"/>
    <col min="194" max="194" width="10.42578125" style="4" bestFit="1" customWidth="1"/>
    <col min="195" max="195" width="11" style="4" bestFit="1" customWidth="1"/>
    <col min="196" max="196" width="14" style="4" bestFit="1" customWidth="1"/>
    <col min="197" max="197" width="10.42578125" style="4" bestFit="1" customWidth="1"/>
    <col min="198" max="198" width="11" style="4" bestFit="1" customWidth="1"/>
    <col min="199" max="199" width="14" style="4" bestFit="1" customWidth="1"/>
    <col min="200" max="200" width="10.42578125" style="4" bestFit="1" customWidth="1"/>
    <col min="201" max="201" width="11" style="4" bestFit="1" customWidth="1"/>
    <col min="202" max="202" width="14" style="4" bestFit="1" customWidth="1"/>
    <col min="203" max="203" width="10.42578125" style="4" bestFit="1" customWidth="1"/>
    <col min="204" max="204" width="11" style="4" bestFit="1" customWidth="1"/>
    <col min="205" max="205" width="14" style="4" bestFit="1" customWidth="1"/>
    <col min="206" max="206" width="10.42578125" style="4" bestFit="1" customWidth="1"/>
    <col min="207" max="207" width="11" style="4" bestFit="1" customWidth="1"/>
    <col min="208" max="208" width="14" style="4" bestFit="1" customWidth="1"/>
    <col min="209" max="209" width="10.42578125" style="4" bestFit="1" customWidth="1"/>
    <col min="210" max="210" width="11" style="4" bestFit="1" customWidth="1"/>
    <col min="211" max="211" width="14" style="4" bestFit="1" customWidth="1"/>
    <col min="212" max="212" width="10.42578125" style="4" bestFit="1" customWidth="1"/>
    <col min="213" max="213" width="11" style="4" bestFit="1" customWidth="1"/>
    <col min="214" max="214" width="14" style="4" bestFit="1" customWidth="1"/>
    <col min="215" max="215" width="10.42578125" style="4" bestFit="1" customWidth="1"/>
    <col min="216" max="216" width="11" style="4" bestFit="1" customWidth="1"/>
    <col min="217" max="217" width="14" style="4" bestFit="1" customWidth="1"/>
    <col min="218" max="218" width="10.42578125" style="4" bestFit="1" customWidth="1"/>
    <col min="219" max="219" width="11" style="4" bestFit="1" customWidth="1"/>
    <col min="220" max="220" width="14" style="4" bestFit="1" customWidth="1"/>
    <col min="221" max="221" width="10.42578125" style="4" bestFit="1" customWidth="1"/>
    <col min="222" max="222" width="11" style="4" bestFit="1" customWidth="1"/>
    <col min="223" max="223" width="14" style="4" bestFit="1" customWidth="1"/>
    <col min="224" max="224" width="10.42578125" style="4" bestFit="1" customWidth="1"/>
    <col min="225" max="225" width="11" style="4" bestFit="1" customWidth="1"/>
    <col min="226" max="226" width="14" style="4" bestFit="1" customWidth="1"/>
    <col min="227" max="227" width="10.42578125" style="4" bestFit="1" customWidth="1"/>
    <col min="228" max="228" width="11" style="4" bestFit="1" customWidth="1"/>
    <col min="229" max="229" width="14" style="4" bestFit="1" customWidth="1"/>
    <col min="230" max="230" width="10.42578125" style="4" bestFit="1" customWidth="1"/>
    <col min="231" max="231" width="11" style="4" bestFit="1" customWidth="1"/>
    <col min="232" max="232" width="14" style="4" bestFit="1" customWidth="1"/>
    <col min="233" max="233" width="10.42578125" style="4" bestFit="1" customWidth="1"/>
    <col min="234" max="234" width="11" style="4" bestFit="1" customWidth="1"/>
    <col min="235" max="235" width="14" style="4" bestFit="1" customWidth="1"/>
    <col min="236" max="236" width="10.42578125" style="4" bestFit="1" customWidth="1"/>
    <col min="237" max="237" width="11" style="4" bestFit="1" customWidth="1"/>
    <col min="238" max="238" width="14" style="4" bestFit="1" customWidth="1"/>
    <col min="239" max="239" width="10.42578125" style="4" bestFit="1" customWidth="1"/>
    <col min="240" max="240" width="11" style="4" bestFit="1" customWidth="1"/>
    <col min="241" max="241" width="14" style="4" bestFit="1" customWidth="1"/>
    <col min="242" max="242" width="10.42578125" style="4" bestFit="1" customWidth="1"/>
    <col min="243" max="243" width="11" style="4" bestFit="1" customWidth="1"/>
    <col min="244" max="244" width="14" style="4" bestFit="1" customWidth="1"/>
    <col min="245" max="245" width="10.42578125" style="4" bestFit="1" customWidth="1"/>
    <col min="246" max="246" width="11" style="4" bestFit="1" customWidth="1"/>
    <col min="247" max="247" width="14" style="4" bestFit="1" customWidth="1"/>
    <col min="248" max="248" width="10.42578125" style="4" bestFit="1" customWidth="1"/>
    <col min="249" max="249" width="11" style="4" bestFit="1" customWidth="1"/>
    <col min="250" max="250" width="14" style="4" bestFit="1" customWidth="1"/>
    <col min="251" max="251" width="10.42578125" style="4" bestFit="1" customWidth="1"/>
    <col min="252" max="252" width="11" style="4" bestFit="1" customWidth="1"/>
    <col min="253" max="253" width="14" style="4" bestFit="1" customWidth="1"/>
    <col min="254" max="254" width="10.42578125" style="4" bestFit="1" customWidth="1"/>
    <col min="255" max="255" width="11" style="4" bestFit="1" customWidth="1"/>
    <col min="256" max="256" width="14" style="4" bestFit="1" customWidth="1"/>
    <col min="257" max="257" width="10.42578125" style="4" bestFit="1" customWidth="1"/>
    <col min="258" max="258" width="11" style="4" bestFit="1" customWidth="1"/>
    <col min="259" max="259" width="14" style="4" bestFit="1" customWidth="1"/>
    <col min="260" max="260" width="10.42578125" style="4" bestFit="1" customWidth="1"/>
    <col min="261" max="261" width="11" style="4" bestFit="1" customWidth="1"/>
    <col min="262" max="262" width="14" style="4" bestFit="1" customWidth="1"/>
    <col min="263" max="263" width="10.42578125" style="4" bestFit="1" customWidth="1"/>
    <col min="264" max="264" width="11" style="4" bestFit="1" customWidth="1"/>
    <col min="265" max="265" width="14" style="4" bestFit="1" customWidth="1"/>
    <col min="266" max="266" width="10.42578125" style="4" bestFit="1" customWidth="1"/>
    <col min="267" max="267" width="11" style="4" bestFit="1" customWidth="1"/>
    <col min="268" max="268" width="14" style="4" bestFit="1" customWidth="1"/>
    <col min="269" max="269" width="10.42578125" style="4" bestFit="1" customWidth="1"/>
    <col min="270" max="270" width="11" style="4" bestFit="1" customWidth="1"/>
    <col min="271" max="271" width="14" style="4" bestFit="1" customWidth="1"/>
    <col min="272" max="272" width="10.42578125" style="4" bestFit="1" customWidth="1"/>
    <col min="273" max="273" width="11" style="4" bestFit="1" customWidth="1"/>
    <col min="274" max="274" width="14" style="4" bestFit="1" customWidth="1"/>
    <col min="275" max="275" width="10.42578125" style="4" bestFit="1" customWidth="1"/>
    <col min="276" max="276" width="11" style="4" bestFit="1" customWidth="1"/>
    <col min="277" max="277" width="14" style="4" bestFit="1" customWidth="1"/>
    <col min="278" max="278" width="10.42578125" style="4" bestFit="1" customWidth="1"/>
    <col min="279" max="279" width="11" style="4" bestFit="1" customWidth="1"/>
    <col min="280" max="280" width="14" style="4" bestFit="1" customWidth="1"/>
    <col min="281" max="281" width="10.42578125" style="4" bestFit="1" customWidth="1"/>
    <col min="282" max="282" width="11" style="4" bestFit="1" customWidth="1"/>
    <col min="283" max="283" width="14" style="4" bestFit="1" customWidth="1"/>
    <col min="284" max="284" width="10.42578125" style="4" bestFit="1" customWidth="1"/>
    <col min="285" max="285" width="11" style="4" bestFit="1" customWidth="1"/>
    <col min="286" max="286" width="14" style="4" bestFit="1" customWidth="1"/>
    <col min="287" max="287" width="10.42578125" style="4" bestFit="1" customWidth="1"/>
    <col min="288" max="288" width="11" style="4" bestFit="1" customWidth="1"/>
    <col min="289" max="289" width="14" style="4" bestFit="1" customWidth="1"/>
    <col min="290" max="290" width="10.42578125" style="4" bestFit="1" customWidth="1"/>
    <col min="291" max="291" width="11" style="4" bestFit="1" customWidth="1"/>
    <col min="292" max="292" width="14" style="4" bestFit="1" customWidth="1"/>
    <col min="293" max="293" width="10.42578125" style="4" bestFit="1" customWidth="1"/>
    <col min="294" max="294" width="11" style="4" bestFit="1" customWidth="1"/>
    <col min="295" max="295" width="14" style="4" bestFit="1" customWidth="1"/>
    <col min="296" max="296" width="10.42578125" style="4" bestFit="1" customWidth="1"/>
    <col min="297" max="297" width="11" style="4" bestFit="1" customWidth="1"/>
    <col min="298" max="298" width="14" style="4" bestFit="1" customWidth="1"/>
    <col min="299" max="299" width="10.42578125" style="4" bestFit="1" customWidth="1"/>
    <col min="300" max="300" width="11" style="4" bestFit="1" customWidth="1"/>
    <col min="301" max="301" width="14" style="4" bestFit="1" customWidth="1"/>
    <col min="302" max="302" width="10.42578125" style="4" bestFit="1" customWidth="1"/>
    <col min="303" max="303" width="11" style="4" bestFit="1" customWidth="1"/>
    <col min="304" max="304" width="14" style="4" bestFit="1" customWidth="1"/>
    <col min="305" max="305" width="10.42578125" style="4" bestFit="1" customWidth="1"/>
    <col min="306" max="306" width="11" style="4" bestFit="1" customWidth="1"/>
    <col min="307" max="307" width="14" style="4" bestFit="1" customWidth="1"/>
    <col min="308" max="308" width="10.42578125" style="4" bestFit="1" customWidth="1"/>
    <col min="309" max="309" width="11" style="4" bestFit="1" customWidth="1"/>
    <col min="310" max="310" width="14" style="4" bestFit="1" customWidth="1"/>
    <col min="311" max="311" width="10.42578125" style="4" bestFit="1" customWidth="1"/>
    <col min="312" max="312" width="11" style="4" bestFit="1" customWidth="1"/>
    <col min="313" max="313" width="14" style="4" bestFit="1" customWidth="1"/>
    <col min="314" max="314" width="10.42578125" style="4" bestFit="1" customWidth="1"/>
    <col min="315" max="315" width="11" style="4" bestFit="1" customWidth="1"/>
    <col min="316" max="316" width="14" style="4" bestFit="1" customWidth="1"/>
    <col min="317" max="317" width="10.42578125" style="4" bestFit="1" customWidth="1"/>
    <col min="318" max="318" width="11" style="4" bestFit="1" customWidth="1"/>
    <col min="319" max="319" width="14" style="4" bestFit="1" customWidth="1"/>
    <col min="320" max="320" width="10.42578125" style="4" bestFit="1" customWidth="1"/>
    <col min="321" max="321" width="11" style="4" bestFit="1" customWidth="1"/>
    <col min="322" max="322" width="14" style="4" bestFit="1" customWidth="1"/>
    <col min="323" max="323" width="10.42578125" style="4" bestFit="1" customWidth="1"/>
    <col min="324" max="324" width="11" style="4" bestFit="1" customWidth="1"/>
    <col min="325" max="325" width="14" style="4" bestFit="1" customWidth="1"/>
    <col min="326" max="326" width="10.42578125" style="4" bestFit="1" customWidth="1"/>
    <col min="327" max="327" width="11" style="4" bestFit="1" customWidth="1"/>
    <col min="328" max="328" width="14" style="4" bestFit="1" customWidth="1"/>
    <col min="329" max="329" width="10.42578125" style="4" bestFit="1" customWidth="1"/>
    <col min="330" max="330" width="11" style="4" bestFit="1" customWidth="1"/>
    <col min="331" max="331" width="14" style="4" bestFit="1" customWidth="1"/>
    <col min="332" max="332" width="10.42578125" style="4" bestFit="1" customWidth="1"/>
    <col min="333" max="333" width="11" style="4" bestFit="1" customWidth="1"/>
    <col min="334" max="334" width="14" style="4" bestFit="1" customWidth="1"/>
    <col min="335" max="335" width="10.42578125" style="4" bestFit="1" customWidth="1"/>
    <col min="336" max="336" width="11" style="4" bestFit="1" customWidth="1"/>
    <col min="337" max="337" width="14" style="4" bestFit="1" customWidth="1"/>
    <col min="338" max="338" width="10.42578125" style="4" bestFit="1" customWidth="1"/>
    <col min="339" max="339" width="11" style="4" bestFit="1" customWidth="1"/>
    <col min="340" max="340" width="14" style="4" bestFit="1" customWidth="1"/>
    <col min="341" max="341" width="10.42578125" style="4" bestFit="1" customWidth="1"/>
    <col min="342" max="342" width="11" style="4" bestFit="1" customWidth="1"/>
    <col min="343" max="343" width="14" style="4" bestFit="1" customWidth="1"/>
    <col min="344" max="344" width="10.42578125" style="4" bestFit="1" customWidth="1"/>
    <col min="345" max="345" width="11" style="4" bestFit="1" customWidth="1"/>
    <col min="346" max="346" width="14" style="4" bestFit="1" customWidth="1"/>
    <col min="347" max="347" width="10.42578125" style="4" bestFit="1" customWidth="1"/>
    <col min="348" max="348" width="11" style="4" bestFit="1" customWidth="1"/>
    <col min="349" max="349" width="14" style="4" bestFit="1" customWidth="1"/>
    <col min="350" max="350" width="10.42578125" style="4" bestFit="1" customWidth="1"/>
    <col min="351" max="351" width="11" style="4" bestFit="1" customWidth="1"/>
    <col min="352" max="352" width="14" style="4" bestFit="1" customWidth="1"/>
    <col min="353" max="353" width="10.42578125" style="4" bestFit="1" customWidth="1"/>
    <col min="354" max="354" width="11" style="4" bestFit="1" customWidth="1"/>
    <col min="355" max="355" width="14" style="4" bestFit="1" customWidth="1"/>
    <col min="356" max="356" width="10.42578125" style="4" bestFit="1" customWidth="1"/>
    <col min="357" max="357" width="11" style="4" bestFit="1" customWidth="1"/>
    <col min="358" max="358" width="14" style="4" bestFit="1" customWidth="1"/>
    <col min="359" max="359" width="10.42578125" style="4" bestFit="1" customWidth="1"/>
    <col min="360" max="360" width="11" style="4" bestFit="1" customWidth="1"/>
    <col min="361" max="361" width="14" style="4" bestFit="1" customWidth="1"/>
    <col min="362" max="362" width="10.42578125" style="4" bestFit="1" customWidth="1"/>
    <col min="363" max="363" width="11" style="4" bestFit="1" customWidth="1"/>
    <col min="364" max="364" width="14" style="4" bestFit="1" customWidth="1"/>
    <col min="365" max="365" width="10.42578125" style="4" bestFit="1" customWidth="1"/>
    <col min="366" max="366" width="11" style="4" bestFit="1" customWidth="1"/>
    <col min="367" max="367" width="14" style="4" bestFit="1" customWidth="1"/>
    <col min="368" max="368" width="10.42578125" style="4" bestFit="1" customWidth="1"/>
    <col min="369" max="369" width="11" style="4" bestFit="1" customWidth="1"/>
    <col min="370" max="370" width="14" style="4" bestFit="1" customWidth="1"/>
    <col min="371" max="371" width="10.42578125" style="4" bestFit="1" customWidth="1"/>
    <col min="372" max="372" width="11" style="4" bestFit="1" customWidth="1"/>
    <col min="373" max="373" width="14" style="4" bestFit="1" customWidth="1"/>
    <col min="374" max="374" width="10.42578125" style="4" bestFit="1" customWidth="1"/>
    <col min="375" max="375" width="11" style="4" bestFit="1" customWidth="1"/>
    <col min="376" max="376" width="14" style="4" bestFit="1" customWidth="1"/>
    <col min="377" max="377" width="10.42578125" style="4" bestFit="1" customWidth="1"/>
    <col min="378" max="378" width="11" style="4" bestFit="1" customWidth="1"/>
    <col min="379" max="379" width="14" style="4" bestFit="1" customWidth="1"/>
    <col min="380" max="380" width="10.42578125" style="4" bestFit="1" customWidth="1"/>
    <col min="381" max="381" width="11" style="4" bestFit="1" customWidth="1"/>
    <col min="382" max="382" width="14" style="4" bestFit="1" customWidth="1"/>
    <col min="383" max="383" width="10.42578125" style="4" bestFit="1" customWidth="1"/>
    <col min="384" max="384" width="11" style="4" bestFit="1" customWidth="1"/>
    <col min="385" max="385" width="14" style="4" bestFit="1" customWidth="1"/>
    <col min="386" max="386" width="10.42578125" style="4" bestFit="1" customWidth="1"/>
    <col min="387" max="387" width="11" style="4" bestFit="1" customWidth="1"/>
    <col min="388" max="388" width="14" style="4" bestFit="1" customWidth="1"/>
    <col min="389" max="389" width="10.42578125" style="4" bestFit="1" customWidth="1"/>
    <col min="390" max="390" width="11" style="4" bestFit="1" customWidth="1"/>
    <col min="391" max="391" width="14" style="4" bestFit="1" customWidth="1"/>
    <col min="392" max="392" width="10.42578125" style="4" bestFit="1" customWidth="1"/>
    <col min="393" max="393" width="11" style="4" bestFit="1" customWidth="1"/>
    <col min="394" max="394" width="14" style="4" bestFit="1" customWidth="1"/>
    <col min="395" max="395" width="10.42578125" style="4" bestFit="1" customWidth="1"/>
    <col min="396" max="396" width="11" style="4" bestFit="1" customWidth="1"/>
    <col min="397" max="397" width="14" style="4" bestFit="1" customWidth="1"/>
    <col min="398" max="398" width="10.42578125" style="4" bestFit="1" customWidth="1"/>
    <col min="399" max="399" width="11" style="4" bestFit="1" customWidth="1"/>
    <col min="400" max="400" width="14" style="4" bestFit="1" customWidth="1"/>
    <col min="401" max="401" width="10.42578125" style="4" bestFit="1" customWidth="1"/>
    <col min="402" max="402" width="11" style="4" bestFit="1" customWidth="1"/>
    <col min="403" max="403" width="14" style="4" bestFit="1" customWidth="1"/>
    <col min="404" max="404" width="10.42578125" style="4" bestFit="1" customWidth="1"/>
    <col min="405" max="405" width="11" style="4" bestFit="1" customWidth="1"/>
    <col min="406" max="406" width="14" style="4" bestFit="1" customWidth="1"/>
    <col min="407" max="407" width="10.42578125" style="4" bestFit="1" customWidth="1"/>
    <col min="408" max="408" width="11" style="4" bestFit="1" customWidth="1"/>
    <col min="409" max="409" width="14" style="4" bestFit="1" customWidth="1"/>
    <col min="410" max="410" width="10.42578125" style="4" bestFit="1" customWidth="1"/>
    <col min="411" max="411" width="11" style="4" bestFit="1" customWidth="1"/>
    <col min="412" max="412" width="14" style="4" bestFit="1" customWidth="1"/>
    <col min="413" max="413" width="10.42578125" style="4" bestFit="1" customWidth="1"/>
    <col min="414" max="414" width="11" style="4" bestFit="1" customWidth="1"/>
    <col min="415" max="415" width="14" style="4" bestFit="1" customWidth="1"/>
    <col min="416" max="416" width="10.42578125" style="4" bestFit="1" customWidth="1"/>
    <col min="417" max="417" width="11" style="4" bestFit="1" customWidth="1"/>
    <col min="418" max="418" width="14" style="4" bestFit="1" customWidth="1"/>
    <col min="419" max="419" width="10.42578125" style="4" bestFit="1" customWidth="1"/>
    <col min="420" max="420" width="11" style="4" bestFit="1" customWidth="1"/>
    <col min="421" max="421" width="14" style="4" bestFit="1" customWidth="1"/>
    <col min="422" max="422" width="10.42578125" style="4" bestFit="1" customWidth="1"/>
    <col min="423" max="423" width="11" style="4" bestFit="1" customWidth="1"/>
    <col min="424" max="424" width="14" style="4" bestFit="1" customWidth="1"/>
    <col min="425" max="425" width="10.42578125" style="4" bestFit="1" customWidth="1"/>
    <col min="426" max="426" width="11" style="4" bestFit="1" customWidth="1"/>
    <col min="427" max="427" width="14" style="4" bestFit="1" customWidth="1"/>
    <col min="428" max="428" width="10.42578125" style="4" bestFit="1" customWidth="1"/>
    <col min="429" max="429" width="11" style="4" bestFit="1" customWidth="1"/>
    <col min="430" max="430" width="14" style="4" bestFit="1" customWidth="1"/>
    <col min="431" max="431" width="10.42578125" style="4" bestFit="1" customWidth="1"/>
    <col min="432" max="432" width="11" style="4" bestFit="1" customWidth="1"/>
    <col min="433" max="433" width="14" style="4" bestFit="1" customWidth="1"/>
    <col min="434" max="434" width="10.42578125" style="4" bestFit="1" customWidth="1"/>
    <col min="435" max="435" width="11" style="4" bestFit="1" customWidth="1"/>
    <col min="436" max="436" width="14" style="4" bestFit="1" customWidth="1"/>
    <col min="437" max="437" width="10.42578125" style="4" bestFit="1" customWidth="1"/>
    <col min="438" max="438" width="11" style="4" bestFit="1" customWidth="1"/>
    <col min="439" max="439" width="14" style="4" bestFit="1" customWidth="1"/>
    <col min="440" max="440" width="10.42578125" style="4" bestFit="1" customWidth="1"/>
    <col min="441" max="441" width="11" style="4" bestFit="1" customWidth="1"/>
    <col min="442" max="442" width="14" style="4" bestFit="1" customWidth="1"/>
    <col min="443" max="443" width="10.42578125" style="4" bestFit="1" customWidth="1"/>
    <col min="444" max="444" width="11" style="4" bestFit="1" customWidth="1"/>
    <col min="445" max="445" width="14" style="4" bestFit="1" customWidth="1"/>
    <col min="446" max="446" width="10.42578125" style="4" bestFit="1" customWidth="1"/>
    <col min="447" max="447" width="11" style="4" bestFit="1" customWidth="1"/>
    <col min="448" max="448" width="14" style="4" bestFit="1" customWidth="1"/>
    <col min="449" max="449" width="10.42578125" style="4" bestFit="1" customWidth="1"/>
    <col min="450" max="450" width="11" style="4" bestFit="1" customWidth="1"/>
    <col min="451" max="451" width="14" style="4" bestFit="1" customWidth="1"/>
    <col min="452" max="452" width="10.42578125" style="4" bestFit="1" customWidth="1"/>
    <col min="453" max="453" width="11" style="4" bestFit="1" customWidth="1"/>
    <col min="454" max="454" width="14" style="4" bestFit="1" customWidth="1"/>
    <col min="455" max="455" width="10.42578125" style="4" bestFit="1" customWidth="1"/>
    <col min="456" max="456" width="11" style="4" bestFit="1" customWidth="1"/>
    <col min="457" max="457" width="14" style="4" bestFit="1" customWidth="1"/>
    <col min="458" max="458" width="10.42578125" style="4" bestFit="1" customWidth="1"/>
    <col min="459" max="459" width="11" style="4" bestFit="1" customWidth="1"/>
    <col min="460" max="460" width="14" style="4" bestFit="1" customWidth="1"/>
    <col min="461" max="461" width="10.42578125" style="4" bestFit="1" customWidth="1"/>
    <col min="462" max="462" width="11" style="4" bestFit="1" customWidth="1"/>
    <col min="463" max="463" width="14" style="4" bestFit="1" customWidth="1"/>
    <col min="464" max="464" width="10.42578125" style="4" bestFit="1" customWidth="1"/>
    <col min="465" max="465" width="11" style="4" bestFit="1" customWidth="1"/>
    <col min="466" max="466" width="14" style="4" bestFit="1" customWidth="1"/>
    <col min="467" max="467" width="10.42578125" style="4" bestFit="1" customWidth="1"/>
    <col min="468" max="468" width="11" style="4" bestFit="1" customWidth="1"/>
    <col min="469" max="469" width="14" style="4" bestFit="1" customWidth="1"/>
    <col min="470" max="470" width="10.42578125" style="4" bestFit="1" customWidth="1"/>
    <col min="471" max="471" width="11" style="4" bestFit="1" customWidth="1"/>
    <col min="472" max="472" width="14" style="4" bestFit="1" customWidth="1"/>
    <col min="473" max="473" width="10.42578125" style="4" bestFit="1" customWidth="1"/>
    <col min="474" max="474" width="11" style="4" bestFit="1" customWidth="1"/>
    <col min="475" max="475" width="14" style="4" bestFit="1" customWidth="1"/>
    <col min="476" max="476" width="10.42578125" style="4" bestFit="1" customWidth="1"/>
    <col min="477" max="477" width="11" style="4" bestFit="1" customWidth="1"/>
    <col min="478" max="478" width="14" style="4" bestFit="1" customWidth="1"/>
    <col min="479" max="479" width="10.42578125" style="4" bestFit="1" customWidth="1"/>
    <col min="480" max="480" width="11" style="4" bestFit="1" customWidth="1"/>
    <col min="481" max="481" width="14" style="4" bestFit="1" customWidth="1"/>
    <col min="482" max="482" width="10.42578125" style="4" bestFit="1" customWidth="1"/>
    <col min="483" max="483" width="11" style="4" bestFit="1" customWidth="1"/>
    <col min="484" max="484" width="14" style="4" bestFit="1" customWidth="1"/>
    <col min="485" max="485" width="10.42578125" style="4" bestFit="1" customWidth="1"/>
    <col min="486" max="486" width="11" style="4" bestFit="1" customWidth="1"/>
    <col min="487" max="487" width="14" style="4" bestFit="1" customWidth="1"/>
    <col min="488" max="488" width="10.42578125" style="4" bestFit="1" customWidth="1"/>
    <col min="489" max="489" width="11" style="4" bestFit="1" customWidth="1"/>
    <col min="490" max="490" width="14" style="4" bestFit="1" customWidth="1"/>
    <col min="491" max="491" width="10.42578125" style="4" bestFit="1" customWidth="1"/>
    <col min="492" max="492" width="11" style="4" bestFit="1" customWidth="1"/>
    <col min="493" max="493" width="14" style="4" bestFit="1" customWidth="1"/>
    <col min="494" max="494" width="10.42578125" style="4" bestFit="1" customWidth="1"/>
    <col min="495" max="495" width="11" style="4" bestFit="1" customWidth="1"/>
    <col min="496" max="496" width="14" style="4" bestFit="1" customWidth="1"/>
    <col min="497" max="497" width="10.42578125" style="4" bestFit="1" customWidth="1"/>
    <col min="498" max="498" width="11" style="4" bestFit="1" customWidth="1"/>
    <col min="499" max="499" width="14" style="4" bestFit="1" customWidth="1"/>
    <col min="500" max="500" width="10.42578125" style="4" bestFit="1" customWidth="1"/>
    <col min="501" max="501" width="11" style="4" bestFit="1" customWidth="1"/>
    <col min="502" max="502" width="14" style="4" bestFit="1" customWidth="1"/>
    <col min="503" max="503" width="10.42578125" style="4" bestFit="1" customWidth="1"/>
    <col min="504" max="504" width="11" style="4" bestFit="1" customWidth="1"/>
    <col min="505" max="505" width="14" style="4" bestFit="1" customWidth="1"/>
    <col min="506" max="506" width="10.42578125" style="4" bestFit="1" customWidth="1"/>
    <col min="507" max="507" width="11" style="4" bestFit="1" customWidth="1"/>
    <col min="508" max="508" width="14" style="4" bestFit="1" customWidth="1"/>
    <col min="509" max="509" width="10.42578125" style="4" bestFit="1" customWidth="1"/>
    <col min="510" max="510" width="11" style="4" bestFit="1" customWidth="1"/>
    <col min="511" max="511" width="14" style="4" bestFit="1" customWidth="1"/>
    <col min="512" max="512" width="10.42578125" style="4" bestFit="1" customWidth="1"/>
    <col min="513" max="513" width="11" style="4" bestFit="1" customWidth="1"/>
    <col min="514" max="514" width="14" style="4" bestFit="1" customWidth="1"/>
    <col min="515" max="515" width="10.42578125" style="4" bestFit="1" customWidth="1"/>
    <col min="516" max="516" width="11" style="4" bestFit="1" customWidth="1"/>
    <col min="517" max="517" width="14" style="4" bestFit="1" customWidth="1"/>
    <col min="518" max="518" width="10.42578125" style="4" bestFit="1" customWidth="1"/>
    <col min="519" max="519" width="11" style="4" bestFit="1" customWidth="1"/>
    <col min="520" max="520" width="14" style="4" bestFit="1" customWidth="1"/>
    <col min="521" max="521" width="10.42578125" style="4" bestFit="1" customWidth="1"/>
    <col min="522" max="522" width="11" style="4" bestFit="1" customWidth="1"/>
    <col min="523" max="523" width="14" style="4" bestFit="1" customWidth="1"/>
    <col min="524" max="524" width="10.42578125" style="4" bestFit="1" customWidth="1"/>
    <col min="525" max="525" width="11" style="4" bestFit="1" customWidth="1"/>
    <col min="526" max="526" width="14" style="4" bestFit="1" customWidth="1"/>
    <col min="527" max="527" width="10.42578125" style="4" bestFit="1" customWidth="1"/>
    <col min="528" max="528" width="11" style="4" bestFit="1" customWidth="1"/>
    <col min="529" max="529" width="14" style="4" bestFit="1" customWidth="1"/>
    <col min="530" max="530" width="10.42578125" style="4" bestFit="1" customWidth="1"/>
    <col min="531" max="531" width="11" style="4" bestFit="1" customWidth="1"/>
    <col min="532" max="532" width="14" style="4" bestFit="1" customWidth="1"/>
    <col min="533" max="533" width="10.42578125" style="4" bestFit="1" customWidth="1"/>
    <col min="534" max="534" width="11" style="4" bestFit="1" customWidth="1"/>
    <col min="535" max="535" width="14" style="4" bestFit="1" customWidth="1"/>
    <col min="536" max="536" width="10.42578125" style="4" bestFit="1" customWidth="1"/>
    <col min="537" max="537" width="11" style="4" bestFit="1" customWidth="1"/>
    <col min="538" max="538" width="14" style="4" bestFit="1" customWidth="1"/>
    <col min="539" max="539" width="10.42578125" style="4" bestFit="1" customWidth="1"/>
    <col min="540" max="540" width="11" style="4" bestFit="1" customWidth="1"/>
    <col min="541" max="541" width="14" style="4" bestFit="1" customWidth="1"/>
    <col min="542" max="542" width="10.42578125" style="4" bestFit="1" customWidth="1"/>
    <col min="543" max="543" width="11" style="4" bestFit="1" customWidth="1"/>
    <col min="544" max="544" width="14" style="4" bestFit="1" customWidth="1"/>
    <col min="545" max="545" width="10.42578125" style="4" bestFit="1" customWidth="1"/>
    <col min="546" max="546" width="11" style="4" bestFit="1" customWidth="1"/>
    <col min="547" max="547" width="14" style="4" bestFit="1" customWidth="1"/>
    <col min="548" max="548" width="10.42578125" style="4" bestFit="1" customWidth="1"/>
    <col min="549" max="549" width="11" style="4" bestFit="1" customWidth="1"/>
    <col min="550" max="550" width="14" style="4" bestFit="1" customWidth="1"/>
    <col min="551" max="551" width="10.42578125" style="4" bestFit="1" customWidth="1"/>
    <col min="552" max="552" width="11" style="4" bestFit="1" customWidth="1"/>
    <col min="553" max="553" width="14" style="4" bestFit="1" customWidth="1"/>
    <col min="554" max="554" width="10.42578125" style="4" bestFit="1" customWidth="1"/>
    <col min="555" max="555" width="11" style="4" bestFit="1" customWidth="1"/>
    <col min="556" max="556" width="14" style="4" bestFit="1" customWidth="1"/>
    <col min="557" max="557" width="10.42578125" style="4" bestFit="1" customWidth="1"/>
    <col min="558" max="558" width="11" style="4" bestFit="1" customWidth="1"/>
    <col min="559" max="559" width="14" style="4" bestFit="1" customWidth="1"/>
    <col min="560" max="560" width="10.42578125" style="4" bestFit="1" customWidth="1"/>
    <col min="561" max="561" width="11" style="4" bestFit="1" customWidth="1"/>
    <col min="562" max="562" width="14" style="4" bestFit="1" customWidth="1"/>
    <col min="563" max="563" width="10.42578125" style="4" bestFit="1" customWidth="1"/>
    <col min="564" max="564" width="11" style="4" bestFit="1" customWidth="1"/>
    <col min="565" max="565" width="14" style="4" bestFit="1" customWidth="1"/>
    <col min="566" max="566" width="10.42578125" style="4" bestFit="1" customWidth="1"/>
    <col min="567" max="567" width="11" style="4" bestFit="1" customWidth="1"/>
    <col min="568" max="568" width="14" style="4" bestFit="1" customWidth="1"/>
    <col min="569" max="569" width="10.42578125" style="4" bestFit="1" customWidth="1"/>
    <col min="570" max="570" width="11" style="4" bestFit="1" customWidth="1"/>
    <col min="571" max="571" width="14" style="4" bestFit="1" customWidth="1"/>
    <col min="572" max="572" width="10.42578125" style="4" bestFit="1" customWidth="1"/>
    <col min="573" max="573" width="11" style="4" bestFit="1" customWidth="1"/>
    <col min="574" max="574" width="14" style="4" bestFit="1" customWidth="1"/>
    <col min="575" max="575" width="10.42578125" style="4" bestFit="1" customWidth="1"/>
    <col min="576" max="576" width="11" style="4" bestFit="1" customWidth="1"/>
    <col min="577" max="577" width="14" style="4" bestFit="1" customWidth="1"/>
    <col min="578" max="578" width="10.42578125" style="4" bestFit="1" customWidth="1"/>
    <col min="579" max="579" width="11" style="4" bestFit="1" customWidth="1"/>
    <col min="580" max="580" width="14" style="4" bestFit="1" customWidth="1"/>
    <col min="581" max="581" width="10.42578125" style="4" bestFit="1" customWidth="1"/>
    <col min="582" max="582" width="11" style="4" bestFit="1" customWidth="1"/>
    <col min="583" max="583" width="14" style="4" bestFit="1" customWidth="1"/>
    <col min="584" max="584" width="10.42578125" style="4" bestFit="1" customWidth="1"/>
    <col min="585" max="585" width="11" style="4" bestFit="1" customWidth="1"/>
    <col min="586" max="586" width="14" style="4" bestFit="1" customWidth="1"/>
    <col min="587" max="587" width="10.42578125" style="4" bestFit="1" customWidth="1"/>
    <col min="588" max="588" width="11" style="4" bestFit="1" customWidth="1"/>
    <col min="589" max="589" width="14" style="4" bestFit="1" customWidth="1"/>
    <col min="590" max="590" width="10.42578125" style="4" bestFit="1" customWidth="1"/>
    <col min="591" max="591" width="11" style="4" bestFit="1" customWidth="1"/>
    <col min="592" max="592" width="14" style="4" bestFit="1" customWidth="1"/>
    <col min="593" max="593" width="10.42578125" style="4" bestFit="1" customWidth="1"/>
    <col min="594" max="594" width="11" style="4" bestFit="1" customWidth="1"/>
    <col min="595" max="595" width="14" style="4" bestFit="1" customWidth="1"/>
    <col min="596" max="596" width="10.42578125" style="4" bestFit="1" customWidth="1"/>
    <col min="597" max="597" width="11" style="4" bestFit="1" customWidth="1"/>
    <col min="598" max="598" width="14" style="4" bestFit="1" customWidth="1"/>
    <col min="599" max="599" width="10.42578125" style="4" bestFit="1" customWidth="1"/>
    <col min="600" max="600" width="11" style="4" bestFit="1" customWidth="1"/>
    <col min="601" max="601" width="14" style="4" bestFit="1" customWidth="1"/>
    <col min="602" max="602" width="10.42578125" style="4" bestFit="1" customWidth="1"/>
    <col min="603" max="603" width="11" style="4" bestFit="1" customWidth="1"/>
    <col min="604" max="604" width="14" style="4" bestFit="1" customWidth="1"/>
    <col min="605" max="605" width="10.42578125" style="4" bestFit="1" customWidth="1"/>
    <col min="606" max="606" width="11" style="4" bestFit="1" customWidth="1"/>
    <col min="607" max="607" width="14" style="4" bestFit="1" customWidth="1"/>
    <col min="608" max="608" width="10.42578125" style="4" bestFit="1" customWidth="1"/>
    <col min="609" max="609" width="11" style="4" bestFit="1" customWidth="1"/>
    <col min="610" max="610" width="14" style="4" bestFit="1" customWidth="1"/>
    <col min="611" max="611" width="10.42578125" style="4" bestFit="1" customWidth="1"/>
    <col min="612" max="612" width="11" style="4" bestFit="1" customWidth="1"/>
    <col min="613" max="613" width="14" style="4" bestFit="1" customWidth="1"/>
    <col min="614" max="614" width="10.42578125" style="4" bestFit="1" customWidth="1"/>
    <col min="615" max="615" width="11" style="4" bestFit="1" customWidth="1"/>
    <col min="616" max="616" width="14" style="4" bestFit="1" customWidth="1"/>
    <col min="617" max="617" width="10.42578125" style="4" bestFit="1" customWidth="1"/>
    <col min="618" max="618" width="11" style="4" bestFit="1" customWidth="1"/>
    <col min="619" max="619" width="14" style="4" bestFit="1" customWidth="1"/>
    <col min="620" max="620" width="10.42578125" style="4" bestFit="1" customWidth="1"/>
    <col min="621" max="621" width="11" style="4" bestFit="1" customWidth="1"/>
    <col min="622" max="622" width="14" style="4" bestFit="1" customWidth="1"/>
    <col min="623" max="623" width="10.42578125" style="4" bestFit="1" customWidth="1"/>
    <col min="624" max="624" width="11" style="4" bestFit="1" customWidth="1"/>
    <col min="625" max="625" width="14" style="4" bestFit="1" customWidth="1"/>
    <col min="626" max="626" width="10.42578125" style="4" bestFit="1" customWidth="1"/>
    <col min="627" max="627" width="11" style="4" bestFit="1" customWidth="1"/>
    <col min="628" max="628" width="14" style="4" bestFit="1" customWidth="1"/>
    <col min="629" max="629" width="10.42578125" style="4" bestFit="1" customWidth="1"/>
    <col min="630" max="630" width="11" style="4" bestFit="1" customWidth="1"/>
    <col min="631" max="631" width="14" style="4" bestFit="1" customWidth="1"/>
    <col min="632" max="632" width="10.42578125" style="4" bestFit="1" customWidth="1"/>
    <col min="633" max="633" width="11" style="4" bestFit="1" customWidth="1"/>
    <col min="634" max="634" width="14" style="4" bestFit="1" customWidth="1"/>
    <col min="635" max="635" width="10.42578125" style="4" bestFit="1" customWidth="1"/>
    <col min="636" max="636" width="11" style="4" bestFit="1" customWidth="1"/>
    <col min="637" max="637" width="14" style="4" bestFit="1" customWidth="1"/>
    <col min="638" max="638" width="10.42578125" style="4" bestFit="1" customWidth="1"/>
    <col min="639" max="639" width="11" style="4" bestFit="1" customWidth="1"/>
    <col min="640" max="640" width="14" style="4" bestFit="1" customWidth="1"/>
    <col min="641" max="641" width="10.42578125" style="4" bestFit="1" customWidth="1"/>
    <col min="642" max="642" width="11" style="4" bestFit="1" customWidth="1"/>
    <col min="643" max="643" width="14" style="4" bestFit="1" customWidth="1"/>
    <col min="644" max="644" width="10.42578125" style="4" bestFit="1" customWidth="1"/>
    <col min="645" max="645" width="11" style="4" bestFit="1" customWidth="1"/>
    <col min="646" max="646" width="14" style="4" bestFit="1" customWidth="1"/>
    <col min="647" max="647" width="10.42578125" style="4" bestFit="1" customWidth="1"/>
    <col min="648" max="648" width="11" style="4" bestFit="1" customWidth="1"/>
    <col min="649" max="649" width="14" style="4" bestFit="1" customWidth="1"/>
    <col min="650" max="650" width="10.42578125" style="4" bestFit="1" customWidth="1"/>
    <col min="651" max="651" width="11" style="4" bestFit="1" customWidth="1"/>
    <col min="652" max="652" width="14" style="4" bestFit="1" customWidth="1"/>
    <col min="653" max="653" width="10.42578125" style="4" bestFit="1" customWidth="1"/>
    <col min="654" max="654" width="11" style="4" bestFit="1" customWidth="1"/>
    <col min="655" max="655" width="14" style="4" bestFit="1" customWidth="1"/>
    <col min="656" max="656" width="10.42578125" style="4" bestFit="1" customWidth="1"/>
    <col min="657" max="657" width="11" style="4" bestFit="1" customWidth="1"/>
    <col min="658" max="658" width="14" style="4" bestFit="1" customWidth="1"/>
    <col min="659" max="659" width="10.42578125" style="4" bestFit="1" customWidth="1"/>
    <col min="660" max="660" width="11" style="4" bestFit="1" customWidth="1"/>
    <col min="661" max="661" width="14" style="4" bestFit="1" customWidth="1"/>
    <col min="662" max="662" width="10.42578125" style="4" bestFit="1" customWidth="1"/>
    <col min="663" max="663" width="11" style="4" bestFit="1" customWidth="1"/>
    <col min="664" max="664" width="14" style="4" bestFit="1" customWidth="1"/>
    <col min="665" max="665" width="10.42578125" style="4" bestFit="1" customWidth="1"/>
    <col min="666" max="666" width="11" style="4" bestFit="1" customWidth="1"/>
    <col min="667" max="667" width="14" style="4" bestFit="1" customWidth="1"/>
    <col min="668" max="668" width="10.42578125" style="4" bestFit="1" customWidth="1"/>
    <col min="669" max="669" width="11" style="4" bestFit="1" customWidth="1"/>
    <col min="670" max="670" width="14" style="4" bestFit="1" customWidth="1"/>
    <col min="671" max="671" width="10.42578125" style="4" bestFit="1" customWidth="1"/>
    <col min="672" max="672" width="11" style="4" bestFit="1" customWidth="1"/>
    <col min="673" max="673" width="14" style="4" bestFit="1" customWidth="1"/>
    <col min="674" max="674" width="10.42578125" style="4" bestFit="1" customWidth="1"/>
    <col min="675" max="675" width="11" style="4" bestFit="1" customWidth="1"/>
    <col min="676" max="676" width="14" style="4" bestFit="1" customWidth="1"/>
    <col min="677" max="677" width="10.42578125" style="4" bestFit="1" customWidth="1"/>
    <col min="678" max="678" width="11" style="4" bestFit="1" customWidth="1"/>
    <col min="679" max="679" width="14" style="4" bestFit="1" customWidth="1"/>
    <col min="680" max="680" width="10.42578125" style="4" bestFit="1" customWidth="1"/>
    <col min="681" max="681" width="11" style="4" bestFit="1" customWidth="1"/>
    <col min="682" max="682" width="14" style="4" bestFit="1" customWidth="1"/>
    <col min="683" max="683" width="10.42578125" style="4" bestFit="1" customWidth="1"/>
    <col min="684" max="684" width="11" style="4" bestFit="1" customWidth="1"/>
    <col min="685" max="685" width="14" style="4" bestFit="1" customWidth="1"/>
    <col min="686" max="686" width="10.42578125" style="4" bestFit="1" customWidth="1"/>
    <col min="687" max="687" width="11" style="4" bestFit="1" customWidth="1"/>
    <col min="688" max="688" width="14" style="4" bestFit="1" customWidth="1"/>
    <col min="689" max="689" width="10.42578125" style="4" bestFit="1" customWidth="1"/>
    <col min="690" max="690" width="11" style="4" bestFit="1" customWidth="1"/>
    <col min="691" max="691" width="14" style="4" bestFit="1" customWidth="1"/>
    <col min="692" max="692" width="10.42578125" style="4" bestFit="1" customWidth="1"/>
    <col min="693" max="693" width="11" style="4" bestFit="1" customWidth="1"/>
    <col min="694" max="694" width="14" style="4" bestFit="1" customWidth="1"/>
    <col min="695" max="695" width="10.42578125" style="4" bestFit="1" customWidth="1"/>
    <col min="696" max="696" width="11" style="4" bestFit="1" customWidth="1"/>
    <col min="697" max="697" width="14" style="4" bestFit="1" customWidth="1"/>
    <col min="698" max="698" width="10.42578125" style="4" bestFit="1" customWidth="1"/>
    <col min="699" max="699" width="11" style="4" bestFit="1" customWidth="1"/>
    <col min="700" max="700" width="14" style="4" bestFit="1" customWidth="1"/>
    <col min="701" max="701" width="10.42578125" style="4" bestFit="1" customWidth="1"/>
    <col min="702" max="702" width="11" style="4" bestFit="1" customWidth="1"/>
    <col min="703" max="703" width="14" style="4" bestFit="1" customWidth="1"/>
    <col min="704" max="704" width="10.42578125" style="4" bestFit="1" customWidth="1"/>
    <col min="705" max="705" width="11" style="4" bestFit="1" customWidth="1"/>
    <col min="706" max="706" width="14" style="4" bestFit="1" customWidth="1"/>
    <col min="707" max="707" width="10.42578125" style="4" bestFit="1" customWidth="1"/>
    <col min="708" max="708" width="11" style="4" bestFit="1" customWidth="1"/>
    <col min="709" max="709" width="14" style="4" bestFit="1" customWidth="1"/>
    <col min="710" max="710" width="10.42578125" style="4" bestFit="1" customWidth="1"/>
    <col min="711" max="711" width="11" style="4" bestFit="1" customWidth="1"/>
    <col min="712" max="712" width="14" style="4" bestFit="1" customWidth="1"/>
    <col min="713" max="713" width="10.42578125" style="4" bestFit="1" customWidth="1"/>
    <col min="714" max="714" width="11" style="4" bestFit="1" customWidth="1"/>
    <col min="715" max="715" width="14" style="4" bestFit="1" customWidth="1"/>
    <col min="716" max="716" width="10.42578125" style="4" bestFit="1" customWidth="1"/>
    <col min="717" max="717" width="11" style="4" bestFit="1" customWidth="1"/>
    <col min="718" max="718" width="14" style="4" bestFit="1" customWidth="1"/>
    <col min="719" max="719" width="10.42578125" style="4" bestFit="1" customWidth="1"/>
    <col min="720" max="720" width="11" style="4" bestFit="1" customWidth="1"/>
    <col min="721" max="721" width="14" style="4" bestFit="1" customWidth="1"/>
    <col min="722" max="722" width="10.42578125" style="4" bestFit="1" customWidth="1"/>
    <col min="723" max="723" width="11" style="4" bestFit="1" customWidth="1"/>
    <col min="724" max="724" width="14" style="4" bestFit="1" customWidth="1"/>
    <col min="725" max="725" width="10.42578125" style="4" bestFit="1" customWidth="1"/>
    <col min="726" max="726" width="11" style="4" bestFit="1" customWidth="1"/>
    <col min="727" max="727" width="14" style="4" bestFit="1" customWidth="1"/>
    <col min="728" max="728" width="10.42578125" style="4" bestFit="1" customWidth="1"/>
    <col min="729" max="729" width="11" style="4" bestFit="1" customWidth="1"/>
    <col min="730" max="730" width="14" style="4" bestFit="1" customWidth="1"/>
    <col min="731" max="731" width="10.42578125" style="4" bestFit="1" customWidth="1"/>
    <col min="732" max="732" width="11" style="4" bestFit="1" customWidth="1"/>
    <col min="733" max="733" width="14" style="4" bestFit="1" customWidth="1"/>
    <col min="734" max="734" width="10.42578125" style="4" bestFit="1" customWidth="1"/>
    <col min="735" max="735" width="11" style="4" bestFit="1" customWidth="1"/>
    <col min="736" max="736" width="14" style="4" bestFit="1" customWidth="1"/>
    <col min="737" max="737" width="10.42578125" style="4" bestFit="1" customWidth="1"/>
    <col min="738" max="738" width="11" style="4" bestFit="1" customWidth="1"/>
    <col min="739" max="739" width="14" style="4" bestFit="1" customWidth="1"/>
    <col min="740" max="740" width="10.42578125" style="4" bestFit="1" customWidth="1"/>
    <col min="741" max="741" width="11" style="4" bestFit="1" customWidth="1"/>
    <col min="742" max="742" width="14" style="4" bestFit="1" customWidth="1"/>
    <col min="743" max="743" width="10.42578125" style="4" bestFit="1" customWidth="1"/>
    <col min="744" max="744" width="11" style="4" bestFit="1" customWidth="1"/>
    <col min="745" max="745" width="14" style="4" bestFit="1" customWidth="1"/>
    <col min="746" max="746" width="10.42578125" style="4" bestFit="1" customWidth="1"/>
    <col min="747" max="747" width="11" style="4" bestFit="1" customWidth="1"/>
    <col min="748" max="748" width="14" style="4" bestFit="1" customWidth="1"/>
    <col min="749" max="749" width="10.42578125" style="4" bestFit="1" customWidth="1"/>
    <col min="750" max="750" width="11" style="4" bestFit="1" customWidth="1"/>
    <col min="751" max="751" width="14" style="4" bestFit="1" customWidth="1"/>
    <col min="752" max="752" width="10.42578125" style="4" bestFit="1" customWidth="1"/>
    <col min="753" max="753" width="11" style="4" bestFit="1" customWidth="1"/>
    <col min="754" max="754" width="14" style="4" bestFit="1" customWidth="1"/>
    <col min="755" max="755" width="10.42578125" style="4" bestFit="1" customWidth="1"/>
    <col min="756" max="756" width="11" style="4" bestFit="1" customWidth="1"/>
    <col min="757" max="757" width="14" style="4" bestFit="1" customWidth="1"/>
    <col min="758" max="758" width="10.42578125" style="4" bestFit="1" customWidth="1"/>
    <col min="759" max="759" width="11" style="4" bestFit="1" customWidth="1"/>
    <col min="760" max="760" width="14" style="4" bestFit="1" customWidth="1"/>
    <col min="761" max="761" width="10.42578125" style="4" bestFit="1" customWidth="1"/>
    <col min="762" max="762" width="11" style="4" bestFit="1" customWidth="1"/>
    <col min="763" max="763" width="14" style="4" bestFit="1" customWidth="1"/>
    <col min="764" max="764" width="10.42578125" style="4" bestFit="1" customWidth="1"/>
    <col min="765" max="765" width="11" style="4" bestFit="1" customWidth="1"/>
    <col min="766" max="766" width="14" style="4" bestFit="1" customWidth="1"/>
    <col min="767" max="767" width="10.42578125" style="4" bestFit="1" customWidth="1"/>
    <col min="768" max="768" width="11" style="4" bestFit="1" customWidth="1"/>
    <col min="769" max="769" width="14" style="4" bestFit="1" customWidth="1"/>
    <col min="770" max="770" width="10.42578125" style="4" bestFit="1" customWidth="1"/>
    <col min="771" max="771" width="11" style="4" bestFit="1" customWidth="1"/>
    <col min="772" max="772" width="14" style="4" bestFit="1" customWidth="1"/>
    <col min="773" max="773" width="10.42578125" style="4" bestFit="1" customWidth="1"/>
    <col min="774" max="774" width="11" style="4" bestFit="1" customWidth="1"/>
    <col min="775" max="775" width="14" style="4" bestFit="1" customWidth="1"/>
    <col min="776" max="776" width="10.42578125" style="4" bestFit="1" customWidth="1"/>
    <col min="777" max="777" width="11" style="4" bestFit="1" customWidth="1"/>
    <col min="778" max="778" width="14" style="4" bestFit="1" customWidth="1"/>
    <col min="779" max="779" width="10.42578125" style="4" bestFit="1" customWidth="1"/>
    <col min="780" max="780" width="11" style="4" bestFit="1" customWidth="1"/>
    <col min="781" max="781" width="14" style="4" bestFit="1" customWidth="1"/>
    <col min="782" max="782" width="10.42578125" style="4" bestFit="1" customWidth="1"/>
    <col min="783" max="783" width="11" style="4" bestFit="1" customWidth="1"/>
    <col min="784" max="784" width="14" style="4" bestFit="1" customWidth="1"/>
    <col min="785" max="785" width="10.42578125" style="4" bestFit="1" customWidth="1"/>
    <col min="786" max="786" width="11" style="4" bestFit="1" customWidth="1"/>
    <col min="787" max="787" width="14" style="4" bestFit="1" customWidth="1"/>
    <col min="788" max="788" width="10.42578125" style="4" bestFit="1" customWidth="1"/>
    <col min="789" max="789" width="11" style="4" bestFit="1" customWidth="1"/>
    <col min="790" max="790" width="14" style="4" bestFit="1" customWidth="1"/>
    <col min="791" max="791" width="10.42578125" style="4" bestFit="1" customWidth="1"/>
    <col min="792" max="792" width="11" style="4" bestFit="1" customWidth="1"/>
    <col min="793" max="793" width="14" style="4" bestFit="1" customWidth="1"/>
    <col min="794" max="794" width="10.42578125" style="4" bestFit="1" customWidth="1"/>
    <col min="795" max="795" width="11" style="4" bestFit="1" customWidth="1"/>
    <col min="796" max="796" width="14" style="4" bestFit="1" customWidth="1"/>
    <col min="797" max="797" width="10.42578125" style="4" bestFit="1" customWidth="1"/>
    <col min="798" max="798" width="11" style="4" bestFit="1" customWidth="1"/>
    <col min="799" max="799" width="14" style="4" bestFit="1" customWidth="1"/>
    <col min="800" max="800" width="10.42578125" style="4" bestFit="1" customWidth="1"/>
    <col min="801" max="801" width="11" style="4" bestFit="1" customWidth="1"/>
    <col min="802" max="802" width="14" style="4" bestFit="1" customWidth="1"/>
    <col min="803" max="803" width="10.42578125" style="4" bestFit="1" customWidth="1"/>
    <col min="804" max="804" width="11" style="4" bestFit="1" customWidth="1"/>
    <col min="805" max="805" width="14" style="4" bestFit="1" customWidth="1"/>
    <col min="806" max="806" width="10.42578125" style="4" bestFit="1" customWidth="1"/>
    <col min="807" max="807" width="11" style="4" bestFit="1" customWidth="1"/>
    <col min="808" max="808" width="14" style="4" bestFit="1" customWidth="1"/>
    <col min="809" max="809" width="10.42578125" style="4" bestFit="1" customWidth="1"/>
    <col min="810" max="810" width="11" style="4" bestFit="1" customWidth="1"/>
    <col min="811" max="811" width="14" style="4" bestFit="1" customWidth="1"/>
    <col min="812" max="812" width="10.42578125" style="4" bestFit="1" customWidth="1"/>
    <col min="813" max="813" width="11" style="4" bestFit="1" customWidth="1"/>
    <col min="814" max="814" width="14" style="4" bestFit="1" customWidth="1"/>
    <col min="815" max="815" width="10.42578125" style="4" bestFit="1" customWidth="1"/>
    <col min="816" max="816" width="11" style="4" bestFit="1" customWidth="1"/>
    <col min="817" max="817" width="14" style="4" bestFit="1" customWidth="1"/>
    <col min="818" max="818" width="10.42578125" style="4" bestFit="1" customWidth="1"/>
    <col min="819" max="819" width="11" style="4" bestFit="1" customWidth="1"/>
    <col min="820" max="820" width="14" style="4" bestFit="1" customWidth="1"/>
    <col min="821" max="821" width="10.42578125" style="4" bestFit="1" customWidth="1"/>
    <col min="822" max="822" width="11" style="4" bestFit="1" customWidth="1"/>
    <col min="823" max="823" width="14" style="4" bestFit="1" customWidth="1"/>
    <col min="824" max="824" width="10.42578125" style="4" bestFit="1" customWidth="1"/>
    <col min="825" max="825" width="11" style="4" bestFit="1" customWidth="1"/>
    <col min="826" max="826" width="14" style="4" bestFit="1" customWidth="1"/>
    <col min="827" max="827" width="10.42578125" style="4" bestFit="1" customWidth="1"/>
    <col min="828" max="828" width="11" style="4" bestFit="1" customWidth="1"/>
    <col min="829" max="829" width="14" style="4" bestFit="1" customWidth="1"/>
    <col min="830" max="830" width="10.42578125" style="4" bestFit="1" customWidth="1"/>
    <col min="831" max="831" width="11" style="4" bestFit="1" customWidth="1"/>
    <col min="832" max="832" width="14" style="4" bestFit="1" customWidth="1"/>
    <col min="833" max="833" width="10.42578125" style="4" bestFit="1" customWidth="1"/>
    <col min="834" max="834" width="11" style="4" bestFit="1" customWidth="1"/>
    <col min="835" max="835" width="14" style="4" bestFit="1" customWidth="1"/>
    <col min="836" max="836" width="10.42578125" style="4" bestFit="1" customWidth="1"/>
    <col min="837" max="837" width="11" style="4" bestFit="1" customWidth="1"/>
    <col min="838" max="838" width="14" style="4" bestFit="1" customWidth="1"/>
    <col min="839" max="839" width="10.42578125" style="4" bestFit="1" customWidth="1"/>
    <col min="840" max="840" width="11" style="4" bestFit="1" customWidth="1"/>
    <col min="841" max="841" width="14" style="4" bestFit="1" customWidth="1"/>
    <col min="842" max="842" width="10.42578125" style="4" bestFit="1" customWidth="1"/>
    <col min="843" max="843" width="11" style="4" bestFit="1" customWidth="1"/>
    <col min="844" max="844" width="14" style="4" bestFit="1" customWidth="1"/>
    <col min="845" max="845" width="10.42578125" style="4" bestFit="1" customWidth="1"/>
    <col min="846" max="846" width="11" style="4" bestFit="1" customWidth="1"/>
    <col min="847" max="847" width="14" style="4" bestFit="1" customWidth="1"/>
    <col min="848" max="848" width="10.42578125" style="4" bestFit="1" customWidth="1"/>
    <col min="849" max="849" width="11" style="4" bestFit="1" customWidth="1"/>
    <col min="850" max="850" width="14" style="4" bestFit="1" customWidth="1"/>
    <col min="851" max="852" width="11" style="4" bestFit="1" customWidth="1"/>
    <col min="853" max="853" width="14" style="4" bestFit="1" customWidth="1"/>
    <col min="854" max="855" width="11" style="4" bestFit="1" customWidth="1"/>
    <col min="856" max="856" width="14" style="4" bestFit="1" customWidth="1"/>
    <col min="857" max="858" width="11" style="4" bestFit="1" customWidth="1"/>
    <col min="859" max="859" width="14" style="4" bestFit="1" customWidth="1"/>
    <col min="860" max="861" width="11" style="4" bestFit="1" customWidth="1"/>
    <col min="862" max="862" width="14" style="4" bestFit="1" customWidth="1"/>
    <col min="863" max="864" width="11" style="4" bestFit="1" customWidth="1"/>
    <col min="865" max="865" width="14" style="4" bestFit="1" customWidth="1"/>
    <col min="866" max="867" width="11" style="4" bestFit="1" customWidth="1"/>
    <col min="868" max="868" width="14" style="4" bestFit="1" customWidth="1"/>
    <col min="869" max="870" width="11" style="4" bestFit="1" customWidth="1"/>
    <col min="871" max="871" width="14" style="4" bestFit="1" customWidth="1"/>
    <col min="872" max="873" width="11" style="4" bestFit="1" customWidth="1"/>
    <col min="874" max="874" width="14" style="4" bestFit="1" customWidth="1"/>
    <col min="875" max="876" width="11" style="4" bestFit="1" customWidth="1"/>
    <col min="877" max="877" width="14" style="4" bestFit="1" customWidth="1"/>
    <col min="878" max="879" width="11" style="4" bestFit="1" customWidth="1"/>
    <col min="880" max="880" width="14" style="4" bestFit="1" customWidth="1"/>
    <col min="881" max="882" width="11" style="4" bestFit="1" customWidth="1"/>
    <col min="883" max="883" width="14" style="4" bestFit="1" customWidth="1"/>
    <col min="884" max="885" width="11" style="4" bestFit="1" customWidth="1"/>
    <col min="886" max="886" width="14" style="4" bestFit="1" customWidth="1"/>
    <col min="887" max="888" width="11" style="4" bestFit="1" customWidth="1"/>
    <col min="889" max="889" width="14" style="4" bestFit="1" customWidth="1"/>
    <col min="890" max="891" width="11" style="4" bestFit="1" customWidth="1"/>
    <col min="892" max="892" width="14" style="4" bestFit="1" customWidth="1"/>
    <col min="893" max="894" width="11" style="4" bestFit="1" customWidth="1"/>
    <col min="895" max="895" width="14" style="4" bestFit="1" customWidth="1"/>
    <col min="896" max="897" width="11" style="4" bestFit="1" customWidth="1"/>
    <col min="898" max="898" width="14" style="4" bestFit="1" customWidth="1"/>
    <col min="899" max="900" width="11" style="4" bestFit="1" customWidth="1"/>
    <col min="901" max="901" width="14" style="4" bestFit="1" customWidth="1"/>
    <col min="902" max="903" width="11" style="4" bestFit="1" customWidth="1"/>
    <col min="904" max="904" width="14" style="4" bestFit="1" customWidth="1"/>
    <col min="905" max="906" width="11" style="4" bestFit="1" customWidth="1"/>
    <col min="907" max="907" width="14" style="4" bestFit="1" customWidth="1"/>
    <col min="908" max="909" width="11" style="4" bestFit="1" customWidth="1"/>
    <col min="910" max="910" width="14" style="4" bestFit="1" customWidth="1"/>
    <col min="911" max="912" width="11" style="4" bestFit="1" customWidth="1"/>
    <col min="913" max="913" width="14" style="4" bestFit="1" customWidth="1"/>
    <col min="914" max="915" width="11" style="4" bestFit="1" customWidth="1"/>
    <col min="916" max="916" width="14" style="4" bestFit="1" customWidth="1"/>
    <col min="917" max="917" width="10.42578125" style="4" bestFit="1" customWidth="1"/>
    <col min="918" max="918" width="11" style="4" bestFit="1" customWidth="1"/>
    <col min="919" max="919" width="14" style="4" bestFit="1" customWidth="1"/>
    <col min="920" max="920" width="10.42578125" style="4" bestFit="1" customWidth="1"/>
    <col min="921" max="921" width="11" style="4" bestFit="1" customWidth="1"/>
    <col min="922" max="922" width="14" style="4" bestFit="1" customWidth="1"/>
    <col min="923" max="923" width="10.42578125" style="4" bestFit="1" customWidth="1"/>
    <col min="924" max="924" width="11" style="4" bestFit="1" customWidth="1"/>
    <col min="925" max="925" width="14" style="4" bestFit="1" customWidth="1"/>
    <col min="926" max="926" width="10.42578125" style="4" bestFit="1" customWidth="1"/>
    <col min="927" max="927" width="11" style="4" bestFit="1" customWidth="1"/>
    <col min="928" max="928" width="14" style="4" bestFit="1" customWidth="1"/>
    <col min="929" max="929" width="10.42578125" style="4" bestFit="1" customWidth="1"/>
    <col min="930" max="930" width="11" style="4" bestFit="1" customWidth="1"/>
    <col min="931" max="931" width="14" style="4" bestFit="1" customWidth="1"/>
    <col min="932" max="932" width="10.42578125" style="4" bestFit="1" customWidth="1"/>
    <col min="933" max="933" width="11" style="4" bestFit="1" customWidth="1"/>
    <col min="934" max="934" width="14" style="4" bestFit="1" customWidth="1"/>
    <col min="935" max="935" width="10.42578125" style="4" bestFit="1" customWidth="1"/>
    <col min="936" max="936" width="11" style="4" bestFit="1" customWidth="1"/>
    <col min="937" max="937" width="14" style="4" bestFit="1" customWidth="1"/>
    <col min="938" max="938" width="10.42578125" style="4" bestFit="1" customWidth="1"/>
    <col min="939" max="939" width="11" style="4" bestFit="1" customWidth="1"/>
    <col min="940" max="940" width="14" style="4" bestFit="1" customWidth="1"/>
    <col min="941" max="941" width="10.42578125" style="4" bestFit="1" customWidth="1"/>
    <col min="942" max="942" width="11" style="4" bestFit="1" customWidth="1"/>
    <col min="943" max="943" width="14" style="4" bestFit="1" customWidth="1"/>
    <col min="944" max="945" width="11" style="4" bestFit="1" customWidth="1"/>
    <col min="946" max="946" width="14" style="4" bestFit="1" customWidth="1"/>
    <col min="947" max="948" width="11" style="4" bestFit="1" customWidth="1"/>
    <col min="949" max="949" width="14" style="4" bestFit="1" customWidth="1"/>
    <col min="950" max="951" width="11" style="4" bestFit="1" customWidth="1"/>
    <col min="952" max="952" width="14" style="4" bestFit="1" customWidth="1"/>
    <col min="953" max="954" width="11" style="4" bestFit="1" customWidth="1"/>
    <col min="955" max="955" width="14" style="4" bestFit="1" customWidth="1"/>
    <col min="956" max="957" width="11" style="4" bestFit="1" customWidth="1"/>
    <col min="958" max="958" width="14" style="4" bestFit="1" customWidth="1"/>
    <col min="959" max="960" width="11" style="4" bestFit="1" customWidth="1"/>
    <col min="961" max="961" width="14" style="4" bestFit="1" customWidth="1"/>
    <col min="962" max="963" width="11" style="4" bestFit="1" customWidth="1"/>
    <col min="964" max="964" width="14" style="4" bestFit="1" customWidth="1"/>
    <col min="965" max="966" width="11" style="4" bestFit="1" customWidth="1"/>
    <col min="967" max="967" width="14" style="4" bestFit="1" customWidth="1"/>
    <col min="968" max="969" width="11" style="4" bestFit="1" customWidth="1"/>
    <col min="970" max="970" width="14" style="4" bestFit="1" customWidth="1"/>
    <col min="971" max="972" width="11" style="4" bestFit="1" customWidth="1"/>
    <col min="973" max="973" width="14" style="4" bestFit="1" customWidth="1"/>
    <col min="974" max="975" width="11" style="4" bestFit="1" customWidth="1"/>
    <col min="976" max="976" width="14" style="4" bestFit="1" customWidth="1"/>
    <col min="977" max="978" width="11" style="4" bestFit="1" customWidth="1"/>
    <col min="979" max="979" width="14" style="4" bestFit="1" customWidth="1"/>
    <col min="980" max="981" width="11" style="4" bestFit="1" customWidth="1"/>
    <col min="982" max="982" width="14" style="4" bestFit="1" customWidth="1"/>
    <col min="983" max="984" width="11" style="4" bestFit="1" customWidth="1"/>
    <col min="985" max="985" width="14" style="4" bestFit="1" customWidth="1"/>
    <col min="986" max="987" width="11" style="4" bestFit="1" customWidth="1"/>
    <col min="988" max="988" width="14" style="4" bestFit="1" customWidth="1"/>
    <col min="989" max="990" width="11" style="4" bestFit="1" customWidth="1"/>
    <col min="991" max="991" width="14" style="4" bestFit="1" customWidth="1"/>
    <col min="992" max="993" width="11" style="4" bestFit="1" customWidth="1"/>
    <col min="994" max="994" width="14" style="4" bestFit="1" customWidth="1"/>
    <col min="995" max="996" width="11" style="4" bestFit="1" customWidth="1"/>
    <col min="997" max="997" width="14" style="4" bestFit="1" customWidth="1"/>
    <col min="998" max="999" width="11" style="4" bestFit="1" customWidth="1"/>
    <col min="1000" max="1000" width="14" style="4" bestFit="1" customWidth="1"/>
    <col min="1001" max="1002" width="11" style="4" bestFit="1" customWidth="1"/>
    <col min="1003" max="1003" width="14" style="4" bestFit="1" customWidth="1"/>
    <col min="1004" max="1005" width="11" style="4" bestFit="1" customWidth="1"/>
    <col min="1006" max="1006" width="14" style="4" bestFit="1" customWidth="1"/>
    <col min="1007" max="1007" width="10.42578125" style="4" bestFit="1" customWidth="1"/>
    <col min="1008" max="1008" width="11" style="4" bestFit="1" customWidth="1"/>
    <col min="1009" max="1009" width="14" style="4" bestFit="1" customWidth="1"/>
    <col min="1010" max="1010" width="10.42578125" style="4" bestFit="1" customWidth="1"/>
    <col min="1011" max="1011" width="11" style="4" bestFit="1" customWidth="1"/>
    <col min="1012" max="1012" width="14" style="4" bestFit="1" customWidth="1"/>
    <col min="1013" max="1013" width="10.42578125" style="4" bestFit="1" customWidth="1"/>
    <col min="1014" max="1014" width="11" style="4" bestFit="1" customWidth="1"/>
    <col min="1015" max="1015" width="14" style="4" bestFit="1" customWidth="1"/>
    <col min="1016" max="1016" width="10.42578125" style="4" bestFit="1" customWidth="1"/>
    <col min="1017" max="1017" width="11" style="4" bestFit="1" customWidth="1"/>
    <col min="1018" max="1018" width="14" style="4" bestFit="1" customWidth="1"/>
    <col min="1019" max="1019" width="10.42578125" style="4" bestFit="1" customWidth="1"/>
    <col min="1020" max="1020" width="11" style="4" bestFit="1" customWidth="1"/>
    <col min="1021" max="1021" width="14" style="4" bestFit="1" customWidth="1"/>
    <col min="1022" max="1022" width="10.42578125" style="4" bestFit="1" customWidth="1"/>
    <col min="1023" max="1023" width="11" style="4" bestFit="1" customWidth="1"/>
    <col min="1024" max="1024" width="14" style="4" bestFit="1" customWidth="1"/>
    <col min="1025" max="1025" width="10.42578125" style="4" bestFit="1" customWidth="1"/>
    <col min="1026" max="1026" width="11" style="4" bestFit="1" customWidth="1"/>
    <col min="1027" max="1027" width="14" style="4" bestFit="1" customWidth="1"/>
    <col min="1028" max="1028" width="10.42578125" style="4" bestFit="1" customWidth="1"/>
    <col min="1029" max="1029" width="11" style="4" bestFit="1" customWidth="1"/>
    <col min="1030" max="1030" width="14" style="4" bestFit="1" customWidth="1"/>
    <col min="1031" max="1031" width="10.42578125" style="4" bestFit="1" customWidth="1"/>
    <col min="1032" max="1032" width="11" style="4" bestFit="1" customWidth="1"/>
    <col min="1033" max="1033" width="14" style="4" bestFit="1" customWidth="1"/>
    <col min="1034" max="1035" width="11" style="4" bestFit="1" customWidth="1"/>
    <col min="1036" max="1036" width="14" style="4" bestFit="1" customWidth="1"/>
    <col min="1037" max="1038" width="11" style="4" bestFit="1" customWidth="1"/>
    <col min="1039" max="1039" width="14" style="4" bestFit="1" customWidth="1"/>
    <col min="1040" max="1041" width="11" style="4" bestFit="1" customWidth="1"/>
    <col min="1042" max="1042" width="14" style="4" bestFit="1" customWidth="1"/>
    <col min="1043" max="1044" width="11" style="4" bestFit="1" customWidth="1"/>
    <col min="1045" max="1045" width="14" style="4" bestFit="1" customWidth="1"/>
    <col min="1046" max="1047" width="11" style="4" bestFit="1" customWidth="1"/>
    <col min="1048" max="1048" width="14" style="4" bestFit="1" customWidth="1"/>
    <col min="1049" max="1050" width="11" style="4" bestFit="1" customWidth="1"/>
    <col min="1051" max="1051" width="14" style="4" bestFit="1" customWidth="1"/>
    <col min="1052" max="1053" width="11" style="4" bestFit="1" customWidth="1"/>
    <col min="1054" max="1054" width="14" style="4" bestFit="1" customWidth="1"/>
    <col min="1055" max="1056" width="11" style="4" bestFit="1" customWidth="1"/>
    <col min="1057" max="1057" width="14" style="4" bestFit="1" customWidth="1"/>
    <col min="1058" max="1059" width="11" style="4" bestFit="1" customWidth="1"/>
    <col min="1060" max="1060" width="14" style="4" bestFit="1" customWidth="1"/>
    <col min="1061" max="1062" width="11" style="4" bestFit="1" customWidth="1"/>
    <col min="1063" max="1063" width="14" style="4" bestFit="1" customWidth="1"/>
    <col min="1064" max="1065" width="11" style="4" bestFit="1" customWidth="1"/>
    <col min="1066" max="1066" width="14" style="4" bestFit="1" customWidth="1"/>
    <col min="1067" max="1068" width="11" style="4" bestFit="1" customWidth="1"/>
    <col min="1069" max="1069" width="14" style="4" bestFit="1" customWidth="1"/>
    <col min="1070" max="1071" width="11" style="4" bestFit="1" customWidth="1"/>
    <col min="1072" max="1072" width="14" style="4" bestFit="1" customWidth="1"/>
    <col min="1073" max="1074" width="11" style="4" bestFit="1" customWidth="1"/>
    <col min="1075" max="1075" width="14" style="4" bestFit="1" customWidth="1"/>
    <col min="1076" max="1077" width="11" style="4" bestFit="1" customWidth="1"/>
    <col min="1078" max="1078" width="14" style="4" bestFit="1" customWidth="1"/>
    <col min="1079" max="1080" width="11" style="4" bestFit="1" customWidth="1"/>
    <col min="1081" max="1081" width="14" style="4" bestFit="1" customWidth="1"/>
    <col min="1082" max="1083" width="11" style="4" bestFit="1" customWidth="1"/>
    <col min="1084" max="1084" width="14" style="4" bestFit="1" customWidth="1"/>
    <col min="1085" max="1086" width="11" style="4" bestFit="1" customWidth="1"/>
    <col min="1087" max="1087" width="14" style="4" bestFit="1" customWidth="1"/>
    <col min="1088" max="1089" width="11" style="4" bestFit="1" customWidth="1"/>
    <col min="1090" max="1090" width="14" style="4" bestFit="1" customWidth="1"/>
    <col min="1091" max="1092" width="11" style="4" bestFit="1" customWidth="1"/>
    <col min="1093" max="1093" width="14" style="4" bestFit="1" customWidth="1"/>
    <col min="1094" max="1095" width="11" style="4" bestFit="1" customWidth="1"/>
    <col min="1096" max="1096" width="14" style="4" bestFit="1" customWidth="1"/>
    <col min="1097" max="1098" width="11" style="4" bestFit="1" customWidth="1"/>
    <col min="1099" max="1099" width="14" style="4" bestFit="1" customWidth="1"/>
    <col min="1100" max="1100" width="10.42578125" style="4" bestFit="1" customWidth="1"/>
    <col min="1101" max="1101" width="11" style="4" bestFit="1" customWidth="1"/>
    <col min="1102" max="1102" width="14" style="4" bestFit="1" customWidth="1"/>
    <col min="1103" max="1103" width="10.42578125" style="4" bestFit="1" customWidth="1"/>
    <col min="1104" max="1104" width="11" style="4" bestFit="1" customWidth="1"/>
    <col min="1105" max="1105" width="14" style="4" bestFit="1" customWidth="1"/>
    <col min="1106" max="1106" width="10.42578125" style="4" bestFit="1" customWidth="1"/>
    <col min="1107" max="1107" width="11" style="4" bestFit="1" customWidth="1"/>
    <col min="1108" max="1108" width="14" style="4" bestFit="1" customWidth="1"/>
    <col min="1109" max="1109" width="10.42578125" style="4" bestFit="1" customWidth="1"/>
    <col min="1110" max="1110" width="11" style="4" bestFit="1" customWidth="1"/>
    <col min="1111" max="1111" width="14" style="4" bestFit="1" customWidth="1"/>
    <col min="1112" max="1112" width="10.42578125" style="4" bestFit="1" customWidth="1"/>
    <col min="1113" max="1113" width="11" style="4" bestFit="1" customWidth="1"/>
    <col min="1114" max="1114" width="14" style="4" bestFit="1" customWidth="1"/>
    <col min="1115" max="1115" width="10.42578125" style="4" bestFit="1" customWidth="1"/>
    <col min="1116" max="1116" width="11" style="4" bestFit="1" customWidth="1"/>
    <col min="1117" max="1117" width="14" style="4" bestFit="1" customWidth="1"/>
    <col min="1118" max="1118" width="10.42578125" style="4" bestFit="1" customWidth="1"/>
    <col min="1119" max="1119" width="11" style="4" bestFit="1" customWidth="1"/>
    <col min="1120" max="1120" width="14" style="4" bestFit="1" customWidth="1"/>
    <col min="1121" max="1121" width="10.42578125" style="4" bestFit="1" customWidth="1"/>
    <col min="1122" max="1122" width="11" style="4" bestFit="1" customWidth="1"/>
    <col min="1123" max="1123" width="14" style="4" bestFit="1" customWidth="1"/>
    <col min="1124" max="1124" width="10.42578125" style="4" bestFit="1" customWidth="1"/>
    <col min="1125" max="1125" width="11" style="4" bestFit="1" customWidth="1"/>
    <col min="1126" max="1126" width="14" style="4" bestFit="1" customWidth="1"/>
    <col min="1127" max="1127" width="10.42578125" style="4" bestFit="1" customWidth="1"/>
    <col min="1128" max="1128" width="11" style="4" bestFit="1" customWidth="1"/>
    <col min="1129" max="1129" width="14" style="4" bestFit="1" customWidth="1"/>
    <col min="1130" max="1130" width="10.42578125" style="4" bestFit="1" customWidth="1"/>
    <col min="1131" max="1131" width="11" style="4" bestFit="1" customWidth="1"/>
    <col min="1132" max="1132" width="14" style="4" bestFit="1" customWidth="1"/>
    <col min="1133" max="1133" width="10.42578125" style="4" bestFit="1" customWidth="1"/>
    <col min="1134" max="1134" width="11" style="4" bestFit="1" customWidth="1"/>
    <col min="1135" max="1135" width="14" style="4" bestFit="1" customWidth="1"/>
    <col min="1136" max="1136" width="10.42578125" style="4" bestFit="1" customWidth="1"/>
    <col min="1137" max="1137" width="11" style="4" bestFit="1" customWidth="1"/>
    <col min="1138" max="1138" width="14" style="4" bestFit="1" customWidth="1"/>
    <col min="1139" max="1139" width="10.42578125" style="4" bestFit="1" customWidth="1"/>
    <col min="1140" max="1140" width="11" style="4" bestFit="1" customWidth="1"/>
    <col min="1141" max="1141" width="14" style="4" bestFit="1" customWidth="1"/>
    <col min="1142" max="1142" width="10.42578125" style="4" bestFit="1" customWidth="1"/>
    <col min="1143" max="1143" width="11" style="4" bestFit="1" customWidth="1"/>
    <col min="1144" max="1144" width="14" style="4" bestFit="1" customWidth="1"/>
    <col min="1145" max="1145" width="10.42578125" style="4" bestFit="1" customWidth="1"/>
    <col min="1146" max="1146" width="11" style="4" bestFit="1" customWidth="1"/>
    <col min="1147" max="1147" width="14" style="4" bestFit="1" customWidth="1"/>
    <col min="1148" max="1148" width="10.42578125" style="4" bestFit="1" customWidth="1"/>
    <col min="1149" max="1149" width="11" style="4" bestFit="1" customWidth="1"/>
    <col min="1150" max="1150" width="14" style="4" bestFit="1" customWidth="1"/>
    <col min="1151" max="1151" width="10.42578125" style="4" bestFit="1" customWidth="1"/>
    <col min="1152" max="1152" width="11" style="4" bestFit="1" customWidth="1"/>
    <col min="1153" max="1153" width="14" style="4" bestFit="1" customWidth="1"/>
    <col min="1154" max="1154" width="10.42578125" style="4" bestFit="1" customWidth="1"/>
    <col min="1155" max="1155" width="11" style="4" bestFit="1" customWidth="1"/>
    <col min="1156" max="1156" width="14" style="4" bestFit="1" customWidth="1"/>
    <col min="1157" max="1157" width="10.42578125" style="4" bestFit="1" customWidth="1"/>
    <col min="1158" max="1158" width="11" style="4" bestFit="1" customWidth="1"/>
    <col min="1159" max="1159" width="14" style="4" bestFit="1" customWidth="1"/>
    <col min="1160" max="1160" width="10.42578125" style="4" bestFit="1" customWidth="1"/>
    <col min="1161" max="1161" width="11" style="4" bestFit="1" customWidth="1"/>
    <col min="1162" max="1162" width="14" style="4" bestFit="1" customWidth="1"/>
    <col min="1163" max="1163" width="10.42578125" style="4" bestFit="1" customWidth="1"/>
    <col min="1164" max="1164" width="11" style="4" bestFit="1" customWidth="1"/>
    <col min="1165" max="1165" width="14" style="4" bestFit="1" customWidth="1"/>
    <col min="1166" max="1166" width="10.42578125" style="4" bestFit="1" customWidth="1"/>
    <col min="1167" max="1167" width="11" style="4" bestFit="1" customWidth="1"/>
    <col min="1168" max="1168" width="14" style="4" bestFit="1" customWidth="1"/>
    <col min="1169" max="1169" width="10.42578125" style="4" bestFit="1" customWidth="1"/>
    <col min="1170" max="1170" width="11" style="4" bestFit="1" customWidth="1"/>
    <col min="1171" max="1171" width="14" style="4" bestFit="1" customWidth="1"/>
    <col min="1172" max="1172" width="10.42578125" style="4" bestFit="1" customWidth="1"/>
    <col min="1173" max="1173" width="11" style="4" bestFit="1" customWidth="1"/>
    <col min="1174" max="1174" width="14" style="4" bestFit="1" customWidth="1"/>
    <col min="1175" max="1175" width="10.42578125" style="4" bestFit="1" customWidth="1"/>
    <col min="1176" max="1176" width="11" style="4" bestFit="1" customWidth="1"/>
    <col min="1177" max="1177" width="14" style="4" bestFit="1" customWidth="1"/>
    <col min="1178" max="1178" width="10.42578125" style="4" bestFit="1" customWidth="1"/>
    <col min="1179" max="1179" width="11" style="4" bestFit="1" customWidth="1"/>
    <col min="1180" max="1180" width="14" style="4" bestFit="1" customWidth="1"/>
    <col min="1181" max="1181" width="10.42578125" style="4" bestFit="1" customWidth="1"/>
    <col min="1182" max="1182" width="11" style="4" bestFit="1" customWidth="1"/>
    <col min="1183" max="1183" width="14" style="4" bestFit="1" customWidth="1"/>
    <col min="1184" max="1184" width="10.42578125" style="4" bestFit="1" customWidth="1"/>
    <col min="1185" max="1185" width="11" style="4" bestFit="1" customWidth="1"/>
    <col min="1186" max="1186" width="14" style="4" bestFit="1" customWidth="1"/>
    <col min="1187" max="1187" width="10.42578125" style="4" bestFit="1" customWidth="1"/>
    <col min="1188" max="1188" width="11" style="4" bestFit="1" customWidth="1"/>
    <col min="1189" max="1189" width="14" style="4" bestFit="1" customWidth="1"/>
    <col min="1190" max="1190" width="10.42578125" style="4" bestFit="1" customWidth="1"/>
    <col min="1191" max="1191" width="11" style="4" bestFit="1" customWidth="1"/>
    <col min="1192" max="1192" width="14" style="4" bestFit="1" customWidth="1"/>
    <col min="1193" max="1193" width="10.42578125" style="4" bestFit="1" customWidth="1"/>
    <col min="1194" max="1194" width="11" style="4" bestFit="1" customWidth="1"/>
    <col min="1195" max="1195" width="14" style="4" bestFit="1" customWidth="1"/>
    <col min="1196" max="1196" width="10.42578125" style="4" bestFit="1" customWidth="1"/>
    <col min="1197" max="1197" width="11" style="4" bestFit="1" customWidth="1"/>
    <col min="1198" max="1198" width="14" style="4" bestFit="1" customWidth="1"/>
    <col min="1199" max="1199" width="10.42578125" style="4" bestFit="1" customWidth="1"/>
    <col min="1200" max="1200" width="11" style="4" bestFit="1" customWidth="1"/>
    <col min="1201" max="1201" width="14" style="4" bestFit="1" customWidth="1"/>
    <col min="1202" max="1202" width="10.42578125" style="4" bestFit="1" customWidth="1"/>
    <col min="1203" max="1203" width="11" style="4" bestFit="1" customWidth="1"/>
    <col min="1204" max="1204" width="14" style="4" bestFit="1" customWidth="1"/>
    <col min="1205" max="1205" width="10.42578125" style="4" bestFit="1" customWidth="1"/>
    <col min="1206" max="1206" width="11" style="4" bestFit="1" customWidth="1"/>
    <col min="1207" max="1207" width="14" style="4" bestFit="1" customWidth="1"/>
    <col min="1208" max="1208" width="10.42578125" style="4" bestFit="1" customWidth="1"/>
    <col min="1209" max="1209" width="11" style="4" bestFit="1" customWidth="1"/>
    <col min="1210" max="1210" width="14" style="4" bestFit="1" customWidth="1"/>
    <col min="1211" max="1211" width="10.42578125" style="4" bestFit="1" customWidth="1"/>
    <col min="1212" max="1212" width="11" style="4" bestFit="1" customWidth="1"/>
    <col min="1213" max="1213" width="14" style="4" bestFit="1" customWidth="1"/>
    <col min="1214" max="1214" width="10.42578125" style="4" bestFit="1" customWidth="1"/>
    <col min="1215" max="1215" width="11" style="4" bestFit="1" customWidth="1"/>
    <col min="1216" max="1216" width="14" style="4" bestFit="1" customWidth="1"/>
    <col min="1217" max="1217" width="10.42578125" style="4" bestFit="1" customWidth="1"/>
    <col min="1218" max="1218" width="11" style="4" bestFit="1" customWidth="1"/>
    <col min="1219" max="1219" width="14" style="4" bestFit="1" customWidth="1"/>
    <col min="1220" max="1220" width="10.42578125" style="4" bestFit="1" customWidth="1"/>
    <col min="1221" max="1221" width="11" style="4" bestFit="1" customWidth="1"/>
    <col min="1222" max="1222" width="14" style="4" bestFit="1" customWidth="1"/>
    <col min="1223" max="1223" width="10.42578125" style="4" bestFit="1" customWidth="1"/>
    <col min="1224" max="1224" width="11" style="4" bestFit="1" customWidth="1"/>
    <col min="1225" max="1225" width="14" style="4" bestFit="1" customWidth="1"/>
    <col min="1226" max="1226" width="10.42578125" style="4" bestFit="1" customWidth="1"/>
    <col min="1227" max="1227" width="11" style="4" bestFit="1" customWidth="1"/>
    <col min="1228" max="1228" width="14" style="4" bestFit="1" customWidth="1"/>
    <col min="1229" max="1229" width="10.42578125" style="4" bestFit="1" customWidth="1"/>
    <col min="1230" max="1230" width="11" style="4" bestFit="1" customWidth="1"/>
    <col min="1231" max="1231" width="14" style="4" bestFit="1" customWidth="1"/>
    <col min="1232" max="1232" width="10.42578125" style="4" bestFit="1" customWidth="1"/>
    <col min="1233" max="1233" width="11" style="4" bestFit="1" customWidth="1"/>
    <col min="1234" max="1234" width="14" style="4" bestFit="1" customWidth="1"/>
    <col min="1235" max="1235" width="10.42578125" style="4" bestFit="1" customWidth="1"/>
    <col min="1236" max="1236" width="11" style="4" bestFit="1" customWidth="1"/>
    <col min="1237" max="1237" width="14" style="4" bestFit="1" customWidth="1"/>
    <col min="1238" max="1238" width="10.42578125" style="4" bestFit="1" customWidth="1"/>
    <col min="1239" max="1239" width="11" style="4" bestFit="1" customWidth="1"/>
    <col min="1240" max="1240" width="14" style="4" bestFit="1" customWidth="1"/>
    <col min="1241" max="1241" width="10.42578125" style="4" bestFit="1" customWidth="1"/>
    <col min="1242" max="1242" width="11" style="4" bestFit="1" customWidth="1"/>
    <col min="1243" max="1243" width="14" style="4" bestFit="1" customWidth="1"/>
    <col min="1244" max="1244" width="10.42578125" style="4" bestFit="1" customWidth="1"/>
    <col min="1245" max="1245" width="11" style="4" bestFit="1" customWidth="1"/>
    <col min="1246" max="1246" width="14" style="4" bestFit="1" customWidth="1"/>
    <col min="1247" max="1247" width="10.42578125" style="4" bestFit="1" customWidth="1"/>
    <col min="1248" max="1248" width="11" style="4" bestFit="1" customWidth="1"/>
    <col min="1249" max="1249" width="14" style="4" bestFit="1" customWidth="1"/>
    <col min="1250" max="1250" width="10.42578125" style="4" bestFit="1" customWidth="1"/>
    <col min="1251" max="1251" width="11" style="4" bestFit="1" customWidth="1"/>
    <col min="1252" max="1252" width="14" style="4" bestFit="1" customWidth="1"/>
    <col min="1253" max="1253" width="10.42578125" style="4" bestFit="1" customWidth="1"/>
    <col min="1254" max="1254" width="11" style="4" bestFit="1" customWidth="1"/>
    <col min="1255" max="1255" width="14" style="4" bestFit="1" customWidth="1"/>
    <col min="1256" max="1256" width="10.42578125" style="4" bestFit="1" customWidth="1"/>
    <col min="1257" max="1257" width="11" style="4" bestFit="1" customWidth="1"/>
    <col min="1258" max="1258" width="14" style="4" bestFit="1" customWidth="1"/>
    <col min="1259" max="1259" width="10.42578125" style="4" bestFit="1" customWidth="1"/>
    <col min="1260" max="1260" width="11" style="4" bestFit="1" customWidth="1"/>
    <col min="1261" max="1261" width="14" style="4" bestFit="1" customWidth="1"/>
    <col min="1262" max="1262" width="10.42578125" style="4" bestFit="1" customWidth="1"/>
    <col min="1263" max="1263" width="11" style="4" bestFit="1" customWidth="1"/>
    <col min="1264" max="1264" width="14" style="4" bestFit="1" customWidth="1"/>
    <col min="1265" max="1265" width="10.42578125" style="4" bestFit="1" customWidth="1"/>
    <col min="1266" max="1266" width="11" style="4" bestFit="1" customWidth="1"/>
    <col min="1267" max="1267" width="14" style="4" bestFit="1" customWidth="1"/>
    <col min="1268" max="1268" width="10.42578125" style="4" bestFit="1" customWidth="1"/>
    <col min="1269" max="1269" width="11" style="4" bestFit="1" customWidth="1"/>
    <col min="1270" max="1270" width="14" style="4" bestFit="1" customWidth="1"/>
    <col min="1271" max="1271" width="10.42578125" style="4" bestFit="1" customWidth="1"/>
    <col min="1272" max="1272" width="11" style="4" bestFit="1" customWidth="1"/>
    <col min="1273" max="1273" width="14" style="4" bestFit="1" customWidth="1"/>
    <col min="1274" max="1274" width="10.42578125" style="4" bestFit="1" customWidth="1"/>
    <col min="1275" max="1275" width="11" style="4" bestFit="1" customWidth="1"/>
    <col min="1276" max="1276" width="14" style="4" bestFit="1" customWidth="1"/>
    <col min="1277" max="1277" width="10.42578125" style="4" bestFit="1" customWidth="1"/>
    <col min="1278" max="1278" width="11" style="4" bestFit="1" customWidth="1"/>
    <col min="1279" max="1279" width="14" style="4" bestFit="1" customWidth="1"/>
    <col min="1280" max="1280" width="10.42578125" style="4" bestFit="1" customWidth="1"/>
    <col min="1281" max="1281" width="11" style="4" bestFit="1" customWidth="1"/>
    <col min="1282" max="1282" width="14" style="4" bestFit="1" customWidth="1"/>
    <col min="1283" max="1283" width="10.42578125" style="4" bestFit="1" customWidth="1"/>
    <col min="1284" max="1284" width="11" style="4" bestFit="1" customWidth="1"/>
    <col min="1285" max="1285" width="14" style="4" bestFit="1" customWidth="1"/>
    <col min="1286" max="1286" width="10.42578125" style="4" bestFit="1" customWidth="1"/>
    <col min="1287" max="1287" width="11" style="4" bestFit="1" customWidth="1"/>
    <col min="1288" max="1288" width="14" style="4" bestFit="1" customWidth="1"/>
    <col min="1289" max="1289" width="10.42578125" style="4" bestFit="1" customWidth="1"/>
    <col min="1290" max="1290" width="11" style="4" bestFit="1" customWidth="1"/>
    <col min="1291" max="1291" width="14" style="4" bestFit="1" customWidth="1"/>
    <col min="1292" max="1292" width="10.42578125" style="4" bestFit="1" customWidth="1"/>
    <col min="1293" max="1293" width="11" style="4" bestFit="1" customWidth="1"/>
    <col min="1294" max="1294" width="14" style="4" bestFit="1" customWidth="1"/>
    <col min="1295" max="1295" width="10.42578125" style="4" bestFit="1" customWidth="1"/>
    <col min="1296" max="1296" width="11" style="4" bestFit="1" customWidth="1"/>
    <col min="1297" max="1297" width="14" style="4" bestFit="1" customWidth="1"/>
    <col min="1298" max="1298" width="10.42578125" style="4" bestFit="1" customWidth="1"/>
    <col min="1299" max="1299" width="11" style="4" bestFit="1" customWidth="1"/>
    <col min="1300" max="1300" width="14" style="4" bestFit="1" customWidth="1"/>
    <col min="1301" max="1301" width="10.42578125" style="4" bestFit="1" customWidth="1"/>
    <col min="1302" max="1302" width="11" style="4" bestFit="1" customWidth="1"/>
    <col min="1303" max="1303" width="14" style="4" bestFit="1" customWidth="1"/>
    <col min="1304" max="1304" width="10.42578125" style="4" bestFit="1" customWidth="1"/>
    <col min="1305" max="1305" width="11" style="4" bestFit="1" customWidth="1"/>
    <col min="1306" max="1306" width="14" style="4" bestFit="1" customWidth="1"/>
    <col min="1307" max="1307" width="10.42578125" style="4" bestFit="1" customWidth="1"/>
    <col min="1308" max="1308" width="11" style="4" bestFit="1" customWidth="1"/>
    <col min="1309" max="1309" width="14" style="4" bestFit="1" customWidth="1"/>
    <col min="1310" max="1310" width="10.42578125" style="4" bestFit="1" customWidth="1"/>
    <col min="1311" max="1311" width="11" style="4" bestFit="1" customWidth="1"/>
    <col min="1312" max="1312" width="14" style="4" bestFit="1" customWidth="1"/>
    <col min="1313" max="1313" width="10.42578125" style="4" bestFit="1" customWidth="1"/>
    <col min="1314" max="1314" width="11" style="4" bestFit="1" customWidth="1"/>
    <col min="1315" max="1315" width="14" style="4" bestFit="1" customWidth="1"/>
    <col min="1316" max="1316" width="10.42578125" style="4" bestFit="1" customWidth="1"/>
    <col min="1317" max="1317" width="11" style="4" bestFit="1" customWidth="1"/>
    <col min="1318" max="1318" width="14" style="4" bestFit="1" customWidth="1"/>
    <col min="1319" max="1319" width="10.42578125" style="4" bestFit="1" customWidth="1"/>
    <col min="1320" max="1320" width="11" style="4" bestFit="1" customWidth="1"/>
    <col min="1321" max="1321" width="14" style="4" bestFit="1" customWidth="1"/>
    <col min="1322" max="1322" width="10.42578125" style="4" bestFit="1" customWidth="1"/>
    <col min="1323" max="1323" width="11" style="4" bestFit="1" customWidth="1"/>
    <col min="1324" max="1324" width="14" style="4" bestFit="1" customWidth="1"/>
    <col min="1325" max="1325" width="10.42578125" style="4" bestFit="1" customWidth="1"/>
    <col min="1326" max="1326" width="11" style="4" bestFit="1" customWidth="1"/>
    <col min="1327" max="1327" width="14" style="4" bestFit="1" customWidth="1"/>
    <col min="1328" max="1328" width="10.42578125" style="4" bestFit="1" customWidth="1"/>
    <col min="1329" max="1329" width="11" style="4" bestFit="1" customWidth="1"/>
    <col min="1330" max="1330" width="14" style="4" bestFit="1" customWidth="1"/>
    <col min="1331" max="1331" width="10.42578125" style="4" bestFit="1" customWidth="1"/>
    <col min="1332" max="1332" width="11" style="4" bestFit="1" customWidth="1"/>
    <col min="1333" max="1333" width="14" style="4" bestFit="1" customWidth="1"/>
    <col min="1334" max="1334" width="10.42578125" style="4" bestFit="1" customWidth="1"/>
    <col min="1335" max="1335" width="11" style="4" bestFit="1" customWidth="1"/>
    <col min="1336" max="1336" width="14" style="4" bestFit="1" customWidth="1"/>
    <col min="1337" max="1337" width="10.42578125" style="4" bestFit="1" customWidth="1"/>
    <col min="1338" max="1338" width="11" style="4" bestFit="1" customWidth="1"/>
    <col min="1339" max="1339" width="14" style="4" bestFit="1" customWidth="1"/>
    <col min="1340" max="1340" width="10.42578125" style="4" bestFit="1" customWidth="1"/>
    <col min="1341" max="1341" width="11" style="4" bestFit="1" customWidth="1"/>
    <col min="1342" max="1342" width="14" style="4" bestFit="1" customWidth="1"/>
    <col min="1343" max="1343" width="10.42578125" style="4" bestFit="1" customWidth="1"/>
    <col min="1344" max="1344" width="11" style="4" bestFit="1" customWidth="1"/>
    <col min="1345" max="1345" width="14" style="4" bestFit="1" customWidth="1"/>
    <col min="1346" max="1346" width="10.42578125" style="4" bestFit="1" customWidth="1"/>
    <col min="1347" max="1347" width="11" style="4" bestFit="1" customWidth="1"/>
    <col min="1348" max="1348" width="14" style="4" bestFit="1" customWidth="1"/>
    <col min="1349" max="1349" width="10.42578125" style="4" bestFit="1" customWidth="1"/>
    <col min="1350" max="1350" width="11" style="4" bestFit="1" customWidth="1"/>
    <col min="1351" max="1351" width="14" style="4" bestFit="1" customWidth="1"/>
    <col min="1352" max="1352" width="10.42578125" style="4" bestFit="1" customWidth="1"/>
    <col min="1353" max="1353" width="11" style="4" bestFit="1" customWidth="1"/>
    <col min="1354" max="1354" width="14" style="4" bestFit="1" customWidth="1"/>
    <col min="1355" max="1355" width="10.42578125" style="4" bestFit="1" customWidth="1"/>
    <col min="1356" max="1356" width="11" style="4" bestFit="1" customWidth="1"/>
    <col min="1357" max="1357" width="14" style="4" bestFit="1" customWidth="1"/>
    <col min="1358" max="1358" width="10.42578125" style="4" bestFit="1" customWidth="1"/>
    <col min="1359" max="1359" width="11" style="4" bestFit="1" customWidth="1"/>
    <col min="1360" max="1360" width="14" style="4" bestFit="1" customWidth="1"/>
    <col min="1361" max="1361" width="10.42578125" style="4" bestFit="1" customWidth="1"/>
    <col min="1362" max="1362" width="11" style="4" bestFit="1" customWidth="1"/>
    <col min="1363" max="1363" width="14" style="4" bestFit="1" customWidth="1"/>
    <col min="1364" max="1364" width="10.42578125" style="4" bestFit="1" customWidth="1"/>
    <col min="1365" max="1365" width="11" style="4" bestFit="1" customWidth="1"/>
    <col min="1366" max="1366" width="14" style="4" bestFit="1" customWidth="1"/>
    <col min="1367" max="1367" width="10.42578125" style="4" bestFit="1" customWidth="1"/>
    <col min="1368" max="1368" width="11" style="4" bestFit="1" customWidth="1"/>
    <col min="1369" max="1369" width="14" style="4" bestFit="1" customWidth="1"/>
    <col min="1370" max="1370" width="10.42578125" style="4" bestFit="1" customWidth="1"/>
    <col min="1371" max="1371" width="11" style="4" bestFit="1" customWidth="1"/>
    <col min="1372" max="1372" width="14" style="4" bestFit="1" customWidth="1"/>
    <col min="1373" max="1373" width="10.42578125" style="4" bestFit="1" customWidth="1"/>
    <col min="1374" max="1374" width="11" style="4" bestFit="1" customWidth="1"/>
    <col min="1375" max="1375" width="14" style="4" bestFit="1" customWidth="1"/>
    <col min="1376" max="1376" width="10.42578125" style="4" bestFit="1" customWidth="1"/>
    <col min="1377" max="1377" width="11" style="4" bestFit="1" customWidth="1"/>
    <col min="1378" max="1378" width="14" style="4" bestFit="1" customWidth="1"/>
    <col min="1379" max="1379" width="10.42578125" style="4" bestFit="1" customWidth="1"/>
    <col min="1380" max="1380" width="11" style="4" bestFit="1" customWidth="1"/>
    <col min="1381" max="1381" width="14" style="4" bestFit="1" customWidth="1"/>
    <col min="1382" max="1382" width="10.42578125" style="4" bestFit="1" customWidth="1"/>
    <col min="1383" max="1383" width="11" style="4" bestFit="1" customWidth="1"/>
    <col min="1384" max="1384" width="14" style="4" bestFit="1" customWidth="1"/>
    <col min="1385" max="1385" width="10.42578125" style="4" bestFit="1" customWidth="1"/>
    <col min="1386" max="1386" width="11" style="4" bestFit="1" customWidth="1"/>
    <col min="1387" max="1387" width="14" style="4" bestFit="1" customWidth="1"/>
    <col min="1388" max="1388" width="10.42578125" style="4" bestFit="1" customWidth="1"/>
    <col min="1389" max="1389" width="11" style="4" bestFit="1" customWidth="1"/>
    <col min="1390" max="1390" width="14" style="4" bestFit="1" customWidth="1"/>
    <col min="1391" max="1391" width="10.42578125" style="4" bestFit="1" customWidth="1"/>
    <col min="1392" max="1392" width="11" style="4" bestFit="1" customWidth="1"/>
    <col min="1393" max="1393" width="14" style="4" bestFit="1" customWidth="1"/>
    <col min="1394" max="1394" width="10.42578125" style="4" bestFit="1" customWidth="1"/>
    <col min="1395" max="1395" width="11" style="4" bestFit="1" customWidth="1"/>
    <col min="1396" max="1396" width="14" style="4" bestFit="1" customWidth="1"/>
    <col min="1397" max="1397" width="10.42578125" style="4" bestFit="1" customWidth="1"/>
    <col min="1398" max="1398" width="11" style="4" bestFit="1" customWidth="1"/>
    <col min="1399" max="1399" width="14" style="4" bestFit="1" customWidth="1"/>
    <col min="1400" max="1400" width="10.42578125" style="4" bestFit="1" customWidth="1"/>
    <col min="1401" max="1401" width="11" style="4" bestFit="1" customWidth="1"/>
    <col min="1402" max="1402" width="14" style="4" bestFit="1" customWidth="1"/>
    <col min="1403" max="1403" width="10.42578125" style="4" bestFit="1" customWidth="1"/>
    <col min="1404" max="1404" width="11" style="4" bestFit="1" customWidth="1"/>
    <col min="1405" max="1405" width="14" style="4" bestFit="1" customWidth="1"/>
    <col min="1406" max="1406" width="10.42578125" style="4" bestFit="1" customWidth="1"/>
    <col min="1407" max="1407" width="11" style="4" bestFit="1" customWidth="1"/>
    <col min="1408" max="1408" width="14" style="4" bestFit="1" customWidth="1"/>
    <col min="1409" max="1409" width="10.42578125" style="4" bestFit="1" customWidth="1"/>
    <col min="1410" max="1410" width="11" style="4" bestFit="1" customWidth="1"/>
    <col min="1411" max="1411" width="14" style="4" bestFit="1" customWidth="1"/>
    <col min="1412" max="1412" width="10.42578125" style="4" bestFit="1" customWidth="1"/>
    <col min="1413" max="1413" width="11" style="4" bestFit="1" customWidth="1"/>
    <col min="1414" max="1414" width="14" style="4" bestFit="1" customWidth="1"/>
    <col min="1415" max="1415" width="10.42578125" style="4" bestFit="1" customWidth="1"/>
    <col min="1416" max="1416" width="11" style="4" bestFit="1" customWidth="1"/>
    <col min="1417" max="1417" width="14" style="4" bestFit="1" customWidth="1"/>
    <col min="1418" max="1418" width="10.42578125" style="4" bestFit="1" customWidth="1"/>
    <col min="1419" max="1419" width="11" style="4" bestFit="1" customWidth="1"/>
    <col min="1420" max="1420" width="14" style="4" bestFit="1" customWidth="1"/>
    <col min="1421" max="1421" width="10.42578125" style="4" bestFit="1" customWidth="1"/>
    <col min="1422" max="1422" width="11" style="4" bestFit="1" customWidth="1"/>
    <col min="1423" max="1423" width="14" style="4" bestFit="1" customWidth="1"/>
    <col min="1424" max="1424" width="10.42578125" style="4" bestFit="1" customWidth="1"/>
    <col min="1425" max="1425" width="11" style="4" bestFit="1" customWidth="1"/>
    <col min="1426" max="1426" width="14" style="4" bestFit="1" customWidth="1"/>
    <col min="1427" max="1427" width="10.42578125" style="4" bestFit="1" customWidth="1"/>
    <col min="1428" max="1428" width="11" style="4" bestFit="1" customWidth="1"/>
    <col min="1429" max="1429" width="14" style="4" bestFit="1" customWidth="1"/>
    <col min="1430" max="1430" width="10.42578125" style="4" bestFit="1" customWidth="1"/>
    <col min="1431" max="1431" width="11" style="4" bestFit="1" customWidth="1"/>
    <col min="1432" max="1432" width="14" style="4" bestFit="1" customWidth="1"/>
    <col min="1433" max="1433" width="10.42578125" style="4" bestFit="1" customWidth="1"/>
    <col min="1434" max="1434" width="11" style="4" bestFit="1" customWidth="1"/>
    <col min="1435" max="1435" width="14" style="4" bestFit="1" customWidth="1"/>
    <col min="1436" max="1436" width="10.42578125" style="4" bestFit="1" customWidth="1"/>
    <col min="1437" max="1437" width="11" style="4" bestFit="1" customWidth="1"/>
    <col min="1438" max="1438" width="14" style="4" bestFit="1" customWidth="1"/>
    <col min="1439" max="1439" width="10.42578125" style="4" bestFit="1" customWidth="1"/>
    <col min="1440" max="1440" width="11" style="4" bestFit="1" customWidth="1"/>
    <col min="1441" max="1441" width="14" style="4" bestFit="1" customWidth="1"/>
    <col min="1442" max="1442" width="10.42578125" style="4" bestFit="1" customWidth="1"/>
    <col min="1443" max="1443" width="11" style="4" bestFit="1" customWidth="1"/>
    <col min="1444" max="1444" width="14" style="4" bestFit="1" customWidth="1"/>
    <col min="1445" max="1445" width="10.42578125" style="4" bestFit="1" customWidth="1"/>
    <col min="1446" max="1446" width="11" style="4" bestFit="1" customWidth="1"/>
    <col min="1447" max="1447" width="14" style="4" bestFit="1" customWidth="1"/>
    <col min="1448" max="1448" width="10.42578125" style="4" bestFit="1" customWidth="1"/>
    <col min="1449" max="1449" width="11" style="4" bestFit="1" customWidth="1"/>
    <col min="1450" max="1450" width="14" style="4" bestFit="1" customWidth="1"/>
    <col min="1451" max="1451" width="10.42578125" style="4" bestFit="1" customWidth="1"/>
    <col min="1452" max="1452" width="11" style="4" bestFit="1" customWidth="1"/>
    <col min="1453" max="1453" width="14" style="4" bestFit="1" customWidth="1"/>
    <col min="1454" max="1454" width="10.42578125" style="4" bestFit="1" customWidth="1"/>
    <col min="1455" max="1455" width="11" style="4" bestFit="1" customWidth="1"/>
    <col min="1456" max="1456" width="14" style="4" bestFit="1" customWidth="1"/>
    <col min="1457" max="1457" width="10.42578125" style="4" bestFit="1" customWidth="1"/>
    <col min="1458" max="1458" width="11" style="4" bestFit="1" customWidth="1"/>
    <col min="1459" max="1459" width="14" style="4" bestFit="1" customWidth="1"/>
    <col min="1460" max="1460" width="10.42578125" style="4" bestFit="1" customWidth="1"/>
    <col min="1461" max="1461" width="11" style="4" bestFit="1" customWidth="1"/>
    <col min="1462" max="1462" width="14" style="4" bestFit="1" customWidth="1"/>
    <col min="1463" max="1463" width="10.42578125" style="4" bestFit="1" customWidth="1"/>
    <col min="1464" max="1464" width="11" style="4" bestFit="1" customWidth="1"/>
    <col min="1465" max="1465" width="14" style="4" bestFit="1" customWidth="1"/>
    <col min="1466" max="1466" width="10.42578125" style="4" bestFit="1" customWidth="1"/>
    <col min="1467" max="1467" width="11" style="4" bestFit="1" customWidth="1"/>
    <col min="1468" max="1468" width="14" style="4" bestFit="1" customWidth="1"/>
    <col min="1469" max="1469" width="10.42578125" style="4" bestFit="1" customWidth="1"/>
    <col min="1470" max="1470" width="11" style="4" bestFit="1" customWidth="1"/>
    <col min="1471" max="1471" width="14" style="4" bestFit="1" customWidth="1"/>
    <col min="1472" max="1472" width="10.42578125" style="4" bestFit="1" customWidth="1"/>
    <col min="1473" max="1473" width="11" style="4" bestFit="1" customWidth="1"/>
    <col min="1474" max="1474" width="14" style="4" bestFit="1" customWidth="1"/>
    <col min="1475" max="1475" width="10.42578125" style="4" bestFit="1" customWidth="1"/>
    <col min="1476" max="1476" width="11" style="4" bestFit="1" customWidth="1"/>
    <col min="1477" max="1477" width="14" style="4" bestFit="1" customWidth="1"/>
    <col min="1478" max="1478" width="10.42578125" style="4" bestFit="1" customWidth="1"/>
    <col min="1479" max="1479" width="11" style="4" bestFit="1" customWidth="1"/>
    <col min="1480" max="1480" width="14" style="4" bestFit="1" customWidth="1"/>
    <col min="1481" max="1481" width="10.42578125" style="4" bestFit="1" customWidth="1"/>
    <col min="1482" max="1482" width="11" style="4" bestFit="1" customWidth="1"/>
    <col min="1483" max="1483" width="14" style="4" bestFit="1" customWidth="1"/>
    <col min="1484" max="1484" width="10.42578125" style="4" bestFit="1" customWidth="1"/>
    <col min="1485" max="1485" width="11" style="4" bestFit="1" customWidth="1"/>
    <col min="1486" max="1486" width="14" style="4" bestFit="1" customWidth="1"/>
    <col min="1487" max="1487" width="10.42578125" style="4" bestFit="1" customWidth="1"/>
    <col min="1488" max="1488" width="11" style="4" bestFit="1" customWidth="1"/>
    <col min="1489" max="1489" width="14" style="4" bestFit="1" customWidth="1"/>
    <col min="1490" max="1490" width="10.42578125" style="4" bestFit="1" customWidth="1"/>
    <col min="1491" max="1491" width="11" style="4" bestFit="1" customWidth="1"/>
    <col min="1492" max="1492" width="14" style="4" bestFit="1" customWidth="1"/>
    <col min="1493" max="1493" width="10.42578125" style="4" bestFit="1" customWidth="1"/>
    <col min="1494" max="1494" width="11" style="4" bestFit="1" customWidth="1"/>
    <col min="1495" max="1495" width="14" style="4" bestFit="1" customWidth="1"/>
    <col min="1496" max="1496" width="10.42578125" style="4" bestFit="1" customWidth="1"/>
    <col min="1497" max="1497" width="11" style="4" bestFit="1" customWidth="1"/>
    <col min="1498" max="1498" width="14" style="4" bestFit="1" customWidth="1"/>
    <col min="1499" max="1499" width="10.42578125" style="4" bestFit="1" customWidth="1"/>
    <col min="1500" max="1500" width="11" style="4" bestFit="1" customWidth="1"/>
    <col min="1501" max="1501" width="14" style="4" bestFit="1" customWidth="1"/>
    <col min="1502" max="1502" width="10.42578125" style="4" bestFit="1" customWidth="1"/>
    <col min="1503" max="1503" width="11" style="4" bestFit="1" customWidth="1"/>
    <col min="1504" max="1504" width="14" style="4" bestFit="1" customWidth="1"/>
    <col min="1505" max="1505" width="10.42578125" style="4" bestFit="1" customWidth="1"/>
    <col min="1506" max="1506" width="11" style="4" bestFit="1" customWidth="1"/>
    <col min="1507" max="1507" width="14" style="4" bestFit="1" customWidth="1"/>
    <col min="1508" max="1508" width="10.42578125" style="4" bestFit="1" customWidth="1"/>
    <col min="1509" max="1509" width="11" style="4" bestFit="1" customWidth="1"/>
    <col min="1510" max="1510" width="14" style="4" bestFit="1" customWidth="1"/>
    <col min="1511" max="1511" width="10.42578125" style="4" bestFit="1" customWidth="1"/>
    <col min="1512" max="1512" width="11" style="4" bestFit="1" customWidth="1"/>
    <col min="1513" max="1513" width="14" style="4" bestFit="1" customWidth="1"/>
    <col min="1514" max="1514" width="10.42578125" style="4" bestFit="1" customWidth="1"/>
    <col min="1515" max="1515" width="11" style="4" bestFit="1" customWidth="1"/>
    <col min="1516" max="1516" width="14" style="4" bestFit="1" customWidth="1"/>
    <col min="1517" max="1517" width="10.42578125" style="4" bestFit="1" customWidth="1"/>
    <col min="1518" max="1518" width="11" style="4" bestFit="1" customWidth="1"/>
    <col min="1519" max="1519" width="14" style="4" bestFit="1" customWidth="1"/>
    <col min="1520" max="1520" width="10.42578125" style="4" bestFit="1" customWidth="1"/>
    <col min="1521" max="1521" width="11" style="4" bestFit="1" customWidth="1"/>
    <col min="1522" max="1522" width="14" style="4" bestFit="1" customWidth="1"/>
    <col min="1523" max="1523" width="10.42578125" style="4" bestFit="1" customWidth="1"/>
    <col min="1524" max="1524" width="11" style="4" bestFit="1" customWidth="1"/>
    <col min="1525" max="1525" width="14" style="4" bestFit="1" customWidth="1"/>
    <col min="1526" max="1526" width="10.42578125" style="4" bestFit="1" customWidth="1"/>
    <col min="1527" max="1527" width="11" style="4" bestFit="1" customWidth="1"/>
    <col min="1528" max="1528" width="14" style="4" bestFit="1" customWidth="1"/>
    <col min="1529" max="1529" width="10.42578125" style="4" bestFit="1" customWidth="1"/>
    <col min="1530" max="1530" width="11" style="4" bestFit="1" customWidth="1"/>
    <col min="1531" max="1531" width="14" style="4" bestFit="1" customWidth="1"/>
    <col min="1532" max="1532" width="10.42578125" style="4" bestFit="1" customWidth="1"/>
    <col min="1533" max="1533" width="11" style="4" bestFit="1" customWidth="1"/>
    <col min="1534" max="1534" width="14" style="4" bestFit="1" customWidth="1"/>
    <col min="1535" max="1535" width="10.42578125" style="4" bestFit="1" customWidth="1"/>
    <col min="1536" max="1536" width="11" style="4" bestFit="1" customWidth="1"/>
    <col min="1537" max="1537" width="14" style="4" bestFit="1" customWidth="1"/>
    <col min="1538" max="1538" width="10.42578125" style="4" bestFit="1" customWidth="1"/>
    <col min="1539" max="1539" width="11" style="4" bestFit="1" customWidth="1"/>
    <col min="1540" max="1540" width="14" style="4" bestFit="1" customWidth="1"/>
    <col min="1541" max="1541" width="10.42578125" style="4" bestFit="1" customWidth="1"/>
    <col min="1542" max="1542" width="11" style="4" bestFit="1" customWidth="1"/>
    <col min="1543" max="1543" width="14" style="4" bestFit="1" customWidth="1"/>
    <col min="1544" max="1544" width="10.42578125" style="4" bestFit="1" customWidth="1"/>
    <col min="1545" max="1545" width="11" style="4" bestFit="1" customWidth="1"/>
    <col min="1546" max="1546" width="14" style="4" bestFit="1" customWidth="1"/>
    <col min="1547" max="1547" width="10.42578125" style="4" bestFit="1" customWidth="1"/>
    <col min="1548" max="1548" width="11" style="4" bestFit="1" customWidth="1"/>
    <col min="1549" max="1549" width="14" style="4" bestFit="1" customWidth="1"/>
    <col min="1550" max="1550" width="10.42578125" style="4" bestFit="1" customWidth="1"/>
    <col min="1551" max="1551" width="11" style="4" bestFit="1" customWidth="1"/>
    <col min="1552" max="1552" width="14" style="4" bestFit="1" customWidth="1"/>
    <col min="1553" max="1553" width="10.42578125" style="4" bestFit="1" customWidth="1"/>
    <col min="1554" max="1554" width="11" style="4" bestFit="1" customWidth="1"/>
    <col min="1555" max="1555" width="14" style="4" bestFit="1" customWidth="1"/>
    <col min="1556" max="1556" width="10.42578125" style="4" bestFit="1" customWidth="1"/>
    <col min="1557" max="1557" width="11" style="4" bestFit="1" customWidth="1"/>
    <col min="1558" max="1558" width="14" style="4" bestFit="1" customWidth="1"/>
    <col min="1559" max="1559" width="10.42578125" style="4" bestFit="1" customWidth="1"/>
    <col min="1560" max="1560" width="11" style="4" bestFit="1" customWidth="1"/>
    <col min="1561" max="1561" width="14" style="4" bestFit="1" customWidth="1"/>
    <col min="1562" max="1562" width="10.42578125" style="4" bestFit="1" customWidth="1"/>
    <col min="1563" max="1563" width="11" style="4" bestFit="1" customWidth="1"/>
    <col min="1564" max="1564" width="14" style="4" bestFit="1" customWidth="1"/>
    <col min="1565" max="1565" width="10.42578125" style="4" bestFit="1" customWidth="1"/>
    <col min="1566" max="1566" width="11" style="4" bestFit="1" customWidth="1"/>
    <col min="1567" max="1567" width="14" style="4" bestFit="1" customWidth="1"/>
    <col min="1568" max="1568" width="10.42578125" style="4" bestFit="1" customWidth="1"/>
    <col min="1569" max="1569" width="11" style="4" bestFit="1" customWidth="1"/>
    <col min="1570" max="1570" width="14" style="4" bestFit="1" customWidth="1"/>
    <col min="1571" max="1571" width="10.42578125" style="4" bestFit="1" customWidth="1"/>
    <col min="1572" max="1572" width="11" style="4" bestFit="1" customWidth="1"/>
    <col min="1573" max="1573" width="14" style="4" bestFit="1" customWidth="1"/>
    <col min="1574" max="1574" width="10.42578125" style="4" bestFit="1" customWidth="1"/>
    <col min="1575" max="1575" width="11" style="4" bestFit="1" customWidth="1"/>
    <col min="1576" max="1576" width="14" style="4" bestFit="1" customWidth="1"/>
    <col min="1577" max="1577" width="10.42578125" style="4" bestFit="1" customWidth="1"/>
    <col min="1578" max="1578" width="11" style="4" bestFit="1" customWidth="1"/>
    <col min="1579" max="1579" width="14" style="4" bestFit="1" customWidth="1"/>
    <col min="1580" max="1580" width="10.42578125" style="4" bestFit="1" customWidth="1"/>
    <col min="1581" max="1581" width="11" style="4" bestFit="1" customWidth="1"/>
    <col min="1582" max="1582" width="14" style="4" bestFit="1" customWidth="1"/>
    <col min="1583" max="1583" width="10.42578125" style="4" bestFit="1" customWidth="1"/>
    <col min="1584" max="1584" width="11" style="4" bestFit="1" customWidth="1"/>
    <col min="1585" max="1585" width="14" style="4" bestFit="1" customWidth="1"/>
    <col min="1586" max="1586" width="10.42578125" style="4" bestFit="1" customWidth="1"/>
    <col min="1587" max="1587" width="11" style="4" bestFit="1" customWidth="1"/>
    <col min="1588" max="1588" width="14" style="4" bestFit="1" customWidth="1"/>
    <col min="1589" max="1589" width="10.42578125" style="4" bestFit="1" customWidth="1"/>
    <col min="1590" max="1590" width="11" style="4" bestFit="1" customWidth="1"/>
    <col min="1591" max="1591" width="14" style="4" bestFit="1" customWidth="1"/>
    <col min="1592" max="1592" width="10.42578125" style="4" bestFit="1" customWidth="1"/>
    <col min="1593" max="1593" width="11" style="4" bestFit="1" customWidth="1"/>
    <col min="1594" max="1594" width="14" style="4" bestFit="1" customWidth="1"/>
    <col min="1595" max="1595" width="10.42578125" style="4" bestFit="1" customWidth="1"/>
    <col min="1596" max="1596" width="11" style="4" bestFit="1" customWidth="1"/>
    <col min="1597" max="1597" width="14" style="4" bestFit="1" customWidth="1"/>
    <col min="1598" max="1598" width="10.42578125" style="4" bestFit="1" customWidth="1"/>
    <col min="1599" max="1599" width="11" style="4" bestFit="1" customWidth="1"/>
    <col min="1600" max="1600" width="14" style="4" bestFit="1" customWidth="1"/>
    <col min="1601" max="1601" width="10.42578125" style="4" bestFit="1" customWidth="1"/>
    <col min="1602" max="1602" width="11" style="4" bestFit="1" customWidth="1"/>
    <col min="1603" max="1603" width="14" style="4" bestFit="1" customWidth="1"/>
    <col min="1604" max="1604" width="10.42578125" style="4" bestFit="1" customWidth="1"/>
    <col min="1605" max="1605" width="11" style="4" bestFit="1" customWidth="1"/>
    <col min="1606" max="1606" width="14" style="4" bestFit="1" customWidth="1"/>
    <col min="1607" max="1607" width="10.42578125" style="4" bestFit="1" customWidth="1"/>
    <col min="1608" max="1608" width="11" style="4" bestFit="1" customWidth="1"/>
    <col min="1609" max="1609" width="14" style="4" bestFit="1" customWidth="1"/>
    <col min="1610" max="1610" width="10.42578125" style="4" bestFit="1" customWidth="1"/>
    <col min="1611" max="1611" width="11" style="4" bestFit="1" customWidth="1"/>
    <col min="1612" max="1612" width="14" style="4" bestFit="1" customWidth="1"/>
    <col min="1613" max="1613" width="10.42578125" style="4" bestFit="1" customWidth="1"/>
    <col min="1614" max="1614" width="11" style="4" bestFit="1" customWidth="1"/>
    <col min="1615" max="1615" width="14" style="4" bestFit="1" customWidth="1"/>
    <col min="1616" max="1616" width="10.42578125" style="4" bestFit="1" customWidth="1"/>
    <col min="1617" max="1617" width="11" style="4" bestFit="1" customWidth="1"/>
    <col min="1618" max="1618" width="14" style="4" bestFit="1" customWidth="1"/>
    <col min="1619" max="1619" width="10.42578125" style="4" bestFit="1" customWidth="1"/>
    <col min="1620" max="1620" width="11" style="4" bestFit="1" customWidth="1"/>
    <col min="1621" max="1621" width="14" style="4" bestFit="1" customWidth="1"/>
    <col min="1622" max="1622" width="10.42578125" style="4" bestFit="1" customWidth="1"/>
    <col min="1623" max="1623" width="11" style="4" bestFit="1" customWidth="1"/>
    <col min="1624" max="1624" width="14" style="4" bestFit="1" customWidth="1"/>
    <col min="1625" max="1625" width="10.42578125" style="4" bestFit="1" customWidth="1"/>
    <col min="1626" max="1626" width="11" style="4" bestFit="1" customWidth="1"/>
    <col min="1627" max="1627" width="14" style="4" bestFit="1" customWidth="1"/>
    <col min="1628" max="1628" width="10.42578125" style="4" bestFit="1" customWidth="1"/>
    <col min="1629" max="1629" width="11" style="4" bestFit="1" customWidth="1"/>
    <col min="1630" max="1630" width="14" style="4" bestFit="1" customWidth="1"/>
    <col min="1631" max="1631" width="10.42578125" style="4" bestFit="1" customWidth="1"/>
    <col min="1632" max="1632" width="11" style="4" bestFit="1" customWidth="1"/>
    <col min="1633" max="1633" width="14" style="4" bestFit="1" customWidth="1"/>
    <col min="1634" max="1634" width="10.42578125" style="4" bestFit="1" customWidth="1"/>
    <col min="1635" max="1635" width="11" style="4" bestFit="1" customWidth="1"/>
    <col min="1636" max="1636" width="14" style="4" bestFit="1" customWidth="1"/>
    <col min="1637" max="1637" width="10.42578125" style="4" bestFit="1" customWidth="1"/>
    <col min="1638" max="1638" width="11" style="4" bestFit="1" customWidth="1"/>
    <col min="1639" max="1639" width="14" style="4" bestFit="1" customWidth="1"/>
    <col min="1640" max="1640" width="10.42578125" style="4" bestFit="1" customWidth="1"/>
    <col min="1641" max="1641" width="11" style="4" bestFit="1" customWidth="1"/>
    <col min="1642" max="1642" width="14" style="4" bestFit="1" customWidth="1"/>
    <col min="1643" max="1643" width="10.42578125" style="4" bestFit="1" customWidth="1"/>
    <col min="1644" max="1644" width="11" style="4" bestFit="1" customWidth="1"/>
    <col min="1645" max="1645" width="14" style="4" bestFit="1" customWidth="1"/>
    <col min="1646" max="1646" width="10.42578125" style="4" bestFit="1" customWidth="1"/>
    <col min="1647" max="1647" width="11" style="4" bestFit="1" customWidth="1"/>
    <col min="1648" max="1648" width="14" style="4" bestFit="1" customWidth="1"/>
    <col min="1649" max="1649" width="10.42578125" style="4" bestFit="1" customWidth="1"/>
    <col min="1650" max="1650" width="11" style="4" bestFit="1" customWidth="1"/>
    <col min="1651" max="1651" width="14" style="4" bestFit="1" customWidth="1"/>
    <col min="1652" max="1652" width="10.42578125" style="4" bestFit="1" customWidth="1"/>
    <col min="1653" max="1653" width="11" style="4" bestFit="1" customWidth="1"/>
    <col min="1654" max="1654" width="14" style="4" bestFit="1" customWidth="1"/>
    <col min="1655" max="1655" width="10.42578125" style="4" bestFit="1" customWidth="1"/>
    <col min="1656" max="1656" width="11" style="4" bestFit="1" customWidth="1"/>
    <col min="1657" max="1657" width="14" style="4" bestFit="1" customWidth="1"/>
    <col min="1658" max="1658" width="10.42578125" style="4" bestFit="1" customWidth="1"/>
    <col min="1659" max="1659" width="11" style="4" bestFit="1" customWidth="1"/>
    <col min="1660" max="1660" width="14" style="4" bestFit="1" customWidth="1"/>
    <col min="1661" max="1661" width="10.42578125" style="4" bestFit="1" customWidth="1"/>
    <col min="1662" max="1662" width="11" style="4" bestFit="1" customWidth="1"/>
    <col min="1663" max="1663" width="14" style="4" bestFit="1" customWidth="1"/>
    <col min="1664" max="1664" width="10.42578125" style="4" bestFit="1" customWidth="1"/>
    <col min="1665" max="1665" width="11" style="4" bestFit="1" customWidth="1"/>
    <col min="1666" max="1666" width="14" style="4" bestFit="1" customWidth="1"/>
    <col min="1667" max="1667" width="10.42578125" style="4" bestFit="1" customWidth="1"/>
    <col min="1668" max="1668" width="11" style="4" bestFit="1" customWidth="1"/>
    <col min="1669" max="1669" width="14" style="4" bestFit="1" customWidth="1"/>
    <col min="1670" max="1670" width="10.42578125" style="4" bestFit="1" customWidth="1"/>
    <col min="1671" max="1671" width="11" style="4" bestFit="1" customWidth="1"/>
    <col min="1672" max="1672" width="14" style="4" bestFit="1" customWidth="1"/>
    <col min="1673" max="1673" width="10.42578125" style="4" bestFit="1" customWidth="1"/>
    <col min="1674" max="1674" width="11" style="4" bestFit="1" customWidth="1"/>
    <col min="1675" max="1675" width="14" style="4" bestFit="1" customWidth="1"/>
    <col min="1676" max="1676" width="10.42578125" style="4" bestFit="1" customWidth="1"/>
    <col min="1677" max="1677" width="11" style="4" bestFit="1" customWidth="1"/>
    <col min="1678" max="1678" width="14" style="4" bestFit="1" customWidth="1"/>
    <col min="1679" max="1679" width="10.42578125" style="4" bestFit="1" customWidth="1"/>
    <col min="1680" max="1680" width="11" style="4" bestFit="1" customWidth="1"/>
    <col min="1681" max="1681" width="14" style="4" bestFit="1" customWidth="1"/>
    <col min="1682" max="1682" width="10.42578125" style="4" bestFit="1" customWidth="1"/>
    <col min="1683" max="1683" width="11" style="4" bestFit="1" customWidth="1"/>
    <col min="1684" max="1684" width="14" style="4" bestFit="1" customWidth="1"/>
    <col min="1685" max="1685" width="10.42578125" style="4" bestFit="1" customWidth="1"/>
    <col min="1686" max="1686" width="11" style="4" bestFit="1" customWidth="1"/>
    <col min="1687" max="1687" width="14" style="4" bestFit="1" customWidth="1"/>
    <col min="1688" max="1688" width="10.42578125" style="4" bestFit="1" customWidth="1"/>
    <col min="1689" max="1689" width="11" style="4" bestFit="1" customWidth="1"/>
    <col min="1690" max="1690" width="14" style="4" bestFit="1" customWidth="1"/>
    <col min="1691" max="1691" width="10.42578125" style="4" bestFit="1" customWidth="1"/>
    <col min="1692" max="1692" width="11" style="4" bestFit="1" customWidth="1"/>
    <col min="1693" max="1693" width="14" style="4" bestFit="1" customWidth="1"/>
    <col min="1694" max="1694" width="10.42578125" style="4" bestFit="1" customWidth="1"/>
    <col min="1695" max="1695" width="11" style="4" bestFit="1" customWidth="1"/>
    <col min="1696" max="1696" width="14" style="4" bestFit="1" customWidth="1"/>
    <col min="1697" max="1697" width="10.42578125" style="4" bestFit="1" customWidth="1"/>
    <col min="1698" max="1698" width="11" style="4" bestFit="1" customWidth="1"/>
    <col min="1699" max="1699" width="14" style="4" bestFit="1" customWidth="1"/>
    <col min="1700" max="1700" width="10.42578125" style="4" bestFit="1" customWidth="1"/>
    <col min="1701" max="1701" width="11" style="4" bestFit="1" customWidth="1"/>
    <col min="1702" max="1702" width="14" style="4" bestFit="1" customWidth="1"/>
    <col min="1703" max="1703" width="10.42578125" style="4" bestFit="1" customWidth="1"/>
    <col min="1704" max="1704" width="11" style="4" bestFit="1" customWidth="1"/>
    <col min="1705" max="1705" width="14" style="4" bestFit="1" customWidth="1"/>
    <col min="1706" max="1706" width="10.42578125" style="4" bestFit="1" customWidth="1"/>
    <col min="1707" max="1707" width="11" style="4" bestFit="1" customWidth="1"/>
    <col min="1708" max="1708" width="14" style="4" bestFit="1" customWidth="1"/>
    <col min="1709" max="1709" width="10.42578125" style="4" bestFit="1" customWidth="1"/>
    <col min="1710" max="1710" width="11" style="4" bestFit="1" customWidth="1"/>
    <col min="1711" max="1711" width="14" style="4" bestFit="1" customWidth="1"/>
    <col min="1712" max="1712" width="10.42578125" style="4" bestFit="1" customWidth="1"/>
    <col min="1713" max="1713" width="11" style="4" bestFit="1" customWidth="1"/>
    <col min="1714" max="1714" width="14" style="4" bestFit="1" customWidth="1"/>
    <col min="1715" max="1715" width="10.42578125" style="4" bestFit="1" customWidth="1"/>
    <col min="1716" max="1716" width="11" style="4" bestFit="1" customWidth="1"/>
    <col min="1717" max="1717" width="14" style="4" bestFit="1" customWidth="1"/>
    <col min="1718" max="1718" width="10.42578125" style="4" bestFit="1" customWidth="1"/>
    <col min="1719" max="1719" width="11" style="4" bestFit="1" customWidth="1"/>
    <col min="1720" max="1720" width="14" style="4" bestFit="1" customWidth="1"/>
    <col min="1721" max="1721" width="10.42578125" style="4" bestFit="1" customWidth="1"/>
    <col min="1722" max="1722" width="11" style="4" bestFit="1" customWidth="1"/>
    <col min="1723" max="1723" width="14" style="4" bestFit="1" customWidth="1"/>
    <col min="1724" max="1724" width="10.42578125" style="4" bestFit="1" customWidth="1"/>
    <col min="1725" max="1725" width="11" style="4" bestFit="1" customWidth="1"/>
    <col min="1726" max="1726" width="14" style="4" bestFit="1" customWidth="1"/>
    <col min="1727" max="1727" width="10.42578125" style="4" bestFit="1" customWidth="1"/>
    <col min="1728" max="1728" width="11" style="4" bestFit="1" customWidth="1"/>
    <col min="1729" max="1729" width="14" style="4" bestFit="1" customWidth="1"/>
    <col min="1730" max="1730" width="10.42578125" style="4" bestFit="1" customWidth="1"/>
    <col min="1731" max="1731" width="11" style="4" bestFit="1" customWidth="1"/>
    <col min="1732" max="1732" width="14" style="4" bestFit="1" customWidth="1"/>
    <col min="1733" max="1733" width="10.42578125" style="4" bestFit="1" customWidth="1"/>
    <col min="1734" max="1734" width="11" style="4" bestFit="1" customWidth="1"/>
    <col min="1735" max="1735" width="14" style="4" bestFit="1" customWidth="1"/>
    <col min="1736" max="1736" width="10.42578125" style="4" bestFit="1" customWidth="1"/>
    <col min="1737" max="1737" width="11" style="4" bestFit="1" customWidth="1"/>
    <col min="1738" max="1738" width="14" style="4" bestFit="1" customWidth="1"/>
    <col min="1739" max="1739" width="10.42578125" style="4" bestFit="1" customWidth="1"/>
    <col min="1740" max="1740" width="11" style="4" bestFit="1" customWidth="1"/>
    <col min="1741" max="1741" width="14" style="4" bestFit="1" customWidth="1"/>
    <col min="1742" max="1742" width="10.42578125" style="4" bestFit="1" customWidth="1"/>
    <col min="1743" max="1743" width="11" style="4" bestFit="1" customWidth="1"/>
    <col min="1744" max="1744" width="14" style="4" bestFit="1" customWidth="1"/>
    <col min="1745" max="1745" width="10.42578125" style="4" bestFit="1" customWidth="1"/>
    <col min="1746" max="1746" width="11" style="4" bestFit="1" customWidth="1"/>
    <col min="1747" max="1747" width="14" style="4" bestFit="1" customWidth="1"/>
    <col min="1748" max="1748" width="10.42578125" style="4" bestFit="1" customWidth="1"/>
    <col min="1749" max="1749" width="11" style="4" bestFit="1" customWidth="1"/>
    <col min="1750" max="1750" width="14" style="4" bestFit="1" customWidth="1"/>
    <col min="1751" max="1751" width="10.42578125" style="4" bestFit="1" customWidth="1"/>
    <col min="1752" max="1752" width="11" style="4" bestFit="1" customWidth="1"/>
    <col min="1753" max="1753" width="14" style="4" bestFit="1" customWidth="1"/>
    <col min="1754" max="1754" width="10.42578125" style="4" bestFit="1" customWidth="1"/>
    <col min="1755" max="1755" width="11" style="4" bestFit="1" customWidth="1"/>
    <col min="1756" max="1756" width="14" style="4" bestFit="1" customWidth="1"/>
    <col min="1757" max="1757" width="10.42578125" style="4" bestFit="1" customWidth="1"/>
    <col min="1758" max="1758" width="11" style="4" bestFit="1" customWidth="1"/>
    <col min="1759" max="1759" width="14" style="4" bestFit="1" customWidth="1"/>
    <col min="1760" max="1760" width="10.42578125" style="4" bestFit="1" customWidth="1"/>
    <col min="1761" max="1761" width="11" style="4" bestFit="1" customWidth="1"/>
    <col min="1762" max="1762" width="14" style="4" bestFit="1" customWidth="1"/>
    <col min="1763" max="1763" width="10.42578125" style="4" bestFit="1" customWidth="1"/>
    <col min="1764" max="1764" width="11" style="4" bestFit="1" customWidth="1"/>
    <col min="1765" max="1765" width="14" style="4" bestFit="1" customWidth="1"/>
    <col min="1766" max="1766" width="10.42578125" style="4" bestFit="1" customWidth="1"/>
    <col min="1767" max="1767" width="11" style="4" bestFit="1" customWidth="1"/>
    <col min="1768" max="1768" width="14" style="4" bestFit="1" customWidth="1"/>
    <col min="1769" max="1769" width="10.42578125" style="4" bestFit="1" customWidth="1"/>
    <col min="1770" max="1770" width="11" style="4" bestFit="1" customWidth="1"/>
    <col min="1771" max="1771" width="14" style="4" bestFit="1" customWidth="1"/>
    <col min="1772" max="1772" width="10.42578125" style="4" bestFit="1" customWidth="1"/>
    <col min="1773" max="1773" width="11" style="4" bestFit="1" customWidth="1"/>
    <col min="1774" max="1774" width="14" style="4" bestFit="1" customWidth="1"/>
    <col min="1775" max="1775" width="10.42578125" style="4" bestFit="1" customWidth="1"/>
    <col min="1776" max="1776" width="11" style="4" bestFit="1" customWidth="1"/>
    <col min="1777" max="1777" width="14" style="4" bestFit="1" customWidth="1"/>
    <col min="1778" max="1778" width="10.42578125" style="4" bestFit="1" customWidth="1"/>
    <col min="1779" max="1779" width="11" style="4" bestFit="1" customWidth="1"/>
    <col min="1780" max="1780" width="14" style="4" bestFit="1" customWidth="1"/>
    <col min="1781" max="1781" width="10.42578125" style="4" bestFit="1" customWidth="1"/>
    <col min="1782" max="1782" width="11" style="4" bestFit="1" customWidth="1"/>
    <col min="1783" max="1783" width="14" style="4" bestFit="1" customWidth="1"/>
    <col min="1784" max="1784" width="10.42578125" style="4" bestFit="1" customWidth="1"/>
    <col min="1785" max="1785" width="11" style="4" bestFit="1" customWidth="1"/>
    <col min="1786" max="1786" width="14" style="4" bestFit="1" customWidth="1"/>
    <col min="1787" max="1787" width="10.42578125" style="4" bestFit="1" customWidth="1"/>
    <col min="1788" max="1788" width="11" style="4" bestFit="1" customWidth="1"/>
    <col min="1789" max="1789" width="14" style="4" bestFit="1" customWidth="1"/>
    <col min="1790" max="1790" width="10.42578125" style="4" bestFit="1" customWidth="1"/>
    <col min="1791" max="1791" width="11" style="4" bestFit="1" customWidth="1"/>
    <col min="1792" max="1792" width="14" style="4" bestFit="1" customWidth="1"/>
    <col min="1793" max="1793" width="10.42578125" style="4" bestFit="1" customWidth="1"/>
    <col min="1794" max="1794" width="11" style="4" bestFit="1" customWidth="1"/>
    <col min="1795" max="1795" width="14" style="4" bestFit="1" customWidth="1"/>
    <col min="1796" max="1796" width="10.42578125" style="4" bestFit="1" customWidth="1"/>
    <col min="1797" max="1797" width="11" style="4" bestFit="1" customWidth="1"/>
    <col min="1798" max="1798" width="14" style="4" bestFit="1" customWidth="1"/>
    <col min="1799" max="1799" width="10.42578125" style="4" bestFit="1" customWidth="1"/>
    <col min="1800" max="1800" width="11" style="4" bestFit="1" customWidth="1"/>
    <col min="1801" max="1801" width="14" style="4" bestFit="1" customWidth="1"/>
    <col min="1802" max="1802" width="10.42578125" style="4" bestFit="1" customWidth="1"/>
    <col min="1803" max="1803" width="11" style="4" bestFit="1" customWidth="1"/>
    <col min="1804" max="1804" width="14" style="4" bestFit="1" customWidth="1"/>
    <col min="1805" max="1805" width="10.42578125" style="4" bestFit="1" customWidth="1"/>
    <col min="1806" max="1806" width="11" style="4" bestFit="1" customWidth="1"/>
    <col min="1807" max="1807" width="14" style="4" bestFit="1" customWidth="1"/>
    <col min="1808" max="1808" width="10.42578125" style="4" bestFit="1" customWidth="1"/>
    <col min="1809" max="1809" width="11" style="4" bestFit="1" customWidth="1"/>
    <col min="1810" max="1810" width="14" style="4" bestFit="1" customWidth="1"/>
    <col min="1811" max="1811" width="10.42578125" style="4" bestFit="1" customWidth="1"/>
    <col min="1812" max="1812" width="11" style="4" bestFit="1" customWidth="1"/>
    <col min="1813" max="1813" width="14" style="4" bestFit="1" customWidth="1"/>
    <col min="1814" max="1814" width="10.42578125" style="4" bestFit="1" customWidth="1"/>
    <col min="1815" max="1815" width="11" style="4" bestFit="1" customWidth="1"/>
    <col min="1816" max="1816" width="14" style="4" bestFit="1" customWidth="1"/>
    <col min="1817" max="1817" width="10.42578125" style="4" bestFit="1" customWidth="1"/>
    <col min="1818" max="1818" width="11" style="4" bestFit="1" customWidth="1"/>
    <col min="1819" max="1819" width="14" style="4" bestFit="1" customWidth="1"/>
    <col min="1820" max="1820" width="10.42578125" style="4" bestFit="1" customWidth="1"/>
    <col min="1821" max="1821" width="11" style="4" bestFit="1" customWidth="1"/>
    <col min="1822" max="1822" width="14" style="4" bestFit="1" customWidth="1"/>
    <col min="1823" max="1823" width="10.42578125" style="4" bestFit="1" customWidth="1"/>
    <col min="1824" max="1824" width="11" style="4" bestFit="1" customWidth="1"/>
    <col min="1825" max="1825" width="14" style="4" bestFit="1" customWidth="1"/>
    <col min="1826" max="1826" width="10.42578125" style="4" bestFit="1" customWidth="1"/>
    <col min="1827" max="1827" width="11" style="4" bestFit="1" customWidth="1"/>
    <col min="1828" max="1828" width="14" style="4" bestFit="1" customWidth="1"/>
    <col min="1829" max="1829" width="10.42578125" style="4" bestFit="1" customWidth="1"/>
    <col min="1830" max="1830" width="11" style="4" bestFit="1" customWidth="1"/>
    <col min="1831" max="1831" width="14" style="4" bestFit="1" customWidth="1"/>
    <col min="1832" max="1832" width="10.42578125" style="4" bestFit="1" customWidth="1"/>
    <col min="1833" max="1833" width="11" style="4" bestFit="1" customWidth="1"/>
    <col min="1834" max="1834" width="14" style="4" bestFit="1" customWidth="1"/>
    <col min="1835" max="1835" width="10.42578125" style="4" bestFit="1" customWidth="1"/>
    <col min="1836" max="1836" width="11" style="4" bestFit="1" customWidth="1"/>
    <col min="1837" max="1837" width="14" style="4" bestFit="1" customWidth="1"/>
    <col min="1838" max="1838" width="10.42578125" style="4" bestFit="1" customWidth="1"/>
    <col min="1839" max="1839" width="11" style="4" bestFit="1" customWidth="1"/>
    <col min="1840" max="1840" width="14" style="4" bestFit="1" customWidth="1"/>
    <col min="1841" max="1841" width="10.42578125" style="4" bestFit="1" customWidth="1"/>
    <col min="1842" max="1842" width="11" style="4" bestFit="1" customWidth="1"/>
    <col min="1843" max="1843" width="14" style="4" bestFit="1" customWidth="1"/>
    <col min="1844" max="1844" width="10.42578125" style="4" bestFit="1" customWidth="1"/>
    <col min="1845" max="1845" width="11" style="4" bestFit="1" customWidth="1"/>
    <col min="1846" max="1846" width="14" style="4" bestFit="1" customWidth="1"/>
    <col min="1847" max="1847" width="10.42578125" style="4" bestFit="1" customWidth="1"/>
    <col min="1848" max="1848" width="11" style="4" bestFit="1" customWidth="1"/>
    <col min="1849" max="1849" width="14" style="4" bestFit="1" customWidth="1"/>
    <col min="1850" max="1850" width="10.42578125" style="4" bestFit="1" customWidth="1"/>
    <col min="1851" max="1851" width="11" style="4" bestFit="1" customWidth="1"/>
    <col min="1852" max="1852" width="14" style="4" bestFit="1" customWidth="1"/>
    <col min="1853" max="1853" width="10.42578125" style="4" bestFit="1" customWidth="1"/>
    <col min="1854" max="1854" width="11" style="4" bestFit="1" customWidth="1"/>
    <col min="1855" max="1855" width="14" style="4" bestFit="1" customWidth="1"/>
    <col min="1856" max="1856" width="10.42578125" style="4" bestFit="1" customWidth="1"/>
    <col min="1857" max="1857" width="11" style="4" bestFit="1" customWidth="1"/>
    <col min="1858" max="1858" width="14" style="4" bestFit="1" customWidth="1"/>
    <col min="1859" max="1859" width="10.42578125" style="4" bestFit="1" customWidth="1"/>
    <col min="1860" max="1860" width="11" style="4" bestFit="1" customWidth="1"/>
    <col min="1861" max="1861" width="14" style="4" bestFit="1" customWidth="1"/>
    <col min="1862" max="1862" width="10.42578125" style="4" bestFit="1" customWidth="1"/>
    <col min="1863" max="1863" width="11" style="4" bestFit="1" customWidth="1"/>
    <col min="1864" max="1864" width="14" style="4" bestFit="1" customWidth="1"/>
    <col min="1865" max="1865" width="10.42578125" style="4" bestFit="1" customWidth="1"/>
    <col min="1866" max="1866" width="11" style="4" bestFit="1" customWidth="1"/>
    <col min="1867" max="1867" width="14" style="4" bestFit="1" customWidth="1"/>
    <col min="1868" max="1868" width="10.42578125" style="4" bestFit="1" customWidth="1"/>
    <col min="1869" max="1869" width="11" style="4" bestFit="1" customWidth="1"/>
    <col min="1870" max="1870" width="14" style="4" bestFit="1" customWidth="1"/>
    <col min="1871" max="1871" width="10.42578125" style="4" bestFit="1" customWidth="1"/>
    <col min="1872" max="1872" width="11" style="4" bestFit="1" customWidth="1"/>
    <col min="1873" max="1873" width="14" style="4" bestFit="1" customWidth="1"/>
    <col min="1874" max="1874" width="10.42578125" style="4" bestFit="1" customWidth="1"/>
    <col min="1875" max="1875" width="11" style="4" bestFit="1" customWidth="1"/>
    <col min="1876" max="1876" width="14" style="4" bestFit="1" customWidth="1"/>
    <col min="1877" max="1877" width="10.42578125" style="4" bestFit="1" customWidth="1"/>
    <col min="1878" max="1878" width="11" style="4" bestFit="1" customWidth="1"/>
    <col min="1879" max="1879" width="14" style="4" bestFit="1" customWidth="1"/>
    <col min="1880" max="1880" width="10.42578125" style="4" bestFit="1" customWidth="1"/>
    <col min="1881" max="1881" width="11" style="4" bestFit="1" customWidth="1"/>
    <col min="1882" max="1882" width="14" style="4" bestFit="1" customWidth="1"/>
    <col min="1883" max="1883" width="10.42578125" style="4" bestFit="1" customWidth="1"/>
    <col min="1884" max="1884" width="11" style="4" bestFit="1" customWidth="1"/>
    <col min="1885" max="1885" width="14" style="4" bestFit="1" customWidth="1"/>
    <col min="1886" max="1886" width="10.42578125" style="4" bestFit="1" customWidth="1"/>
    <col min="1887" max="1887" width="11" style="4" bestFit="1" customWidth="1"/>
    <col min="1888" max="1888" width="14" style="4" bestFit="1" customWidth="1"/>
    <col min="1889" max="1889" width="10.42578125" style="4" bestFit="1" customWidth="1"/>
    <col min="1890" max="1890" width="11" style="4" bestFit="1" customWidth="1"/>
    <col min="1891" max="1891" width="14" style="4" bestFit="1" customWidth="1"/>
    <col min="1892" max="1892" width="10.42578125" style="4" bestFit="1" customWidth="1"/>
    <col min="1893" max="1893" width="11" style="4" bestFit="1" customWidth="1"/>
    <col min="1894" max="1894" width="14" style="4" bestFit="1" customWidth="1"/>
    <col min="1895" max="1895" width="10.42578125" style="4" bestFit="1" customWidth="1"/>
    <col min="1896" max="1896" width="11" style="4" bestFit="1" customWidth="1"/>
    <col min="1897" max="1897" width="14" style="4" bestFit="1" customWidth="1"/>
    <col min="1898" max="1898" width="10.42578125" style="4" bestFit="1" customWidth="1"/>
    <col min="1899" max="1899" width="11" style="4" bestFit="1" customWidth="1"/>
    <col min="1900" max="1900" width="14" style="4" bestFit="1" customWidth="1"/>
    <col min="1901" max="1901" width="10.42578125" style="4" bestFit="1" customWidth="1"/>
    <col min="1902" max="1902" width="11" style="4" bestFit="1" customWidth="1"/>
    <col min="1903" max="1903" width="14" style="4" bestFit="1" customWidth="1"/>
    <col min="1904" max="1904" width="10.42578125" style="4" bestFit="1" customWidth="1"/>
    <col min="1905" max="1905" width="11" style="4" bestFit="1" customWidth="1"/>
    <col min="1906" max="1906" width="14" style="4" bestFit="1" customWidth="1"/>
    <col min="1907" max="1907" width="10.42578125" style="4" bestFit="1" customWidth="1"/>
    <col min="1908" max="1908" width="11" style="4" bestFit="1" customWidth="1"/>
    <col min="1909" max="1909" width="14" style="4" bestFit="1" customWidth="1"/>
    <col min="1910" max="1910" width="10.42578125" style="4" bestFit="1" customWidth="1"/>
    <col min="1911" max="1911" width="11" style="4" bestFit="1" customWidth="1"/>
    <col min="1912" max="1912" width="14" style="4" bestFit="1" customWidth="1"/>
    <col min="1913" max="1913" width="10.42578125" style="4" bestFit="1" customWidth="1"/>
    <col min="1914" max="1914" width="11" style="4" bestFit="1" customWidth="1"/>
    <col min="1915" max="1915" width="14" style="4" bestFit="1" customWidth="1"/>
    <col min="1916" max="1916" width="10.42578125" style="4" bestFit="1" customWidth="1"/>
    <col min="1917" max="1917" width="11" style="4" bestFit="1" customWidth="1"/>
    <col min="1918" max="1918" width="14" style="4" bestFit="1" customWidth="1"/>
    <col min="1919" max="1919" width="10.42578125" style="4" bestFit="1" customWidth="1"/>
    <col min="1920" max="1920" width="11" style="4" bestFit="1" customWidth="1"/>
    <col min="1921" max="1921" width="14" style="4" bestFit="1" customWidth="1"/>
    <col min="1922" max="1922" width="10.42578125" style="4" bestFit="1" customWidth="1"/>
    <col min="1923" max="1923" width="11" style="4" bestFit="1" customWidth="1"/>
    <col min="1924" max="1924" width="14" style="4" bestFit="1" customWidth="1"/>
    <col min="1925" max="1925" width="10.42578125" style="4" bestFit="1" customWidth="1"/>
    <col min="1926" max="1926" width="11" style="4" bestFit="1" customWidth="1"/>
    <col min="1927" max="1927" width="14" style="4" bestFit="1" customWidth="1"/>
    <col min="1928" max="1928" width="10.42578125" style="4" bestFit="1" customWidth="1"/>
    <col min="1929" max="1929" width="11" style="4" bestFit="1" customWidth="1"/>
    <col min="1930" max="1930" width="14" style="4" bestFit="1" customWidth="1"/>
    <col min="1931" max="1931" width="10.42578125" style="4" bestFit="1" customWidth="1"/>
    <col min="1932" max="1932" width="11" style="4" bestFit="1" customWidth="1"/>
    <col min="1933" max="1933" width="14" style="4" bestFit="1" customWidth="1"/>
    <col min="1934" max="1934" width="10.42578125" style="4" bestFit="1" customWidth="1"/>
    <col min="1935" max="1935" width="11" style="4" bestFit="1" customWidth="1"/>
    <col min="1936" max="1936" width="14" style="4" bestFit="1" customWidth="1"/>
    <col min="1937" max="1937" width="10.42578125" style="4" bestFit="1" customWidth="1"/>
    <col min="1938" max="1938" width="11" style="4" bestFit="1" customWidth="1"/>
    <col min="1939" max="1939" width="14" style="4" bestFit="1" customWidth="1"/>
    <col min="1940" max="1940" width="10.42578125" style="4" bestFit="1" customWidth="1"/>
    <col min="1941" max="1941" width="11" style="4" bestFit="1" customWidth="1"/>
    <col min="1942" max="1942" width="14" style="4" bestFit="1" customWidth="1"/>
    <col min="1943" max="1943" width="10.42578125" style="4" bestFit="1" customWidth="1"/>
    <col min="1944" max="1944" width="11" style="4" bestFit="1" customWidth="1"/>
    <col min="1945" max="1945" width="14" style="4" bestFit="1" customWidth="1"/>
    <col min="1946" max="1947" width="11" style="4" bestFit="1" customWidth="1"/>
    <col min="1948" max="1948" width="14" style="4" bestFit="1" customWidth="1"/>
    <col min="1949" max="1950" width="11" style="4" bestFit="1" customWidth="1"/>
    <col min="1951" max="1951" width="14" style="4" bestFit="1" customWidth="1"/>
    <col min="1952" max="1953" width="11" style="4" bestFit="1" customWidth="1"/>
    <col min="1954" max="1954" width="14" style="4" bestFit="1" customWidth="1"/>
    <col min="1955" max="1956" width="11" style="4" bestFit="1" customWidth="1"/>
    <col min="1957" max="1957" width="14" style="4" bestFit="1" customWidth="1"/>
    <col min="1958" max="1959" width="11" style="4" bestFit="1" customWidth="1"/>
    <col min="1960" max="1960" width="14" style="4" bestFit="1" customWidth="1"/>
    <col min="1961" max="1962" width="11" style="4" bestFit="1" customWidth="1"/>
    <col min="1963" max="1963" width="14" style="4" bestFit="1" customWidth="1"/>
    <col min="1964" max="1965" width="11" style="4" bestFit="1" customWidth="1"/>
    <col min="1966" max="1966" width="14" style="4" bestFit="1" customWidth="1"/>
    <col min="1967" max="1968" width="11" style="4" bestFit="1" customWidth="1"/>
    <col min="1969" max="1969" width="14" style="4" bestFit="1" customWidth="1"/>
    <col min="1970" max="1971" width="11" style="4" bestFit="1" customWidth="1"/>
    <col min="1972" max="1972" width="14" style="4" bestFit="1" customWidth="1"/>
    <col min="1973" max="1974" width="11" style="4" bestFit="1" customWidth="1"/>
    <col min="1975" max="1975" width="14" style="4" bestFit="1" customWidth="1"/>
    <col min="1976" max="1977" width="11" style="4" bestFit="1" customWidth="1"/>
    <col min="1978" max="1978" width="14" style="4" bestFit="1" customWidth="1"/>
    <col min="1979" max="1980" width="11" style="4" bestFit="1" customWidth="1"/>
    <col min="1981" max="1981" width="14" style="4" bestFit="1" customWidth="1"/>
    <col min="1982" max="1983" width="11" style="4" bestFit="1" customWidth="1"/>
    <col min="1984" max="1984" width="14" style="4" bestFit="1" customWidth="1"/>
    <col min="1985" max="1986" width="11" style="4" bestFit="1" customWidth="1"/>
    <col min="1987" max="1987" width="14" style="4" bestFit="1" customWidth="1"/>
    <col min="1988" max="1989" width="11" style="4" bestFit="1" customWidth="1"/>
    <col min="1990" max="1990" width="14" style="4" bestFit="1" customWidth="1"/>
    <col min="1991" max="1992" width="11" style="4" bestFit="1" customWidth="1"/>
    <col min="1993" max="1993" width="14" style="4" bestFit="1" customWidth="1"/>
    <col min="1994" max="1995" width="11" style="4" bestFit="1" customWidth="1"/>
    <col min="1996" max="1996" width="14" style="4" bestFit="1" customWidth="1"/>
    <col min="1997" max="1998" width="11" style="4" bestFit="1" customWidth="1"/>
    <col min="1999" max="1999" width="14" style="4" bestFit="1" customWidth="1"/>
    <col min="2000" max="2001" width="11" style="4" bestFit="1" customWidth="1"/>
    <col min="2002" max="2002" width="14" style="4" bestFit="1" customWidth="1"/>
    <col min="2003" max="2004" width="11" style="4" bestFit="1" customWidth="1"/>
    <col min="2005" max="2005" width="14" style="4" bestFit="1" customWidth="1"/>
    <col min="2006" max="2007" width="11" style="4" bestFit="1" customWidth="1"/>
    <col min="2008" max="2008" width="14" style="4" bestFit="1" customWidth="1"/>
    <col min="2009" max="2010" width="11" style="4" bestFit="1" customWidth="1"/>
    <col min="2011" max="2011" width="14" style="4" bestFit="1" customWidth="1"/>
    <col min="2012" max="2012" width="10.42578125" style="4" bestFit="1" customWidth="1"/>
    <col min="2013" max="2013" width="11" style="4" bestFit="1" customWidth="1"/>
    <col min="2014" max="2014" width="14" style="4" bestFit="1" customWidth="1"/>
    <col min="2015" max="2015" width="10.42578125" style="4" bestFit="1" customWidth="1"/>
    <col min="2016" max="2016" width="11" style="4" bestFit="1" customWidth="1"/>
    <col min="2017" max="2017" width="14" style="4" bestFit="1" customWidth="1"/>
    <col min="2018" max="2018" width="10.42578125" style="4" bestFit="1" customWidth="1"/>
    <col min="2019" max="2019" width="11" style="4" bestFit="1" customWidth="1"/>
    <col min="2020" max="2020" width="14" style="4" bestFit="1" customWidth="1"/>
    <col min="2021" max="2021" width="10.42578125" style="4" bestFit="1" customWidth="1"/>
    <col min="2022" max="2022" width="11" style="4" bestFit="1" customWidth="1"/>
    <col min="2023" max="2023" width="14" style="4" bestFit="1" customWidth="1"/>
    <col min="2024" max="2024" width="10.42578125" style="4" bestFit="1" customWidth="1"/>
    <col min="2025" max="2025" width="11" style="4" bestFit="1" customWidth="1"/>
    <col min="2026" max="2026" width="14" style="4" bestFit="1" customWidth="1"/>
    <col min="2027" max="2027" width="10.42578125" style="4" bestFit="1" customWidth="1"/>
    <col min="2028" max="2028" width="11" style="4" bestFit="1" customWidth="1"/>
    <col min="2029" max="2029" width="14" style="4" bestFit="1" customWidth="1"/>
    <col min="2030" max="2030" width="10.42578125" style="4" bestFit="1" customWidth="1"/>
    <col min="2031" max="2031" width="11" style="4" bestFit="1" customWidth="1"/>
    <col min="2032" max="2032" width="14" style="4" bestFit="1" customWidth="1"/>
    <col min="2033" max="2033" width="10.42578125" style="4" bestFit="1" customWidth="1"/>
    <col min="2034" max="2034" width="11" style="4" bestFit="1" customWidth="1"/>
    <col min="2035" max="2035" width="14" style="4" bestFit="1" customWidth="1"/>
    <col min="2036" max="2036" width="10.42578125" style="4" bestFit="1" customWidth="1"/>
    <col min="2037" max="2037" width="11" style="4" bestFit="1" customWidth="1"/>
    <col min="2038" max="2038" width="14" style="4" bestFit="1" customWidth="1"/>
    <col min="2039" max="2040" width="11" style="4" bestFit="1" customWidth="1"/>
    <col min="2041" max="2041" width="14" style="4" bestFit="1" customWidth="1"/>
    <col min="2042" max="2043" width="11" style="4" bestFit="1" customWidth="1"/>
    <col min="2044" max="2044" width="14" style="4" bestFit="1" customWidth="1"/>
    <col min="2045" max="2046" width="11" style="4" bestFit="1" customWidth="1"/>
    <col min="2047" max="2047" width="14" style="4" bestFit="1" customWidth="1"/>
    <col min="2048" max="2049" width="11" style="4" bestFit="1" customWidth="1"/>
    <col min="2050" max="2050" width="14" style="4" bestFit="1" customWidth="1"/>
    <col min="2051" max="2052" width="11" style="4" bestFit="1" customWidth="1"/>
    <col min="2053" max="2053" width="14" style="4" bestFit="1" customWidth="1"/>
    <col min="2054" max="2055" width="11" style="4" bestFit="1" customWidth="1"/>
    <col min="2056" max="2056" width="14" style="4" bestFit="1" customWidth="1"/>
    <col min="2057" max="2058" width="11" style="4" bestFit="1" customWidth="1"/>
    <col min="2059" max="2059" width="14" style="4" bestFit="1" customWidth="1"/>
    <col min="2060" max="2061" width="11" style="4" bestFit="1" customWidth="1"/>
    <col min="2062" max="2062" width="14" style="4" bestFit="1" customWidth="1"/>
    <col min="2063" max="2064" width="11" style="4" bestFit="1" customWidth="1"/>
    <col min="2065" max="2065" width="14" style="4" bestFit="1" customWidth="1"/>
    <col min="2066" max="2067" width="11" style="4" bestFit="1" customWidth="1"/>
    <col min="2068" max="2068" width="14" style="4" bestFit="1" customWidth="1"/>
    <col min="2069" max="2070" width="11" style="4" bestFit="1" customWidth="1"/>
    <col min="2071" max="2071" width="14" style="4" bestFit="1" customWidth="1"/>
    <col min="2072" max="2073" width="11" style="4" bestFit="1" customWidth="1"/>
    <col min="2074" max="2074" width="14" style="4" bestFit="1" customWidth="1"/>
    <col min="2075" max="2076" width="11" style="4" bestFit="1" customWidth="1"/>
    <col min="2077" max="2077" width="14" style="4" bestFit="1" customWidth="1"/>
    <col min="2078" max="2079" width="11" style="4" bestFit="1" customWidth="1"/>
    <col min="2080" max="2080" width="14" style="4" bestFit="1" customWidth="1"/>
    <col min="2081" max="2082" width="11" style="4" bestFit="1" customWidth="1"/>
    <col min="2083" max="2083" width="14" style="4" bestFit="1" customWidth="1"/>
    <col min="2084" max="2085" width="11" style="4" bestFit="1" customWidth="1"/>
    <col min="2086" max="2086" width="14" style="4" bestFit="1" customWidth="1"/>
    <col min="2087" max="2088" width="11" style="4" bestFit="1" customWidth="1"/>
    <col min="2089" max="2089" width="14" style="4" bestFit="1" customWidth="1"/>
    <col min="2090" max="2091" width="11" style="4" bestFit="1" customWidth="1"/>
    <col min="2092" max="2092" width="14" style="4" bestFit="1" customWidth="1"/>
    <col min="2093" max="2094" width="11" style="4" bestFit="1" customWidth="1"/>
    <col min="2095" max="2095" width="14" style="4" bestFit="1" customWidth="1"/>
    <col min="2096" max="2097" width="11" style="4" bestFit="1" customWidth="1"/>
    <col min="2098" max="2098" width="14" style="4" bestFit="1" customWidth="1"/>
    <col min="2099" max="2100" width="11" style="4" bestFit="1" customWidth="1"/>
    <col min="2101" max="2101" width="14" style="4" bestFit="1" customWidth="1"/>
    <col min="2102" max="2102" width="10.42578125" style="4" bestFit="1" customWidth="1"/>
    <col min="2103" max="2103" width="11" style="4" bestFit="1" customWidth="1"/>
    <col min="2104" max="2104" width="14" style="4" bestFit="1" customWidth="1"/>
    <col min="2105" max="2105" width="10.42578125" style="4" bestFit="1" customWidth="1"/>
    <col min="2106" max="2106" width="11" style="4" bestFit="1" customWidth="1"/>
    <col min="2107" max="2107" width="14" style="4" bestFit="1" customWidth="1"/>
    <col min="2108" max="2108" width="10.42578125" style="4" bestFit="1" customWidth="1"/>
    <col min="2109" max="2109" width="11" style="4" bestFit="1" customWidth="1"/>
    <col min="2110" max="2110" width="14" style="4" bestFit="1" customWidth="1"/>
    <col min="2111" max="2111" width="10.42578125" style="4" bestFit="1" customWidth="1"/>
    <col min="2112" max="2112" width="11" style="4" bestFit="1" customWidth="1"/>
    <col min="2113" max="2113" width="14" style="4" bestFit="1" customWidth="1"/>
    <col min="2114" max="2114" width="10.42578125" style="4" bestFit="1" customWidth="1"/>
    <col min="2115" max="2115" width="11" style="4" bestFit="1" customWidth="1"/>
    <col min="2116" max="2116" width="14" style="4" bestFit="1" customWidth="1"/>
    <col min="2117" max="2117" width="10.42578125" style="4" bestFit="1" customWidth="1"/>
    <col min="2118" max="2118" width="11" style="4" bestFit="1" customWidth="1"/>
    <col min="2119" max="2119" width="14" style="4" bestFit="1" customWidth="1"/>
    <col min="2120" max="2120" width="10.42578125" style="4" bestFit="1" customWidth="1"/>
    <col min="2121" max="2121" width="11" style="4" bestFit="1" customWidth="1"/>
    <col min="2122" max="2122" width="14" style="4" bestFit="1" customWidth="1"/>
    <col min="2123" max="2123" width="10.42578125" style="4" bestFit="1" customWidth="1"/>
    <col min="2124" max="2124" width="11" style="4" bestFit="1" customWidth="1"/>
    <col min="2125" max="2125" width="14" style="4" bestFit="1" customWidth="1"/>
    <col min="2126" max="2126" width="10.42578125" style="4" bestFit="1" customWidth="1"/>
    <col min="2127" max="2127" width="11" style="4" bestFit="1" customWidth="1"/>
    <col min="2128" max="2128" width="14" style="4" bestFit="1" customWidth="1"/>
    <col min="2129" max="2130" width="11" style="4" bestFit="1" customWidth="1"/>
    <col min="2131" max="2131" width="14" style="4" bestFit="1" customWidth="1"/>
    <col min="2132" max="2133" width="11" style="4" bestFit="1" customWidth="1"/>
    <col min="2134" max="2134" width="14" style="4" bestFit="1" customWidth="1"/>
    <col min="2135" max="2136" width="11" style="4" bestFit="1" customWidth="1"/>
    <col min="2137" max="2137" width="14" style="4" bestFit="1" customWidth="1"/>
    <col min="2138" max="2139" width="11" style="4" bestFit="1" customWidth="1"/>
    <col min="2140" max="2140" width="14" style="4" bestFit="1" customWidth="1"/>
    <col min="2141" max="2142" width="11" style="4" bestFit="1" customWidth="1"/>
    <col min="2143" max="2143" width="14" style="4" bestFit="1" customWidth="1"/>
    <col min="2144" max="2145" width="11" style="4" bestFit="1" customWidth="1"/>
    <col min="2146" max="2146" width="14" style="4" bestFit="1" customWidth="1"/>
    <col min="2147" max="2148" width="11" style="4" bestFit="1" customWidth="1"/>
    <col min="2149" max="2149" width="14" style="4" bestFit="1" customWidth="1"/>
    <col min="2150" max="2151" width="11" style="4" bestFit="1" customWidth="1"/>
    <col min="2152" max="2152" width="14" style="4" bestFit="1" customWidth="1"/>
    <col min="2153" max="2154" width="11" style="4" bestFit="1" customWidth="1"/>
    <col min="2155" max="2155" width="14" style="4" bestFit="1" customWidth="1"/>
    <col min="2156" max="2157" width="11" style="4" bestFit="1" customWidth="1"/>
    <col min="2158" max="2158" width="14" style="4" bestFit="1" customWidth="1"/>
    <col min="2159" max="2160" width="11" style="4" bestFit="1" customWidth="1"/>
    <col min="2161" max="2161" width="14" style="4" bestFit="1" customWidth="1"/>
    <col min="2162" max="2163" width="11" style="4" bestFit="1" customWidth="1"/>
    <col min="2164" max="2164" width="14" style="4" bestFit="1" customWidth="1"/>
    <col min="2165" max="2166" width="11" style="4" bestFit="1" customWidth="1"/>
    <col min="2167" max="2167" width="14" style="4" bestFit="1" customWidth="1"/>
    <col min="2168" max="2169" width="11" style="4" bestFit="1" customWidth="1"/>
    <col min="2170" max="2170" width="14" style="4" bestFit="1" customWidth="1"/>
    <col min="2171" max="2172" width="11" style="4" bestFit="1" customWidth="1"/>
    <col min="2173" max="2173" width="14" style="4" bestFit="1" customWidth="1"/>
    <col min="2174" max="2175" width="11" style="4" bestFit="1" customWidth="1"/>
    <col min="2176" max="2176" width="14" style="4" bestFit="1" customWidth="1"/>
    <col min="2177" max="2178" width="11" style="4" bestFit="1" customWidth="1"/>
    <col min="2179" max="2179" width="14" style="4" bestFit="1" customWidth="1"/>
    <col min="2180" max="2181" width="11" style="4" bestFit="1" customWidth="1"/>
    <col min="2182" max="2182" width="14" style="4" bestFit="1" customWidth="1"/>
    <col min="2183" max="2184" width="11" style="4" bestFit="1" customWidth="1"/>
    <col min="2185" max="2185" width="14" style="4" bestFit="1" customWidth="1"/>
    <col min="2186" max="2187" width="11" style="4" bestFit="1" customWidth="1"/>
    <col min="2188" max="2188" width="14" style="4" bestFit="1" customWidth="1"/>
    <col min="2189" max="2190" width="11" style="4" bestFit="1" customWidth="1"/>
    <col min="2191" max="2191" width="14" style="4" bestFit="1" customWidth="1"/>
    <col min="2192" max="2192" width="15.5703125" style="4" bestFit="1" customWidth="1"/>
    <col min="2193" max="2193" width="16.28515625" style="4" bestFit="1" customWidth="1"/>
    <col min="2194" max="2194" width="19.28515625" style="4" bestFit="1" customWidth="1"/>
    <col min="2195" max="16384" width="9.140625" style="4"/>
  </cols>
  <sheetData>
    <row r="1" spans="1:19" ht="15.75" thickBot="1" x14ac:dyDescent="0.3">
      <c r="A1" s="6" t="s">
        <v>0</v>
      </c>
      <c r="B1" s="6" t="s">
        <v>1</v>
      </c>
      <c r="C1" s="6" t="s">
        <v>4</v>
      </c>
      <c r="D1" s="6" t="s">
        <v>37</v>
      </c>
      <c r="E1" s="6" t="s">
        <v>2</v>
      </c>
      <c r="F1" s="6" t="s">
        <v>3</v>
      </c>
    </row>
    <row r="2" spans="1:19" ht="15.75" thickBot="1" x14ac:dyDescent="0.3">
      <c r="A2" s="7">
        <v>43672204</v>
      </c>
      <c r="B2" s="7">
        <v>17530197.33999997</v>
      </c>
      <c r="C2" s="8">
        <v>0.40140399921194658</v>
      </c>
      <c r="D2" s="33">
        <v>26368</v>
      </c>
      <c r="E2" s="33">
        <v>2667</v>
      </c>
      <c r="F2" s="9">
        <v>16375.029621297337</v>
      </c>
    </row>
    <row r="3" spans="1:19" ht="36.75" thickBot="1" x14ac:dyDescent="0.3">
      <c r="A3" s="29">
        <f t="shared" ref="A3" si="0">SUM(GETPIVOTDATA("[Measures].[Total Sales]",$A$1))</f>
        <v>43672204</v>
      </c>
      <c r="B3" s="30">
        <f>SUM(GETPIVOTDATA("[Measures].[Total Profit]",$A$1))</f>
        <v>17530197.33999997</v>
      </c>
      <c r="C3" s="31">
        <f>SUM(GETPIVOTDATA("[Measures].[Profit Margin]",$A$1))</f>
        <v>0.40140399921194658</v>
      </c>
      <c r="D3" s="32">
        <f>SUM(GETPIVOTDATA("[Measures].[Total QTY Sold]",$A$1))</f>
        <v>26368</v>
      </c>
      <c r="E3" s="32">
        <f>SUM(GETPIVOTDATA("[Measures].[Order Count]",$A$1))</f>
        <v>2667</v>
      </c>
      <c r="F3" s="30">
        <f>SUM(GETPIVOTDATA("[Measures].[Avg Order Value]",$A$1))</f>
        <v>16375.029621297337</v>
      </c>
    </row>
    <row r="4" spans="1:19" ht="15.75" thickBot="1" x14ac:dyDescent="0.3">
      <c r="A4" s="10" t="s">
        <v>5</v>
      </c>
      <c r="B4" s="6" t="s">
        <v>0</v>
      </c>
      <c r="C4"/>
      <c r="D4"/>
      <c r="F4" s="10" t="s">
        <v>5</v>
      </c>
      <c r="G4" s="6" t="s">
        <v>0</v>
      </c>
      <c r="H4"/>
      <c r="I4"/>
      <c r="M4" s="10" t="s">
        <v>5</v>
      </c>
      <c r="N4" s="6" t="s">
        <v>0</v>
      </c>
      <c r="O4"/>
      <c r="P4" s="10" t="s">
        <v>5</v>
      </c>
      <c r="Q4" s="6" t="s">
        <v>0</v>
      </c>
      <c r="R4"/>
      <c r="S4"/>
    </row>
    <row r="5" spans="1:19" ht="15.75" thickBot="1" x14ac:dyDescent="0.3">
      <c r="A5" s="6" t="s">
        <v>7</v>
      </c>
      <c r="B5" s="7">
        <v>12556717</v>
      </c>
      <c r="C5"/>
      <c r="D5"/>
      <c r="F5" s="6" t="s">
        <v>29</v>
      </c>
      <c r="G5" s="7">
        <v>14018776</v>
      </c>
      <c r="H5"/>
      <c r="I5"/>
      <c r="M5" s="6" t="s">
        <v>84</v>
      </c>
      <c r="N5" s="7">
        <v>5638936</v>
      </c>
      <c r="O5"/>
      <c r="P5" s="6" t="s">
        <v>98</v>
      </c>
      <c r="Q5" s="7">
        <v>4678555</v>
      </c>
      <c r="R5"/>
      <c r="S5"/>
    </row>
    <row r="6" spans="1:19" ht="15.75" thickBot="1" x14ac:dyDescent="0.3">
      <c r="A6" s="6" t="s">
        <v>8</v>
      </c>
      <c r="B6" s="7">
        <v>10015558</v>
      </c>
      <c r="C6"/>
      <c r="D6"/>
      <c r="F6" s="6" t="s">
        <v>26</v>
      </c>
      <c r="G6" s="7">
        <v>23074198</v>
      </c>
      <c r="H6"/>
      <c r="I6"/>
      <c r="M6" s="6" t="s">
        <v>85</v>
      </c>
      <c r="N6" s="7">
        <v>19256140</v>
      </c>
      <c r="O6"/>
      <c r="P6" s="6" t="s">
        <v>97</v>
      </c>
      <c r="Q6" s="7">
        <v>2678394</v>
      </c>
      <c r="R6"/>
      <c r="S6"/>
    </row>
    <row r="7" spans="1:19" ht="15.75" thickBot="1" x14ac:dyDescent="0.3">
      <c r="A7" s="6" t="s">
        <v>9</v>
      </c>
      <c r="B7" s="7">
        <v>12027807</v>
      </c>
      <c r="C7"/>
      <c r="D7"/>
      <c r="F7" s="6" t="s">
        <v>30</v>
      </c>
      <c r="G7" s="7">
        <v>6579230</v>
      </c>
      <c r="H7"/>
      <c r="I7"/>
      <c r="M7" s="6" t="s">
        <v>86</v>
      </c>
      <c r="N7" s="7">
        <v>2678394</v>
      </c>
      <c r="O7" s="2"/>
      <c r="P7" s="6" t="s">
        <v>99</v>
      </c>
      <c r="Q7" s="7">
        <v>11420179</v>
      </c>
    </row>
    <row r="8" spans="1:19" ht="15.75" thickBot="1" x14ac:dyDescent="0.3">
      <c r="A8" s="6" t="s">
        <v>10</v>
      </c>
      <c r="B8" s="7">
        <v>9072122</v>
      </c>
      <c r="C8"/>
      <c r="D8"/>
      <c r="F8" s="6" t="s">
        <v>6</v>
      </c>
      <c r="G8" s="7">
        <v>43672204</v>
      </c>
      <c r="H8"/>
      <c r="I8"/>
      <c r="M8" s="6" t="s">
        <v>87</v>
      </c>
      <c r="N8" s="7">
        <v>4678555</v>
      </c>
      <c r="O8" s="2"/>
      <c r="P8" s="6" t="s">
        <v>95</v>
      </c>
      <c r="Q8" s="7">
        <v>12813411</v>
      </c>
    </row>
    <row r="9" spans="1:19" ht="15.75" thickBot="1" x14ac:dyDescent="0.3">
      <c r="A9" s="6" t="s">
        <v>6</v>
      </c>
      <c r="B9" s="7">
        <v>43672204</v>
      </c>
      <c r="C9"/>
      <c r="D9"/>
      <c r="F9" s="2"/>
      <c r="G9" s="2"/>
      <c r="H9" s="2"/>
      <c r="M9" s="6" t="s">
        <v>88</v>
      </c>
      <c r="N9" s="7">
        <v>11420179</v>
      </c>
      <c r="O9" s="2"/>
      <c r="P9" s="6" t="s">
        <v>94</v>
      </c>
      <c r="Q9" s="7">
        <v>5638936</v>
      </c>
    </row>
    <row r="10" spans="1:19" ht="15.75" thickBot="1" x14ac:dyDescent="0.3">
      <c r="F10" s="10" t="s">
        <v>5</v>
      </c>
      <c r="G10" s="6" t="s">
        <v>0</v>
      </c>
      <c r="H10" s="6" t="s">
        <v>1</v>
      </c>
      <c r="I10" s="10" t="s">
        <v>5</v>
      </c>
      <c r="J10" s="6" t="s">
        <v>2</v>
      </c>
      <c r="K10" s="6" t="s">
        <v>3</v>
      </c>
      <c r="L10"/>
      <c r="M10" s="6" t="s">
        <v>6</v>
      </c>
      <c r="N10" s="7">
        <v>43672204</v>
      </c>
      <c r="O10" s="2"/>
      <c r="P10" s="6" t="s">
        <v>96</v>
      </c>
      <c r="Q10" s="7">
        <v>6442729</v>
      </c>
    </row>
    <row r="11" spans="1:19" ht="15.75" thickBot="1" x14ac:dyDescent="0.3">
      <c r="A11" s="10" t="s">
        <v>5</v>
      </c>
      <c r="B11" s="22" t="s">
        <v>0</v>
      </c>
      <c r="C11"/>
      <c r="D11"/>
      <c r="F11" s="6" t="s">
        <v>40</v>
      </c>
      <c r="G11" s="7">
        <v>24048868</v>
      </c>
      <c r="H11" s="7">
        <v>11770894.419999948</v>
      </c>
      <c r="I11" s="6" t="s">
        <v>40</v>
      </c>
      <c r="J11" s="33">
        <v>2153</v>
      </c>
      <c r="K11" s="9">
        <v>11169.934045517883</v>
      </c>
      <c r="L11"/>
      <c r="M11"/>
      <c r="N11"/>
      <c r="O11" s="2"/>
      <c r="P11" s="6" t="s">
        <v>6</v>
      </c>
      <c r="Q11" s="7">
        <v>43672204</v>
      </c>
    </row>
    <row r="12" spans="1:19" ht="15.75" thickBot="1" x14ac:dyDescent="0.3">
      <c r="A12" s="6" t="s">
        <v>33</v>
      </c>
      <c r="B12" s="23">
        <v>2678394</v>
      </c>
      <c r="C12"/>
      <c r="D12"/>
      <c r="F12" s="6" t="s">
        <v>39</v>
      </c>
      <c r="G12" s="7">
        <v>19623336</v>
      </c>
      <c r="H12" s="7">
        <v>5759302.9200000102</v>
      </c>
      <c r="I12" s="6" t="s">
        <v>39</v>
      </c>
      <c r="J12" s="33">
        <v>2406</v>
      </c>
      <c r="K12" s="9">
        <v>8156</v>
      </c>
      <c r="L12"/>
      <c r="M12"/>
      <c r="N12"/>
      <c r="O12" s="2"/>
      <c r="P12"/>
      <c r="Q12"/>
    </row>
    <row r="13" spans="1:19" ht="15.75" thickBot="1" x14ac:dyDescent="0.3">
      <c r="A13" s="6" t="s">
        <v>34</v>
      </c>
      <c r="B13" s="23">
        <v>4678555</v>
      </c>
      <c r="C13"/>
      <c r="D13"/>
      <c r="F13" s="6" t="s">
        <v>6</v>
      </c>
      <c r="G13" s="7">
        <v>43672204</v>
      </c>
      <c r="H13" s="7">
        <v>17530197.33999997</v>
      </c>
      <c r="I13" s="6" t="s">
        <v>6</v>
      </c>
      <c r="J13" s="33">
        <v>2667</v>
      </c>
      <c r="K13" s="9">
        <v>16375.029621297337</v>
      </c>
      <c r="L13"/>
      <c r="M13"/>
      <c r="N13"/>
      <c r="O13" s="2"/>
      <c r="P13"/>
      <c r="Q13"/>
    </row>
    <row r="14" spans="1:19" ht="15.75" thickBot="1" x14ac:dyDescent="0.3">
      <c r="A14" s="6" t="s">
        <v>36</v>
      </c>
      <c r="B14" s="23">
        <v>6442729</v>
      </c>
      <c r="C14"/>
      <c r="D14"/>
      <c r="H14" s="2"/>
      <c r="I14" s="2"/>
      <c r="J14" s="2"/>
      <c r="K14" s="2"/>
      <c r="M14"/>
      <c r="N14"/>
      <c r="O14" s="2"/>
      <c r="P14"/>
      <c r="Q14"/>
    </row>
    <row r="15" spans="1:19" ht="15.75" thickBot="1" x14ac:dyDescent="0.3">
      <c r="A15" s="6" t="s">
        <v>31</v>
      </c>
      <c r="B15" s="23">
        <v>12813411</v>
      </c>
      <c r="C15"/>
      <c r="D15"/>
      <c r="F15" s="10" t="s">
        <v>5</v>
      </c>
      <c r="G15" s="6" t="s">
        <v>0</v>
      </c>
      <c r="H15" s="6" t="s">
        <v>2</v>
      </c>
      <c r="I15" s="2"/>
      <c r="J15" s="2"/>
      <c r="K15" s="2"/>
      <c r="M15"/>
      <c r="N15"/>
      <c r="O15" s="2"/>
      <c r="P15"/>
      <c r="Q15"/>
    </row>
    <row r="16" spans="1:19" ht="15.75" thickBot="1" x14ac:dyDescent="0.3">
      <c r="A16" s="6" t="s">
        <v>32</v>
      </c>
      <c r="B16" s="23">
        <v>11420179</v>
      </c>
      <c r="C16"/>
      <c r="D16"/>
      <c r="F16" s="6" t="s">
        <v>18</v>
      </c>
      <c r="G16" s="7">
        <v>21809830</v>
      </c>
      <c r="H16" s="33">
        <v>1239</v>
      </c>
      <c r="I16" s="2"/>
      <c r="J16" s="2"/>
      <c r="K16" s="2"/>
      <c r="M16"/>
      <c r="N16"/>
      <c r="O16" s="2"/>
      <c r="P16"/>
      <c r="Q16"/>
    </row>
    <row r="17" spans="1:15" ht="15.75" thickBot="1" x14ac:dyDescent="0.3">
      <c r="A17" s="6" t="s">
        <v>35</v>
      </c>
      <c r="B17" s="23">
        <v>5638936</v>
      </c>
      <c r="C17"/>
      <c r="D17"/>
      <c r="F17" s="6" t="s">
        <v>16</v>
      </c>
      <c r="G17" s="7">
        <v>13481371</v>
      </c>
      <c r="H17" s="33">
        <v>1083</v>
      </c>
      <c r="I17" s="2"/>
      <c r="J17" s="10" t="s">
        <v>5</v>
      </c>
      <c r="K17" s="6" t="s">
        <v>0</v>
      </c>
      <c r="L17"/>
      <c r="M17" s="10" t="s">
        <v>5</v>
      </c>
      <c r="N17" s="6" t="s">
        <v>0</v>
      </c>
      <c r="O17" s="2"/>
    </row>
    <row r="18" spans="1:15" ht="15.75" thickBot="1" x14ac:dyDescent="0.3">
      <c r="A18" s="6" t="s">
        <v>6</v>
      </c>
      <c r="B18" s="23">
        <v>43672204</v>
      </c>
      <c r="C18"/>
      <c r="D18"/>
      <c r="F18" s="6" t="s">
        <v>17</v>
      </c>
      <c r="G18" s="7">
        <v>8381003</v>
      </c>
      <c r="H18" s="33">
        <v>1165</v>
      </c>
      <c r="I18" s="2"/>
      <c r="J18" s="6" t="s">
        <v>76</v>
      </c>
      <c r="K18" s="7">
        <v>2083482</v>
      </c>
      <c r="L18"/>
      <c r="M18" s="6" t="s">
        <v>90</v>
      </c>
      <c r="N18" s="7">
        <v>5860525</v>
      </c>
      <c r="O18" s="2"/>
    </row>
    <row r="19" spans="1:15" ht="15.75" thickBot="1" x14ac:dyDescent="0.3">
      <c r="F19" s="6" t="s">
        <v>6</v>
      </c>
      <c r="G19" s="7">
        <v>43672204</v>
      </c>
      <c r="H19" s="33">
        <v>2667</v>
      </c>
      <c r="I19" s="2"/>
      <c r="J19" s="6" t="s">
        <v>73</v>
      </c>
      <c r="K19" s="7">
        <v>4076095</v>
      </c>
      <c r="L19"/>
      <c r="M19" s="6" t="s">
        <v>100</v>
      </c>
      <c r="N19" s="7">
        <v>6412642</v>
      </c>
      <c r="O19" s="2"/>
    </row>
    <row r="20" spans="1:15" ht="15.75" thickBot="1" x14ac:dyDescent="0.3">
      <c r="A20" s="10" t="s">
        <v>5</v>
      </c>
      <c r="B20" s="6" t="s">
        <v>0</v>
      </c>
      <c r="C20" s="6" t="s">
        <v>1</v>
      </c>
      <c r="D20" s="6" t="s">
        <v>37</v>
      </c>
      <c r="F20" s="2"/>
      <c r="G20" s="2"/>
      <c r="I20" s="2"/>
      <c r="J20" s="6" t="s">
        <v>82</v>
      </c>
      <c r="K20" s="7">
        <v>2080538</v>
      </c>
      <c r="L20"/>
      <c r="M20" s="6" t="s">
        <v>101</v>
      </c>
      <c r="N20" s="7">
        <v>4909550</v>
      </c>
      <c r="O20" s="2"/>
    </row>
    <row r="21" spans="1:15" ht="15.75" thickBot="1" x14ac:dyDescent="0.3">
      <c r="A21" s="6" t="s">
        <v>27</v>
      </c>
      <c r="B21" s="7">
        <v>35281066</v>
      </c>
      <c r="C21" s="7">
        <v>14985079.799999878</v>
      </c>
      <c r="D21" s="33">
        <v>18296</v>
      </c>
      <c r="F21" s="2"/>
      <c r="G21" s="10" t="s">
        <v>5</v>
      </c>
      <c r="H21" s="6" t="s">
        <v>0</v>
      </c>
      <c r="I21"/>
      <c r="J21" s="6" t="s">
        <v>72</v>
      </c>
      <c r="K21" s="7">
        <v>6412642</v>
      </c>
      <c r="L21"/>
      <c r="M21" s="6" t="s">
        <v>91</v>
      </c>
      <c r="N21" s="7">
        <v>7854433</v>
      </c>
    </row>
    <row r="22" spans="1:15" ht="15.75" thickBot="1" x14ac:dyDescent="0.3">
      <c r="A22" s="6" t="s">
        <v>28</v>
      </c>
      <c r="B22" s="7">
        <v>8391138</v>
      </c>
      <c r="C22" s="7">
        <v>2545117.5400000084</v>
      </c>
      <c r="D22" s="33">
        <v>8072</v>
      </c>
      <c r="F22" s="2"/>
      <c r="G22" s="6" t="s">
        <v>11</v>
      </c>
      <c r="H22" s="7">
        <v>9272113</v>
      </c>
      <c r="I22"/>
      <c r="J22" s="6" t="s">
        <v>79</v>
      </c>
      <c r="K22" s="7">
        <v>2093888</v>
      </c>
      <c r="L22"/>
      <c r="M22" s="6" t="s">
        <v>83</v>
      </c>
      <c r="N22" s="7">
        <v>4076095</v>
      </c>
    </row>
    <row r="23" spans="1:15" ht="15.75" thickBot="1" x14ac:dyDescent="0.3">
      <c r="A23" s="6" t="s">
        <v>6</v>
      </c>
      <c r="B23" s="7">
        <v>43672204</v>
      </c>
      <c r="C23" s="7">
        <v>17530197.33999997</v>
      </c>
      <c r="D23" s="33">
        <v>26368</v>
      </c>
      <c r="F23" s="2"/>
      <c r="G23" s="6" t="s">
        <v>12</v>
      </c>
      <c r="H23" s="7">
        <v>6113197</v>
      </c>
      <c r="I23"/>
      <c r="J23" s="6" t="s">
        <v>78</v>
      </c>
      <c r="K23" s="7">
        <v>2079486</v>
      </c>
      <c r="L23"/>
      <c r="M23" s="6" t="s">
        <v>6</v>
      </c>
      <c r="N23" s="7">
        <v>29113245</v>
      </c>
    </row>
    <row r="24" spans="1:15" ht="15.75" thickBot="1" x14ac:dyDescent="0.3">
      <c r="F24" s="2"/>
      <c r="G24" s="6" t="s">
        <v>13</v>
      </c>
      <c r="H24" s="7">
        <v>12610933</v>
      </c>
      <c r="I24"/>
      <c r="J24" s="6" t="s">
        <v>81</v>
      </c>
      <c r="K24" s="7">
        <v>2082034</v>
      </c>
      <c r="L24"/>
      <c r="M24"/>
      <c r="N24"/>
    </row>
    <row r="25" spans="1:15" ht="15.75" thickBot="1" x14ac:dyDescent="0.3">
      <c r="A25" s="10" t="s">
        <v>5</v>
      </c>
      <c r="B25" s="10" t="s">
        <v>52</v>
      </c>
      <c r="C25" s="11" t="s">
        <v>0</v>
      </c>
      <c r="D25" s="13" t="s">
        <v>1</v>
      </c>
      <c r="E25"/>
      <c r="F25" s="2"/>
      <c r="G25" s="6" t="s">
        <v>14</v>
      </c>
      <c r="H25" s="7">
        <v>12101782</v>
      </c>
      <c r="I25"/>
      <c r="J25" s="6" t="s">
        <v>77</v>
      </c>
      <c r="K25" s="7">
        <v>7854433</v>
      </c>
      <c r="L25"/>
      <c r="M25"/>
      <c r="N25"/>
    </row>
    <row r="26" spans="1:15" ht="15.75" thickBot="1" x14ac:dyDescent="0.3">
      <c r="A26" s="4" t="s">
        <v>20</v>
      </c>
      <c r="B26" s="14" t="s">
        <v>25</v>
      </c>
      <c r="C26" s="15">
        <v>6914552</v>
      </c>
      <c r="D26" s="21">
        <v>2518599.1200000062</v>
      </c>
      <c r="E26"/>
      <c r="F26" s="2"/>
      <c r="G26" s="6" t="s">
        <v>15</v>
      </c>
      <c r="H26" s="7">
        <v>3574179</v>
      </c>
      <c r="I26"/>
      <c r="J26" s="6" t="s">
        <v>80</v>
      </c>
      <c r="K26" s="7">
        <v>4909550</v>
      </c>
      <c r="L26"/>
      <c r="M26"/>
      <c r="N26"/>
    </row>
    <row r="27" spans="1:15" ht="15.75" thickBot="1" x14ac:dyDescent="0.3">
      <c r="B27" s="6" t="s">
        <v>19</v>
      </c>
      <c r="C27" s="24">
        <v>5027125</v>
      </c>
      <c r="D27" s="25">
        <v>907855.93999999831</v>
      </c>
      <c r="E27"/>
      <c r="F27" s="2"/>
      <c r="G27" s="6" t="s">
        <v>6</v>
      </c>
      <c r="H27" s="7">
        <v>43672204</v>
      </c>
      <c r="I27"/>
      <c r="J27" s="6" t="s">
        <v>75</v>
      </c>
      <c r="K27" s="7">
        <v>2071551</v>
      </c>
      <c r="L27"/>
      <c r="M27" s="10" t="s">
        <v>5</v>
      </c>
      <c r="N27" s="6" t="s">
        <v>0</v>
      </c>
    </row>
    <row r="28" spans="1:15" ht="15.75" thickBot="1" x14ac:dyDescent="0.3">
      <c r="A28" s="4" t="s">
        <v>21</v>
      </c>
      <c r="B28" s="14" t="s">
        <v>25</v>
      </c>
      <c r="C28" s="15">
        <v>8794496</v>
      </c>
      <c r="D28" s="21">
        <v>4859834.319999991</v>
      </c>
      <c r="E28"/>
      <c r="F28" s="2"/>
      <c r="G28" s="2"/>
      <c r="I28" s="2"/>
      <c r="J28" s="6" t="s">
        <v>74</v>
      </c>
      <c r="K28" s="7">
        <v>5860525</v>
      </c>
      <c r="L28"/>
      <c r="M28" s="6" t="s">
        <v>92</v>
      </c>
      <c r="N28" s="7">
        <v>6818548</v>
      </c>
    </row>
    <row r="29" spans="1:15" ht="15.75" thickBot="1" x14ac:dyDescent="0.3">
      <c r="B29" s="6" t="s">
        <v>19</v>
      </c>
      <c r="C29" s="24">
        <v>7528088</v>
      </c>
      <c r="D29" s="25">
        <v>3404676.2600000063</v>
      </c>
      <c r="E29"/>
      <c r="F29" s="2"/>
      <c r="G29" s="2"/>
      <c r="I29" s="2"/>
      <c r="J29" s="6" t="s">
        <v>71</v>
      </c>
      <c r="K29" s="7">
        <v>2067980</v>
      </c>
      <c r="L29"/>
      <c r="M29" s="6" t="s">
        <v>102</v>
      </c>
      <c r="N29" s="7">
        <v>5361228</v>
      </c>
    </row>
    <row r="30" spans="1:15" ht="15.75" thickBot="1" x14ac:dyDescent="0.3">
      <c r="A30" s="4" t="s">
        <v>22</v>
      </c>
      <c r="B30" s="14" t="s">
        <v>25</v>
      </c>
      <c r="C30" s="15">
        <v>3249597</v>
      </c>
      <c r="D30" s="21">
        <v>970999.73999999836</v>
      </c>
      <c r="E30"/>
      <c r="F30" s="2"/>
      <c r="G30" s="19" t="s">
        <v>5</v>
      </c>
      <c r="H30" s="11" t="s">
        <v>0</v>
      </c>
      <c r="I30" s="13" t="s">
        <v>1</v>
      </c>
      <c r="J30" s="6" t="s">
        <v>6</v>
      </c>
      <c r="K30" s="7">
        <v>43672204</v>
      </c>
      <c r="L30"/>
      <c r="M30" s="6" t="s">
        <v>93</v>
      </c>
      <c r="N30" s="7">
        <v>4814009</v>
      </c>
    </row>
    <row r="31" spans="1:15" ht="15.75" thickBot="1" x14ac:dyDescent="0.3">
      <c r="B31" s="6" t="s">
        <v>19</v>
      </c>
      <c r="C31" s="24">
        <v>5894288</v>
      </c>
      <c r="D31" s="25">
        <v>3004249.1800000062</v>
      </c>
      <c r="E31"/>
      <c r="F31" s="2"/>
      <c r="G31" s="4" t="s">
        <v>25</v>
      </c>
      <c r="J31"/>
      <c r="K31" s="2"/>
      <c r="M31" s="6" t="s">
        <v>89</v>
      </c>
      <c r="N31" s="7">
        <v>3035491</v>
      </c>
    </row>
    <row r="32" spans="1:15" ht="15.75" thickBot="1" x14ac:dyDescent="0.3">
      <c r="A32" s="4" t="s">
        <v>24</v>
      </c>
      <c r="B32" s="14" t="s">
        <v>25</v>
      </c>
      <c r="C32" s="15">
        <v>3122395</v>
      </c>
      <c r="D32" s="21">
        <v>926721.19999999879</v>
      </c>
      <c r="E32"/>
      <c r="F32" s="2"/>
      <c r="G32" s="20" t="s">
        <v>41</v>
      </c>
      <c r="H32" s="5">
        <v>1120539</v>
      </c>
      <c r="I32" s="5">
        <v>334202.14000000007</v>
      </c>
      <c r="J32"/>
      <c r="K32" s="2"/>
      <c r="M32" s="6" t="s">
        <v>103</v>
      </c>
      <c r="N32" s="7">
        <v>2835670</v>
      </c>
    </row>
    <row r="33" spans="1:14" ht="15.75" thickBot="1" x14ac:dyDescent="0.3">
      <c r="B33" s="6" t="s">
        <v>19</v>
      </c>
      <c r="C33" s="24">
        <v>3141663</v>
      </c>
      <c r="D33" s="25">
        <v>937261.57999999879</v>
      </c>
      <c r="E33"/>
      <c r="F33" s="2"/>
      <c r="G33" s="20" t="s">
        <v>42</v>
      </c>
      <c r="H33" s="5">
        <v>989759</v>
      </c>
      <c r="I33" s="5">
        <v>293348.58000000019</v>
      </c>
      <c r="J33"/>
      <c r="K33" s="2"/>
      <c r="M33" s="6" t="s">
        <v>6</v>
      </c>
      <c r="N33" s="7">
        <v>22864946</v>
      </c>
    </row>
    <row r="34" spans="1:14" ht="15.75" thickBot="1" x14ac:dyDescent="0.3">
      <c r="A34" s="18" t="s">
        <v>6</v>
      </c>
      <c r="B34" s="17"/>
      <c r="C34" s="15">
        <v>43672204</v>
      </c>
      <c r="D34" s="21">
        <v>17530197.33999997</v>
      </c>
      <c r="E34"/>
      <c r="F34" s="2"/>
      <c r="G34" s="20" t="s">
        <v>43</v>
      </c>
      <c r="H34" s="5">
        <v>4804254</v>
      </c>
      <c r="I34" s="5">
        <v>1891048.4000000004</v>
      </c>
      <c r="J34"/>
      <c r="K34" s="2"/>
      <c r="M34"/>
      <c r="N34"/>
    </row>
    <row r="35" spans="1:14" x14ac:dyDescent="0.25">
      <c r="F35" s="2"/>
      <c r="G35" s="20" t="s">
        <v>44</v>
      </c>
      <c r="H35" s="5">
        <v>6810638</v>
      </c>
      <c r="I35" s="5">
        <v>4268751.96</v>
      </c>
      <c r="J35"/>
      <c r="K35" s="2"/>
      <c r="M35"/>
      <c r="N35"/>
    </row>
    <row r="36" spans="1:14" ht="15.75" thickBot="1" x14ac:dyDescent="0.3">
      <c r="G36" s="20" t="s">
        <v>45</v>
      </c>
      <c r="H36" s="5">
        <v>998695</v>
      </c>
      <c r="I36" s="5">
        <v>293794.60000000027</v>
      </c>
      <c r="J36"/>
      <c r="K36" s="2"/>
      <c r="M36"/>
      <c r="N36"/>
    </row>
    <row r="37" spans="1:14" ht="15.75" thickBot="1" x14ac:dyDescent="0.3">
      <c r="G37" s="20" t="s">
        <v>46</v>
      </c>
      <c r="H37" s="5">
        <v>985163</v>
      </c>
      <c r="I37" s="5">
        <v>297287.75999999995</v>
      </c>
      <c r="J37"/>
      <c r="K37" s="2"/>
      <c r="M37"/>
      <c r="N37"/>
    </row>
    <row r="38" spans="1:14" ht="15.75" thickBot="1" x14ac:dyDescent="0.3">
      <c r="E38"/>
      <c r="G38" s="20" t="s">
        <v>47</v>
      </c>
      <c r="H38" s="5">
        <v>1141950</v>
      </c>
      <c r="I38" s="5">
        <v>337393.44000000024</v>
      </c>
      <c r="J38"/>
      <c r="K38" s="2"/>
      <c r="M38"/>
      <c r="N38"/>
    </row>
    <row r="39" spans="1:14" ht="15.75" thickBot="1" x14ac:dyDescent="0.3">
      <c r="E39"/>
      <c r="G39" s="20" t="s">
        <v>23</v>
      </c>
      <c r="H39" s="5">
        <v>1085221</v>
      </c>
      <c r="I39" s="5">
        <v>326519.66000000021</v>
      </c>
      <c r="J39"/>
      <c r="K39" s="2"/>
      <c r="M39"/>
      <c r="N39"/>
    </row>
    <row r="40" spans="1:14" ht="15.75" thickBot="1" x14ac:dyDescent="0.3">
      <c r="E40"/>
      <c r="G40" s="20" t="s">
        <v>48</v>
      </c>
      <c r="H40" s="5">
        <v>1022426</v>
      </c>
      <c r="I40" s="5">
        <v>307086.64</v>
      </c>
      <c r="J40"/>
      <c r="K40" s="2"/>
      <c r="M40"/>
      <c r="N40"/>
    </row>
    <row r="41" spans="1:14" ht="15.75" thickBot="1" x14ac:dyDescent="0.3">
      <c r="A41" s="10" t="s">
        <v>5</v>
      </c>
      <c r="B41" s="10" t="s">
        <v>38</v>
      </c>
      <c r="C41" s="11" t="s">
        <v>0</v>
      </c>
      <c r="D41" s="12" t="s">
        <v>1</v>
      </c>
      <c r="E41" s="13" t="s">
        <v>37</v>
      </c>
      <c r="G41" s="20" t="s">
        <v>49</v>
      </c>
      <c r="H41" s="5">
        <v>967140</v>
      </c>
      <c r="I41" s="5">
        <v>283796.48000000004</v>
      </c>
      <c r="J41"/>
      <c r="K41" s="2"/>
      <c r="M41"/>
      <c r="N41"/>
    </row>
    <row r="42" spans="1:14" x14ac:dyDescent="0.25">
      <c r="A42" s="34" t="s">
        <v>25</v>
      </c>
      <c r="B42" s="34" t="s">
        <v>20</v>
      </c>
      <c r="C42" s="35">
        <v>6914552</v>
      </c>
      <c r="D42" s="36">
        <v>2518599.1200000062</v>
      </c>
      <c r="E42" s="37">
        <v>2962</v>
      </c>
      <c r="G42" s="20" t="s">
        <v>50</v>
      </c>
      <c r="H42" s="5">
        <v>1047509</v>
      </c>
      <c r="I42" s="5">
        <v>314204.28000000014</v>
      </c>
      <c r="J42"/>
      <c r="K42" s="2"/>
      <c r="M42"/>
      <c r="N42"/>
    </row>
    <row r="43" spans="1:14" x14ac:dyDescent="0.25">
      <c r="A43" s="34"/>
      <c r="B43" s="34" t="s">
        <v>21</v>
      </c>
      <c r="C43" s="35">
        <v>8794496</v>
      </c>
      <c r="D43" s="36">
        <v>4859834.319999991</v>
      </c>
      <c r="E43" s="37">
        <v>4274</v>
      </c>
      <c r="G43" s="20" t="s">
        <v>51</v>
      </c>
      <c r="H43" s="5">
        <v>1107746</v>
      </c>
      <c r="I43" s="5">
        <v>328720.44</v>
      </c>
      <c r="J43"/>
      <c r="K43" s="2"/>
      <c r="M43"/>
      <c r="N43"/>
    </row>
    <row r="44" spans="1:14" x14ac:dyDescent="0.25">
      <c r="A44" s="34"/>
      <c r="B44" s="34" t="s">
        <v>22</v>
      </c>
      <c r="C44" s="35">
        <v>3249597</v>
      </c>
      <c r="D44" s="36">
        <v>970999.73999999836</v>
      </c>
      <c r="E44" s="37">
        <v>3272</v>
      </c>
      <c r="G44" s="4" t="s">
        <v>19</v>
      </c>
      <c r="J44"/>
      <c r="K44" s="2"/>
      <c r="M44"/>
      <c r="N44"/>
    </row>
    <row r="45" spans="1:14" ht="15.75" thickBot="1" x14ac:dyDescent="0.3">
      <c r="A45" s="14"/>
      <c r="B45" s="14" t="s">
        <v>24</v>
      </c>
      <c r="C45" s="15">
        <v>3122395</v>
      </c>
      <c r="D45" s="16">
        <v>926721.19999999879</v>
      </c>
      <c r="E45" s="38">
        <v>3008</v>
      </c>
      <c r="G45" s="20" t="s">
        <v>41</v>
      </c>
      <c r="H45" s="5">
        <v>1020559</v>
      </c>
      <c r="I45" s="5">
        <v>305403.78000000009</v>
      </c>
      <c r="J45"/>
      <c r="K45" s="2"/>
      <c r="M45"/>
      <c r="N45"/>
    </row>
    <row r="46" spans="1:14" x14ac:dyDescent="0.25">
      <c r="A46" s="39" t="s">
        <v>19</v>
      </c>
      <c r="B46" s="39" t="s">
        <v>20</v>
      </c>
      <c r="C46" s="40">
        <v>5027125</v>
      </c>
      <c r="D46" s="41">
        <v>907855.93999999831</v>
      </c>
      <c r="E46" s="42">
        <v>2969</v>
      </c>
      <c r="G46" s="20" t="s">
        <v>42</v>
      </c>
      <c r="H46" s="5">
        <v>969919</v>
      </c>
      <c r="I46" s="5">
        <v>291562.2800000002</v>
      </c>
      <c r="J46"/>
      <c r="K46" s="2"/>
      <c r="M46"/>
      <c r="N46"/>
    </row>
    <row r="47" spans="1:14" x14ac:dyDescent="0.25">
      <c r="A47" s="34"/>
      <c r="B47" s="34" t="s">
        <v>21</v>
      </c>
      <c r="C47" s="35">
        <v>7528088</v>
      </c>
      <c r="D47" s="36">
        <v>3404676.2600000063</v>
      </c>
      <c r="E47" s="37">
        <v>3392</v>
      </c>
      <c r="G47" s="20" t="s">
        <v>43</v>
      </c>
      <c r="H47" s="5">
        <v>3036647</v>
      </c>
      <c r="I47" s="5">
        <v>310889.87999999989</v>
      </c>
      <c r="J47"/>
      <c r="K47" s="2"/>
      <c r="M47"/>
      <c r="N47"/>
    </row>
    <row r="48" spans="1:14" x14ac:dyDescent="0.25">
      <c r="A48" s="34"/>
      <c r="B48" s="34" t="s">
        <v>22</v>
      </c>
      <c r="C48" s="35">
        <v>5894288</v>
      </c>
      <c r="D48" s="36">
        <v>3004249.1800000062</v>
      </c>
      <c r="E48" s="37">
        <v>3496</v>
      </c>
      <c r="G48" s="20" t="s">
        <v>44</v>
      </c>
      <c r="H48" s="5">
        <v>5340233</v>
      </c>
      <c r="I48" s="5">
        <v>2755022.4600000032</v>
      </c>
      <c r="J48"/>
      <c r="K48" s="2"/>
      <c r="M48"/>
      <c r="N48"/>
    </row>
    <row r="49" spans="1:14" ht="15.75" thickBot="1" x14ac:dyDescent="0.3">
      <c r="A49" s="14"/>
      <c r="B49" s="14" t="s">
        <v>24</v>
      </c>
      <c r="C49" s="15">
        <v>3141663</v>
      </c>
      <c r="D49" s="16">
        <v>937261.57999999879</v>
      </c>
      <c r="E49" s="38">
        <v>2995</v>
      </c>
      <c r="G49" s="20" t="s">
        <v>45</v>
      </c>
      <c r="H49" s="5">
        <v>1107868</v>
      </c>
      <c r="I49" s="5">
        <v>330947.50000000023</v>
      </c>
      <c r="J49"/>
      <c r="K49" s="2"/>
      <c r="M49"/>
      <c r="N49"/>
    </row>
    <row r="50" spans="1:14" ht="15.75" thickBot="1" x14ac:dyDescent="0.3">
      <c r="A50" s="18" t="s">
        <v>6</v>
      </c>
      <c r="B50" s="17"/>
      <c r="C50" s="15">
        <v>43672204</v>
      </c>
      <c r="D50" s="16">
        <v>17530197.33999997</v>
      </c>
      <c r="E50" s="38">
        <v>26368</v>
      </c>
      <c r="G50" s="20" t="s">
        <v>46</v>
      </c>
      <c r="H50" s="5">
        <v>1079987</v>
      </c>
      <c r="I50" s="5">
        <v>318706.29999999987</v>
      </c>
      <c r="J50"/>
      <c r="K50" s="2"/>
      <c r="M50"/>
      <c r="N50"/>
    </row>
    <row r="51" spans="1:14" x14ac:dyDescent="0.25">
      <c r="E51"/>
      <c r="G51" s="20" t="s">
        <v>47</v>
      </c>
      <c r="H51" s="5">
        <v>982685</v>
      </c>
      <c r="I51" s="5">
        <v>296019.50000000029</v>
      </c>
      <c r="J51"/>
      <c r="K51" s="2"/>
      <c r="M51"/>
      <c r="N51"/>
    </row>
    <row r="52" spans="1:14" ht="15.75" thickBot="1" x14ac:dyDescent="0.3">
      <c r="E52"/>
      <c r="G52" s="20" t="s">
        <v>23</v>
      </c>
      <c r="H52" s="5">
        <v>3919103</v>
      </c>
      <c r="I52" s="5">
        <v>2410080.66</v>
      </c>
      <c r="J52"/>
      <c r="K52" s="2"/>
      <c r="M52"/>
      <c r="N52"/>
    </row>
    <row r="53" spans="1:14" ht="15.75" thickBot="1" x14ac:dyDescent="0.3">
      <c r="E53"/>
      <c r="G53" s="20" t="s">
        <v>48</v>
      </c>
      <c r="H53" s="5">
        <v>992500</v>
      </c>
      <c r="I53" s="5">
        <v>298149.01999999996</v>
      </c>
      <c r="J53"/>
      <c r="K53" s="2"/>
      <c r="M53"/>
      <c r="N53"/>
    </row>
    <row r="54" spans="1:14" x14ac:dyDescent="0.25">
      <c r="E54"/>
      <c r="G54" s="20" t="s">
        <v>49</v>
      </c>
      <c r="H54" s="5">
        <v>1136418</v>
      </c>
      <c r="I54" s="5">
        <v>342113.74000000011</v>
      </c>
      <c r="J54"/>
      <c r="K54" s="2"/>
    </row>
    <row r="55" spans="1:14" x14ac:dyDescent="0.25">
      <c r="E55"/>
      <c r="G55" s="20" t="s">
        <v>50</v>
      </c>
      <c r="H55" s="5">
        <v>1052461</v>
      </c>
      <c r="I55" s="5">
        <v>308692.84000000014</v>
      </c>
      <c r="J55"/>
      <c r="K55" s="2"/>
    </row>
    <row r="56" spans="1:14" x14ac:dyDescent="0.25">
      <c r="E56"/>
      <c r="G56" s="20" t="s">
        <v>51</v>
      </c>
      <c r="H56" s="5">
        <v>952784</v>
      </c>
      <c r="I56" s="5">
        <v>286454.99999999988</v>
      </c>
      <c r="J56"/>
      <c r="K56" s="2"/>
    </row>
    <row r="57" spans="1:14" ht="15.75" thickBot="1" x14ac:dyDescent="0.3">
      <c r="E57"/>
      <c r="G57" s="14" t="s">
        <v>6</v>
      </c>
      <c r="H57" s="15">
        <v>43672204</v>
      </c>
      <c r="I57" s="21">
        <v>17530197.33999997</v>
      </c>
      <c r="J57"/>
      <c r="K57" s="2"/>
    </row>
    <row r="58" spans="1:14" x14ac:dyDescent="0.25">
      <c r="E58"/>
      <c r="I58" s="2"/>
      <c r="J58" s="2"/>
      <c r="K58" s="2"/>
    </row>
    <row r="59" spans="1:14" ht="15.75" thickBot="1" x14ac:dyDescent="0.3">
      <c r="E59"/>
      <c r="I59" s="2"/>
      <c r="J59" s="2"/>
      <c r="K59" s="2"/>
    </row>
    <row r="60" spans="1:14" ht="15.75" thickBot="1" x14ac:dyDescent="0.3">
      <c r="A60" s="10" t="s">
        <v>5</v>
      </c>
      <c r="B60" s="6" t="s">
        <v>0</v>
      </c>
      <c r="C60" s="22" t="s">
        <v>1</v>
      </c>
      <c r="D60"/>
      <c r="E60"/>
      <c r="I60" s="2"/>
      <c r="J60" s="2"/>
      <c r="K60" s="2"/>
    </row>
    <row r="61" spans="1:14" ht="15.75" thickBot="1" x14ac:dyDescent="0.3">
      <c r="A61" s="6" t="s">
        <v>33</v>
      </c>
      <c r="B61" s="7">
        <v>2678394</v>
      </c>
      <c r="C61" s="23">
        <v>812438.05999999866</v>
      </c>
      <c r="D61"/>
      <c r="E61" t="s">
        <v>55</v>
      </c>
      <c r="F61" s="4" t="s">
        <v>56</v>
      </c>
      <c r="G61" s="4" t="s">
        <v>57</v>
      </c>
      <c r="I61" s="27" t="s">
        <v>5</v>
      </c>
      <c r="J61" t="s">
        <v>58</v>
      </c>
      <c r="K61"/>
    </row>
    <row r="62" spans="1:14" ht="15.75" thickBot="1" x14ac:dyDescent="0.3">
      <c r="A62" s="6" t="s">
        <v>34</v>
      </c>
      <c r="B62" s="7">
        <v>4678555</v>
      </c>
      <c r="C62" s="23">
        <v>816044.71999999671</v>
      </c>
      <c r="D62"/>
      <c r="E62" s="6" t="s">
        <v>59</v>
      </c>
      <c r="F62" s="7">
        <v>796840</v>
      </c>
      <c r="G62" s="4" t="str">
        <f>"Ahmed Ali"&amp;(Table1[[#This Row],[Branch]])</f>
        <v>Ahmed Ali(Nasr City Branch)</v>
      </c>
      <c r="I62" s="28" t="s">
        <v>68</v>
      </c>
      <c r="J62" s="26">
        <v>4987364</v>
      </c>
      <c r="K62"/>
    </row>
    <row r="63" spans="1:14" ht="15.75" thickBot="1" x14ac:dyDescent="0.3">
      <c r="A63" s="6" t="s">
        <v>36</v>
      </c>
      <c r="B63" s="7">
        <v>6442729</v>
      </c>
      <c r="C63" s="23">
        <v>2387950.5200000084</v>
      </c>
      <c r="D63"/>
      <c r="E63" s="6" t="s">
        <v>60</v>
      </c>
      <c r="F63" s="7">
        <v>2018493</v>
      </c>
      <c r="G63" s="4" t="s">
        <v>65</v>
      </c>
      <c r="I63" s="28" t="s">
        <v>70</v>
      </c>
      <c r="J63" s="26">
        <v>3985792</v>
      </c>
      <c r="K63"/>
    </row>
    <row r="64" spans="1:14" ht="15.75" thickBot="1" x14ac:dyDescent="0.3">
      <c r="A64" s="6" t="s">
        <v>31</v>
      </c>
      <c r="B64" s="7">
        <v>12813411</v>
      </c>
      <c r="C64" s="23">
        <v>6213272.3599999947</v>
      </c>
      <c r="D64"/>
      <c r="E64" s="6" t="s">
        <v>61</v>
      </c>
      <c r="F64" s="7">
        <v>2759847</v>
      </c>
      <c r="G64" s="4" t="s">
        <v>67</v>
      </c>
      <c r="I64" s="28" t="s">
        <v>67</v>
      </c>
      <c r="J64" s="26">
        <v>2759847</v>
      </c>
      <c r="K64"/>
    </row>
    <row r="65" spans="1:11" ht="15.75" thickBot="1" x14ac:dyDescent="0.3">
      <c r="A65" s="6" t="s">
        <v>32</v>
      </c>
      <c r="B65" s="7">
        <v>11420179</v>
      </c>
      <c r="C65" s="23">
        <v>5632002.0999999791</v>
      </c>
      <c r="D65"/>
      <c r="E65" s="6" t="s">
        <v>62</v>
      </c>
      <c r="F65" s="7">
        <v>4987364</v>
      </c>
      <c r="G65" s="4" t="s">
        <v>68</v>
      </c>
      <c r="I65" s="28" t="s">
        <v>65</v>
      </c>
      <c r="J65" s="26">
        <v>2018493</v>
      </c>
      <c r="K65"/>
    </row>
    <row r="66" spans="1:11" ht="15.75" thickBot="1" x14ac:dyDescent="0.3">
      <c r="A66" s="6" t="s">
        <v>35</v>
      </c>
      <c r="B66" s="7">
        <v>5638936</v>
      </c>
      <c r="C66" s="23">
        <v>1668489.579999998</v>
      </c>
      <c r="D66"/>
      <c r="E66" s="6" t="s">
        <v>63</v>
      </c>
      <c r="F66" s="7">
        <v>3985792</v>
      </c>
      <c r="G66" s="4" t="s">
        <v>70</v>
      </c>
      <c r="I66" s="28" t="s">
        <v>69</v>
      </c>
      <c r="J66" s="26">
        <v>1094302</v>
      </c>
      <c r="K66"/>
    </row>
    <row r="67" spans="1:11" ht="15.75" thickBot="1" x14ac:dyDescent="0.3">
      <c r="A67" s="6" t="s">
        <v>6</v>
      </c>
      <c r="B67" s="7">
        <v>43672204</v>
      </c>
      <c r="C67" s="23">
        <v>17530197.339999765</v>
      </c>
      <c r="D67"/>
      <c r="E67" s="6" t="s">
        <v>64</v>
      </c>
      <c r="F67" s="7">
        <v>1094302</v>
      </c>
      <c r="G67" s="4" t="s">
        <v>69</v>
      </c>
      <c r="I67" s="28" t="s">
        <v>66</v>
      </c>
      <c r="J67" s="26">
        <v>796840</v>
      </c>
      <c r="K67"/>
    </row>
    <row r="68" spans="1:11" x14ac:dyDescent="0.25">
      <c r="I68" s="28" t="s">
        <v>6</v>
      </c>
      <c r="J68" s="26">
        <v>15642638</v>
      </c>
      <c r="K68"/>
    </row>
    <row r="69" spans="1:11" x14ac:dyDescent="0.25">
      <c r="I69"/>
      <c r="J69"/>
      <c r="K69"/>
    </row>
    <row r="70" spans="1:11" ht="15.75" thickBot="1" x14ac:dyDescent="0.3">
      <c r="I70"/>
      <c r="J70"/>
      <c r="K70"/>
    </row>
    <row r="71" spans="1:11" ht="15.75" thickBot="1" x14ac:dyDescent="0.3">
      <c r="A71" s="10" t="s">
        <v>5</v>
      </c>
      <c r="B71" s="11" t="s">
        <v>0</v>
      </c>
      <c r="C71" s="13" t="s">
        <v>1</v>
      </c>
      <c r="D71"/>
      <c r="I71"/>
      <c r="J71"/>
      <c r="K71"/>
    </row>
    <row r="72" spans="1:11" ht="15.75" thickBot="1" x14ac:dyDescent="0.3">
      <c r="A72" s="14" t="s">
        <v>25</v>
      </c>
      <c r="B72" s="5">
        <v>22081040</v>
      </c>
      <c r="C72" s="5">
        <v>9276154.3799999356</v>
      </c>
      <c r="D72"/>
      <c r="I72"/>
      <c r="J72"/>
      <c r="K72"/>
    </row>
    <row r="73" spans="1:11" ht="15.75" thickBot="1" x14ac:dyDescent="0.3">
      <c r="A73" s="6" t="s">
        <v>19</v>
      </c>
      <c r="B73" s="5">
        <v>21591164</v>
      </c>
      <c r="C73" s="5">
        <v>8254042.9599999888</v>
      </c>
      <c r="D73"/>
      <c r="I73"/>
      <c r="J73"/>
      <c r="K73"/>
    </row>
    <row r="74" spans="1:11" ht="15.75" thickBot="1" x14ac:dyDescent="0.3">
      <c r="A74" s="14" t="s">
        <v>6</v>
      </c>
      <c r="B74" s="15">
        <v>43672204</v>
      </c>
      <c r="C74" s="21">
        <v>17530197.33999997</v>
      </c>
      <c r="D74"/>
      <c r="I74"/>
      <c r="J74"/>
      <c r="K74"/>
    </row>
    <row r="75" spans="1:11" x14ac:dyDescent="0.25">
      <c r="A75"/>
      <c r="B75"/>
      <c r="C75"/>
      <c r="D75"/>
      <c r="I75"/>
      <c r="J75"/>
      <c r="K75"/>
    </row>
    <row r="76" spans="1:11" x14ac:dyDescent="0.25">
      <c r="A76"/>
      <c r="B76"/>
      <c r="C76"/>
      <c r="D76"/>
      <c r="I76"/>
      <c r="J76"/>
      <c r="K76"/>
    </row>
    <row r="77" spans="1:11" x14ac:dyDescent="0.25">
      <c r="A77"/>
      <c r="B77"/>
      <c r="C77"/>
      <c r="D77"/>
      <c r="I77"/>
      <c r="J77"/>
      <c r="K77"/>
    </row>
    <row r="78" spans="1:11" x14ac:dyDescent="0.25">
      <c r="A78"/>
      <c r="B78"/>
      <c r="C78"/>
      <c r="D78"/>
      <c r="I78"/>
      <c r="J78"/>
      <c r="K78"/>
    </row>
    <row r="79" spans="1:11" x14ac:dyDescent="0.25">
      <c r="A79"/>
      <c r="B79"/>
      <c r="C79"/>
      <c r="D79"/>
    </row>
    <row r="80" spans="1:11" x14ac:dyDescent="0.25">
      <c r="A80"/>
      <c r="B80"/>
      <c r="C80"/>
      <c r="D80"/>
    </row>
    <row r="81" spans="1:4" x14ac:dyDescent="0.25">
      <c r="A81"/>
      <c r="B81"/>
      <c r="C81"/>
      <c r="D81"/>
    </row>
    <row r="82" spans="1:4" x14ac:dyDescent="0.25">
      <c r="A82"/>
      <c r="B82"/>
      <c r="C82"/>
      <c r="D82"/>
    </row>
    <row r="83" spans="1:4" ht="15.75" thickBot="1" x14ac:dyDescent="0.3">
      <c r="A83"/>
      <c r="B83"/>
      <c r="C83"/>
      <c r="D83"/>
    </row>
    <row r="84" spans="1:4" x14ac:dyDescent="0.25">
      <c r="A84"/>
      <c r="B84"/>
      <c r="C84"/>
      <c r="D84"/>
    </row>
    <row r="85" spans="1:4" x14ac:dyDescent="0.25">
      <c r="A85"/>
      <c r="B85"/>
      <c r="C85"/>
      <c r="D85"/>
    </row>
    <row r="86" spans="1:4" x14ac:dyDescent="0.25">
      <c r="A86"/>
      <c r="B86"/>
      <c r="C86"/>
      <c r="D86"/>
    </row>
    <row r="87" spans="1:4" x14ac:dyDescent="0.25">
      <c r="A87"/>
      <c r="B87"/>
      <c r="C87"/>
      <c r="D87"/>
    </row>
    <row r="88" spans="1:4" x14ac:dyDescent="0.25">
      <c r="A88"/>
      <c r="B88"/>
      <c r="C88"/>
      <c r="D88"/>
    </row>
    <row r="89" spans="1:4" x14ac:dyDescent="0.25">
      <c r="A89"/>
      <c r="B89"/>
      <c r="C89"/>
      <c r="D89"/>
    </row>
    <row r="90" spans="1:4" x14ac:dyDescent="0.25">
      <c r="A90"/>
      <c r="B90"/>
      <c r="C90"/>
      <c r="D90"/>
    </row>
    <row r="91" spans="1:4" x14ac:dyDescent="0.25">
      <c r="A91"/>
      <c r="B91"/>
      <c r="C91"/>
      <c r="D91"/>
    </row>
    <row r="92" spans="1:4" x14ac:dyDescent="0.25">
      <c r="A92"/>
      <c r="B92"/>
      <c r="C92"/>
      <c r="D92"/>
    </row>
    <row r="93" spans="1:4" x14ac:dyDescent="0.25">
      <c r="A93"/>
      <c r="B93"/>
      <c r="C93"/>
      <c r="D93"/>
    </row>
    <row r="94" spans="1:4" x14ac:dyDescent="0.25">
      <c r="A94"/>
      <c r="B94"/>
      <c r="C94"/>
      <c r="D94"/>
    </row>
    <row r="95" spans="1:4" ht="15.75" thickBot="1" x14ac:dyDescent="0.3">
      <c r="A95"/>
      <c r="B95"/>
      <c r="C95"/>
      <c r="D95"/>
    </row>
    <row r="96" spans="1:4" ht="15.75" thickBot="1" x14ac:dyDescent="0.3">
      <c r="A96"/>
      <c r="B96"/>
      <c r="C96"/>
      <c r="D96"/>
    </row>
  </sheetData>
  <pageMargins left="0.7" right="0.7" top="0.75" bottom="0.75" header="0.3" footer="0.3"/>
  <drawing r:id="rId21"/>
  <tableParts count="1">
    <tablePart r:id="rId2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B8E4-4693-452D-AF8E-53D56E688F79}">
  <dimension ref="A1"/>
  <sheetViews>
    <sheetView showGridLines="0" showRowColHeaders="0" zoomScale="94" zoomScaleNormal="100"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A3582C75-326E-47EF-9124-010803F8B6B1}">
  <ds:schemaRefs/>
</ds:datastoreItem>
</file>

<file path=customXml/itemProps2.xml><?xml version="1.0" encoding="utf-8"?>
<ds:datastoreItem xmlns:ds="http://schemas.openxmlformats.org/officeDocument/2006/customXml" ds:itemID="{47082383-2372-482F-B654-23FAFC5E356A}">
  <ds:schemaRefs/>
</ds:datastoreItem>
</file>

<file path=customXml/itemProps3.xml><?xml version="1.0" encoding="utf-8"?>
<ds:datastoreItem xmlns:ds="http://schemas.openxmlformats.org/officeDocument/2006/customXml" ds:itemID="{FAB58835-CC51-4BC4-8583-378B5D1C026F}">
  <ds:schemaRefs/>
</ds:datastoreItem>
</file>

<file path=customXml/itemProps4.xml><?xml version="1.0" encoding="utf-8"?>
<ds:datastoreItem xmlns:ds="http://schemas.openxmlformats.org/officeDocument/2006/customXml" ds:itemID="{CC4EE020-19E6-4078-91BF-CF25162D332E}">
  <ds:schemaRefs/>
</ds:datastoreItem>
</file>

<file path=customXml/itemProps5.xml><?xml version="1.0" encoding="utf-8"?>
<ds:datastoreItem xmlns:ds="http://schemas.openxmlformats.org/officeDocument/2006/customXml" ds:itemID="{ADE9EE80-CD50-4FD0-9EBA-95F8EDA47EFC}">
  <ds:schemaRefs/>
</ds:datastoreItem>
</file>

<file path=customXml/itemProps6.xml><?xml version="1.0" encoding="utf-8"?>
<ds:datastoreItem xmlns:ds="http://schemas.openxmlformats.org/officeDocument/2006/customXml" ds:itemID="{9214B2CB-7185-4C66-8B4E-92219370AE27}">
  <ds:schemaRefs/>
</ds:datastoreItem>
</file>

<file path=customXml/itemProps7.xml><?xml version="1.0" encoding="utf-8"?>
<ds:datastoreItem xmlns:ds="http://schemas.openxmlformats.org/officeDocument/2006/customXml" ds:itemID="{5AE55096-7380-4C1E-A9C1-B0F67C8C5FFB}">
  <ds:schemaRefs/>
</ds:datastoreItem>
</file>

<file path=customXml/itemProps8.xml><?xml version="1.0" encoding="utf-8"?>
<ds:datastoreItem xmlns:ds="http://schemas.openxmlformats.org/officeDocument/2006/customXml" ds:itemID="{6101D08C-73E1-4BFA-9801-DF68D258F7F4}">
  <ds:schemaRefs/>
</ds:datastoreItem>
</file>

<file path=customXml/itemProps9.xml><?xml version="1.0" encoding="utf-8"?>
<ds:datastoreItem xmlns:ds="http://schemas.openxmlformats.org/officeDocument/2006/customXml" ds:itemID="{B4BE8689-56D9-4D85-86B3-0C63739E53B7}">
  <ds:schemaRefs/>
</ds:datastoreItem>
</file>

<file path=customXml/itemProps10.xml><?xml version="1.0" encoding="utf-8"?>
<ds:datastoreItem xmlns:ds="http://schemas.openxmlformats.org/officeDocument/2006/customXml" ds:itemID="{A78AB776-3459-4391-98AB-FFF3BE0AB11D}">
  <ds:schemaRefs/>
</ds:datastoreItem>
</file>

<file path=customXml/itemProps11.xml><?xml version="1.0" encoding="utf-8"?>
<ds:datastoreItem xmlns:ds="http://schemas.openxmlformats.org/officeDocument/2006/customXml" ds:itemID="{3A33166A-7CE3-44DA-93BF-5FAE8F591998}">
  <ds:schemaRefs/>
</ds:datastoreItem>
</file>

<file path=customXml/itemProps12.xml><?xml version="1.0" encoding="utf-8"?>
<ds:datastoreItem xmlns:ds="http://schemas.openxmlformats.org/officeDocument/2006/customXml" ds:itemID="{9B9621C2-2A4E-474C-ABBD-7198E206FED5}">
  <ds:schemaRefs/>
</ds:datastoreItem>
</file>

<file path=customXml/itemProps13.xml><?xml version="1.0" encoding="utf-8"?>
<ds:datastoreItem xmlns:ds="http://schemas.openxmlformats.org/officeDocument/2006/customXml" ds:itemID="{03F31DFF-4D3C-422E-B7A0-03B6B16AA71E}">
  <ds:schemaRefs>
    <ds:schemaRef ds:uri="http://schemas.microsoft.com/DataMashup"/>
  </ds:schemaRefs>
</ds:datastoreItem>
</file>

<file path=customXml/itemProps14.xml><?xml version="1.0" encoding="utf-8"?>
<ds:datastoreItem xmlns:ds="http://schemas.openxmlformats.org/officeDocument/2006/customXml" ds:itemID="{39794139-CA40-4731-A8F2-601F806BC52C}">
  <ds:schemaRefs/>
</ds:datastoreItem>
</file>

<file path=customXml/itemProps15.xml><?xml version="1.0" encoding="utf-8"?>
<ds:datastoreItem xmlns:ds="http://schemas.openxmlformats.org/officeDocument/2006/customXml" ds:itemID="{DAEB86F9-2464-49A0-8384-5C6F6E6DE863}">
  <ds:schemaRefs/>
</ds:datastoreItem>
</file>

<file path=customXml/itemProps16.xml><?xml version="1.0" encoding="utf-8"?>
<ds:datastoreItem xmlns:ds="http://schemas.openxmlformats.org/officeDocument/2006/customXml" ds:itemID="{F047D166-2D33-443D-9F88-20C5096E6E6C}">
  <ds:schemaRefs/>
</ds:datastoreItem>
</file>

<file path=customXml/itemProps17.xml><?xml version="1.0" encoding="utf-8"?>
<ds:datastoreItem xmlns:ds="http://schemas.openxmlformats.org/officeDocument/2006/customXml" ds:itemID="{FA312156-9FA8-433A-AE08-C31FCCE1AA48}">
  <ds:schemaRefs/>
</ds:datastoreItem>
</file>

<file path=customXml/itemProps18.xml><?xml version="1.0" encoding="utf-8"?>
<ds:datastoreItem xmlns:ds="http://schemas.openxmlformats.org/officeDocument/2006/customXml" ds:itemID="{4CDDDF8E-A88C-4BC8-8D51-1B3F55C9A91F}">
  <ds:schemaRefs/>
</ds:datastoreItem>
</file>

<file path=customXml/itemProps19.xml><?xml version="1.0" encoding="utf-8"?>
<ds:datastoreItem xmlns:ds="http://schemas.openxmlformats.org/officeDocument/2006/customXml" ds:itemID="{C622D1AF-BEF8-4CC5-A4C4-80D999DEADCB}">
  <ds:schemaRefs/>
</ds:datastoreItem>
</file>

<file path=customXml/itemProps20.xml><?xml version="1.0" encoding="utf-8"?>
<ds:datastoreItem xmlns:ds="http://schemas.openxmlformats.org/officeDocument/2006/customXml" ds:itemID="{9F24D846-9C0A-415C-AF4F-04C7AAB44DB7}">
  <ds:schemaRefs/>
</ds:datastoreItem>
</file>

<file path=customXml/itemProps21.xml><?xml version="1.0" encoding="utf-8"?>
<ds:datastoreItem xmlns:ds="http://schemas.openxmlformats.org/officeDocument/2006/customXml" ds:itemID="{F0C8469E-9EE8-4247-BFDF-E11F440EDF63}">
  <ds:schemaRefs/>
</ds:datastoreItem>
</file>

<file path=customXml/itemProps22.xml><?xml version="1.0" encoding="utf-8"?>
<ds:datastoreItem xmlns:ds="http://schemas.openxmlformats.org/officeDocument/2006/customXml" ds:itemID="{5076A31C-5FEC-40EB-90DB-1D0CD01CD0E6}">
  <ds:schemaRefs/>
</ds:datastoreItem>
</file>

<file path=customXml/itemProps23.xml><?xml version="1.0" encoding="utf-8"?>
<ds:datastoreItem xmlns:ds="http://schemas.openxmlformats.org/officeDocument/2006/customXml" ds:itemID="{D4AFADBA-E418-4EC0-8E0A-89F41C2380B5}">
  <ds:schemaRefs/>
</ds:datastoreItem>
</file>

<file path=customXml/itemProps24.xml><?xml version="1.0" encoding="utf-8"?>
<ds:datastoreItem xmlns:ds="http://schemas.openxmlformats.org/officeDocument/2006/customXml" ds:itemID="{98FD3B44-FEE4-46DB-B6FD-B04C1296A75D}">
  <ds:schemaRefs/>
</ds:datastoreItem>
</file>

<file path=customXml/itemProps25.xml><?xml version="1.0" encoding="utf-8"?>
<ds:datastoreItem xmlns:ds="http://schemas.openxmlformats.org/officeDocument/2006/customXml" ds:itemID="{FB4D33A7-DCF7-4A76-92F2-3CFB96C1436F}">
  <ds:schemaRefs/>
</ds:datastoreItem>
</file>

<file path=customXml/itemProps26.xml><?xml version="1.0" encoding="utf-8"?>
<ds:datastoreItem xmlns:ds="http://schemas.openxmlformats.org/officeDocument/2006/customXml" ds:itemID="{88E78106-D603-4F6D-AA37-283D25C68EE1}">
  <ds:schemaRefs/>
</ds:datastoreItem>
</file>

<file path=customXml/itemProps27.xml><?xml version="1.0" encoding="utf-8"?>
<ds:datastoreItem xmlns:ds="http://schemas.openxmlformats.org/officeDocument/2006/customXml" ds:itemID="{0A8B93BC-29F8-4057-AB89-1E3C65579E8A}">
  <ds:schemaRefs/>
</ds:datastoreItem>
</file>

<file path=customXml/itemProps28.xml><?xml version="1.0" encoding="utf-8"?>
<ds:datastoreItem xmlns:ds="http://schemas.openxmlformats.org/officeDocument/2006/customXml" ds:itemID="{7F8DB486-2C76-4DEC-BA8F-AD763F4BFDF5}">
  <ds:schemaRefs/>
</ds:datastoreItem>
</file>

<file path=customXml/itemProps29.xml><?xml version="1.0" encoding="utf-8"?>
<ds:datastoreItem xmlns:ds="http://schemas.openxmlformats.org/officeDocument/2006/customXml" ds:itemID="{903E68CE-49EE-418B-84E0-EA66E3E596A3}">
  <ds:schemaRefs/>
</ds:datastoreItem>
</file>

<file path=customXml/itemProps30.xml><?xml version="1.0" encoding="utf-8"?>
<ds:datastoreItem xmlns:ds="http://schemas.openxmlformats.org/officeDocument/2006/customXml" ds:itemID="{F28E4BD2-D981-4958-81CD-7C5C31A85D4B}">
  <ds:schemaRefs/>
</ds:datastoreItem>
</file>

<file path=customXml/itemProps31.xml><?xml version="1.0" encoding="utf-8"?>
<ds:datastoreItem xmlns:ds="http://schemas.openxmlformats.org/officeDocument/2006/customXml" ds:itemID="{9394CB79-1A60-4B75-9488-80DF6331023A}">
  <ds:schemaRefs/>
</ds:datastoreItem>
</file>

<file path=customXml/itemProps32.xml><?xml version="1.0" encoding="utf-8"?>
<ds:datastoreItem xmlns:ds="http://schemas.openxmlformats.org/officeDocument/2006/customXml" ds:itemID="{FE220ABF-C02B-4E86-A629-6D93A69A8898}">
  <ds:schemaRefs/>
</ds:datastoreItem>
</file>

<file path=customXml/itemProps33.xml><?xml version="1.0" encoding="utf-8"?>
<ds:datastoreItem xmlns:ds="http://schemas.openxmlformats.org/officeDocument/2006/customXml" ds:itemID="{C9602DAD-3FB1-49E0-BA99-34B0BF2D0C98}">
  <ds:schemaRefs/>
</ds:datastoreItem>
</file>

<file path=customXml/itemProps34.xml><?xml version="1.0" encoding="utf-8"?>
<ds:datastoreItem xmlns:ds="http://schemas.openxmlformats.org/officeDocument/2006/customXml" ds:itemID="{E740ECEC-C13E-4FC1-A5CD-94092BBA96B5}">
  <ds:schemaRefs/>
</ds:datastoreItem>
</file>

<file path=customXml/itemProps35.xml><?xml version="1.0" encoding="utf-8"?>
<ds:datastoreItem xmlns:ds="http://schemas.openxmlformats.org/officeDocument/2006/customXml" ds:itemID="{950CDDE1-4315-448C-81A0-AE449DF78E6F}">
  <ds:schemaRefs/>
</ds:datastoreItem>
</file>

<file path=customXml/itemProps36.xml><?xml version="1.0" encoding="utf-8"?>
<ds:datastoreItem xmlns:ds="http://schemas.openxmlformats.org/officeDocument/2006/customXml" ds:itemID="{EF9F3C70-2BDD-4687-81AD-B4477787C9A8}">
  <ds:schemaRefs/>
</ds:datastoreItem>
</file>

<file path=customXml/itemProps37.xml><?xml version="1.0" encoding="utf-8"?>
<ds:datastoreItem xmlns:ds="http://schemas.openxmlformats.org/officeDocument/2006/customXml" ds:itemID="{91990E30-C59B-4ADD-82A1-95A7770AD97A}">
  <ds:schemaRefs/>
</ds:datastoreItem>
</file>

<file path=customXml/itemProps38.xml><?xml version="1.0" encoding="utf-8"?>
<ds:datastoreItem xmlns:ds="http://schemas.openxmlformats.org/officeDocument/2006/customXml" ds:itemID="{7712D2E6-E40D-42E1-B31A-093C5945BCC3}">
  <ds:schemaRefs/>
</ds:datastoreItem>
</file>

<file path=customXml/itemProps39.xml><?xml version="1.0" encoding="utf-8"?>
<ds:datastoreItem xmlns:ds="http://schemas.openxmlformats.org/officeDocument/2006/customXml" ds:itemID="{BF1DA581-4D27-4E25-BE3B-3ED1BA734CC3}">
  <ds:schemaRefs/>
</ds:datastoreItem>
</file>

<file path=customXml/itemProps40.xml><?xml version="1.0" encoding="utf-8"?>
<ds:datastoreItem xmlns:ds="http://schemas.openxmlformats.org/officeDocument/2006/customXml" ds:itemID="{33487733-EDAC-4B2E-B417-40B4C261563A}">
  <ds:schemaRefs/>
</ds:datastoreItem>
</file>

<file path=customXml/itemProps41.xml><?xml version="1.0" encoding="utf-8"?>
<ds:datastoreItem xmlns:ds="http://schemas.openxmlformats.org/officeDocument/2006/customXml" ds:itemID="{4F82BDF4-59F0-4C53-A678-E18983210BAF}">
  <ds:schemaRefs/>
</ds:datastoreItem>
</file>

<file path=customXml/itemProps42.xml><?xml version="1.0" encoding="utf-8"?>
<ds:datastoreItem xmlns:ds="http://schemas.openxmlformats.org/officeDocument/2006/customXml" ds:itemID="{45605DFE-27BB-491C-8305-1D70822479D2}">
  <ds:schemaRefs/>
</ds:datastoreItem>
</file>

<file path=customXml/itemProps43.xml><?xml version="1.0" encoding="utf-8"?>
<ds:datastoreItem xmlns:ds="http://schemas.openxmlformats.org/officeDocument/2006/customXml" ds:itemID="{6CD38918-FE76-4178-9AC2-3DE3446A4C68}">
  <ds:schemaRefs/>
</ds:datastoreItem>
</file>

<file path=customXml/itemProps44.xml><?xml version="1.0" encoding="utf-8"?>
<ds:datastoreItem xmlns:ds="http://schemas.openxmlformats.org/officeDocument/2006/customXml" ds:itemID="{D593120F-CBD4-4B4E-9F89-4331B6453F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Mainboard</vt:lpstr>
      <vt:lpstr>Branch Performance</vt:lpstr>
      <vt:lpstr>Customers Performance</vt:lpstr>
      <vt:lpstr>Category Performace</vt:lpstr>
      <vt:lpstr>Pivot_Source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Megahed</dc:creator>
  <cp:lastModifiedBy>Omar Megahed</cp:lastModifiedBy>
  <dcterms:created xsi:type="dcterms:W3CDTF">2015-06-05T18:17:20Z</dcterms:created>
  <dcterms:modified xsi:type="dcterms:W3CDTF">2026-10-24T10:10:32Z</dcterms:modified>
</cp:coreProperties>
</file>