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lna-my.sharepoint.com/personal/omar_p_promex-logistics_mx/Documents/Archivos de chat de Microsoft Teams/"/>
    </mc:Choice>
  </mc:AlternateContent>
  <xr:revisionPtr revIDLastSave="2" documentId="13_ncr:1_{A5D2BB3D-FA6A-461F-AF4E-D2A1765C5A7D}" xr6:coauthVersionLast="47" xr6:coauthVersionMax="47" xr10:uidLastSave="{4AAA25F4-484F-4DC1-AFF3-4C52FA321D49}"/>
  <bookViews>
    <workbookView xWindow="19860" yWindow="-16200" windowWidth="18550" windowHeight="15570" xr2:uid="{9F015596-2E6E-4003-8D8B-29EBD8288C80}"/>
  </bookViews>
  <sheets>
    <sheet name="Questionnaire (Eng)" sheetId="1" r:id="rId1"/>
  </sheets>
  <externalReferences>
    <externalReference r:id="rId2"/>
  </externalReferences>
  <definedNames>
    <definedName name="_xlnm.Print_Area" localSheetId="0">'Questionnaire (Eng)'!$A$1:$S$170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5" i="1" l="1"/>
  <c r="H162" i="1"/>
  <c r="H159" i="1"/>
  <c r="P158" i="1"/>
  <c r="H154" i="1"/>
  <c r="P153" i="1"/>
  <c r="H150" i="1"/>
  <c r="P149" i="1"/>
  <c r="H146" i="1"/>
  <c r="P145" i="1"/>
  <c r="H141" i="1"/>
  <c r="H138" i="1"/>
  <c r="P137" i="1"/>
  <c r="H133" i="1"/>
  <c r="H128" i="1"/>
  <c r="H125" i="1"/>
  <c r="H122" i="1"/>
  <c r="H119" i="1"/>
  <c r="H115" i="1"/>
  <c r="H112" i="1"/>
  <c r="H105" i="1"/>
  <c r="P103" i="1"/>
  <c r="H101" i="1"/>
  <c r="P100" i="1"/>
  <c r="H96" i="1"/>
  <c r="P95" i="1"/>
  <c r="O94" i="1"/>
  <c r="O93" i="1"/>
  <c r="R92" i="1"/>
  <c r="L92" i="1"/>
  <c r="I92" i="1"/>
  <c r="H92" i="1"/>
  <c r="H82" i="1"/>
  <c r="I81" i="1"/>
  <c r="L79" i="1"/>
  <c r="L82" i="1" s="1"/>
  <c r="I79" i="1"/>
  <c r="I82" i="1" s="1"/>
  <c r="H79" i="1"/>
  <c r="P78" i="1"/>
  <c r="H72" i="1"/>
  <c r="P71" i="1"/>
  <c r="H70" i="1"/>
  <c r="P69" i="1"/>
  <c r="H62" i="1"/>
  <c r="I55" i="1"/>
  <c r="H55" i="1"/>
  <c r="R52" i="1"/>
  <c r="Q52" i="1"/>
  <c r="O52" i="1"/>
  <c r="N52" i="1"/>
  <c r="L52" i="1"/>
  <c r="K52" i="1"/>
  <c r="H52" i="1"/>
  <c r="H49" i="1"/>
  <c r="H46" i="1"/>
  <c r="H43" i="1"/>
  <c r="H40" i="1"/>
  <c r="H37" i="1"/>
  <c r="L32" i="1"/>
  <c r="J32" i="1"/>
  <c r="H32" i="1"/>
  <c r="G32" i="1"/>
  <c r="M31" i="1"/>
  <c r="L31" i="1"/>
  <c r="K31" i="1"/>
  <c r="J31" i="1"/>
  <c r="H16" i="1"/>
  <c r="D8" i="1"/>
  <c r="O7" i="1"/>
  <c r="N7" i="1"/>
  <c r="L7" i="1"/>
  <c r="L61" i="1" s="1"/>
  <c r="G4" i="1"/>
  <c r="L95" i="1" l="1"/>
  <c r="L78" i="1"/>
  <c r="R91" i="1"/>
  <c r="L81" i="1"/>
  <c r="N132" i="1"/>
  <c r="L100" i="1"/>
  <c r="L91" i="1"/>
  <c r="N104" i="1"/>
</calcChain>
</file>

<file path=xl/sharedStrings.xml><?xml version="1.0" encoding="utf-8"?>
<sst xmlns="http://schemas.openxmlformats.org/spreadsheetml/2006/main" count="215" uniqueCount="144">
  <si>
    <t>◆</t>
    <phoneticPr fontId="36"/>
  </si>
  <si>
    <t>IT COST Research</t>
  </si>
  <si>
    <t>Company</t>
    <phoneticPr fontId="36"/>
  </si>
  <si>
    <t>PROMEX</t>
    <phoneticPr fontId="0"/>
  </si>
  <si>
    <t>Company Name</t>
    <phoneticPr fontId="36"/>
  </si>
  <si>
    <t>※</t>
    <phoneticPr fontId="0"/>
  </si>
  <si>
    <t>Enter answer here</t>
    <phoneticPr fontId="0"/>
  </si>
  <si>
    <t>Please enter exchange rate with Japan.</t>
    <phoneticPr fontId="0"/>
  </si>
  <si>
    <t>(Local currency)  =</t>
    <phoneticPr fontId="0"/>
  </si>
  <si>
    <t>yen</t>
    <phoneticPr fontId="0"/>
  </si>
  <si>
    <t>円</t>
    <rPh sb="0" eb="1">
      <t>エン</t>
    </rPh>
    <phoneticPr fontId="0"/>
  </si>
  <si>
    <t>【Profile】</t>
  </si>
  <si>
    <t>1.</t>
    <phoneticPr fontId="0"/>
  </si>
  <si>
    <t>Corporate Profile</t>
  </si>
  <si>
    <t>1.1 Employees</t>
    <phoneticPr fontId="0"/>
  </si>
  <si>
    <t>Enter number from latest survey.</t>
  </si>
  <si>
    <t>※Include officers, managers, full-time employees. (Temporary employees include regular, part-time, contract and seasonal workers.)</t>
  </si>
  <si>
    <t>(Approx.)</t>
  </si>
  <si>
    <t>persons</t>
  </si>
  <si>
    <t>1.2　IT personnel</t>
  </si>
  <si>
    <t>1) Personnel involved in the planning, construction, operation and management of IT systems. (Exclude those who are users only.)</t>
  </si>
  <si>
    <r>
      <rPr>
        <sz val="11"/>
        <color indexed="10"/>
        <rFont val="Meiryo UI"/>
        <family val="3"/>
        <charset val="128"/>
      </rPr>
      <t>In addition, please answer under the total number with a number in talented person types</t>
    </r>
    <r>
      <rPr>
        <sz val="11"/>
        <rFont val="Meiryo UI"/>
        <family val="3"/>
        <charset val="128"/>
      </rPr>
      <t>.※Enter numbers from latest survey.</t>
    </r>
  </si>
  <si>
    <t>In-house Personnel　(person(s))</t>
    <phoneticPr fontId="0"/>
  </si>
  <si>
    <t>Outside Personnel
(person(s))</t>
    <phoneticPr fontId="0"/>
  </si>
  <si>
    <t>IT Department</t>
  </si>
  <si>
    <t>Others</t>
  </si>
  <si>
    <t>2024 PLAN</t>
    <phoneticPr fontId="36"/>
  </si>
  <si>
    <t>Each Number of 
IT-related employees</t>
    <phoneticPr fontId="0"/>
  </si>
  <si>
    <t>Manager</t>
    <phoneticPr fontId="0"/>
  </si>
  <si>
    <t>More than a manager</t>
    <phoneticPr fontId="0"/>
  </si>
  <si>
    <t>Security</t>
    <phoneticPr fontId="0"/>
  </si>
  <si>
    <t>Strategy/
Planning</t>
    <phoneticPr fontId="0"/>
  </si>
  <si>
    <t>Infrastructure</t>
    <phoneticPr fontId="0"/>
  </si>
  <si>
    <t>application</t>
    <phoneticPr fontId="0"/>
  </si>
  <si>
    <t>Help desk</t>
    <phoneticPr fontId="0"/>
  </si>
  <si>
    <t>management</t>
    <phoneticPr fontId="0"/>
  </si>
  <si>
    <t>Budget Control, Equipment purchase,Contract,Governance,etc</t>
  </si>
  <si>
    <t>Other</t>
    <phoneticPr fontId="0"/>
  </si>
  <si>
    <t xml:space="preserve">IT Coordinator,other,etc </t>
    <phoneticPr fontId="0"/>
  </si>
  <si>
    <t>IT-related employees</t>
    <phoneticPr fontId="0"/>
  </si>
  <si>
    <t>Total</t>
    <phoneticPr fontId="0"/>
  </si>
  <si>
    <t>※Enter if outside personnel was used in development, etc.</t>
  </si>
  <si>
    <t>1.3　IT Resource (New research)</t>
  </si>
  <si>
    <t>1) Select homepage possession.(YES or NO)</t>
  </si>
  <si>
    <t>2) Answer whether or not to check for vulnerabilities on WEB website.</t>
    <phoneticPr fontId="0"/>
  </si>
  <si>
    <t>Website Link</t>
    <phoneticPr fontId="36"/>
  </si>
  <si>
    <t>Promex-logistics.com.mx</t>
  </si>
  <si>
    <t>3) Answer whether or not e-mail training is executed.</t>
    <phoneticPr fontId="0"/>
  </si>
  <si>
    <t>4) Enter security software of the PC. (TrendMicro, Symantec, Norton,etc...)</t>
    <phoneticPr fontId="0"/>
  </si>
  <si>
    <t>5) Enter number of version of Microsoft Office. (O365 subscription,2019,2016, 2010,etc...)</t>
    <phoneticPr fontId="0"/>
  </si>
  <si>
    <t>6)Enter number of PC's Windows OS.</t>
    <phoneticPr fontId="0"/>
  </si>
  <si>
    <t>Win11</t>
    <phoneticPr fontId="36"/>
  </si>
  <si>
    <t>units</t>
  </si>
  <si>
    <t>Win10</t>
    <phoneticPr fontId="36"/>
  </si>
  <si>
    <t>Win7</t>
    <phoneticPr fontId="36"/>
  </si>
  <si>
    <t>WinXP</t>
    <phoneticPr fontId="36"/>
  </si>
  <si>
    <t>Linux</t>
  </si>
  <si>
    <t>MAC OS</t>
  </si>
  <si>
    <t>7) Enter number of system/application you own. (Except Package software)</t>
    <phoneticPr fontId="0"/>
  </si>
  <si>
    <t>1.4 Accounting Period</t>
    <phoneticPr fontId="0"/>
  </si>
  <si>
    <t>Enter the most recent fiscal period that was completed.</t>
  </si>
  <si>
    <t>~</t>
    <phoneticPr fontId="0"/>
  </si>
  <si>
    <t>1.5 Sales</t>
    <phoneticPr fontId="0"/>
  </si>
  <si>
    <t>Sales of most recent fiscal period</t>
  </si>
  <si>
    <t>※Please don't fill in the gray field</t>
    <phoneticPr fontId="0"/>
  </si>
  <si>
    <t xml:space="preserve">(Local currency) </t>
    <phoneticPr fontId="0"/>
  </si>
  <si>
    <t>,000 yen</t>
    <phoneticPr fontId="0"/>
  </si>
  <si>
    <r>
      <t>【　IT expense analyses　】　</t>
    </r>
    <r>
      <rPr>
        <b/>
        <sz val="11"/>
        <color indexed="10"/>
        <rFont val="Meiryo UI"/>
        <family val="3"/>
        <charset val="128"/>
      </rPr>
      <t>※Use figures based on fiscal period entered in Question 1.3 above.</t>
    </r>
  </si>
  <si>
    <t>2.</t>
    <phoneticPr fontId="0"/>
  </si>
  <si>
    <t>Labor Cost</t>
    <phoneticPr fontId="0"/>
  </si>
  <si>
    <t>2.1 Total cost of IT personnel (Include salary as well as all other expenses of IT employees.)</t>
  </si>
  <si>
    <t>In-house personnel</t>
    <phoneticPr fontId="0"/>
  </si>
  <si>
    <t>Outside personnel</t>
    <phoneticPr fontId="0"/>
  </si>
  <si>
    <t>※Include cost of employees dispatched to IT for development, etc.</t>
  </si>
  <si>
    <t xml:space="preserve">   System development costs paid to outside vendors will be addressed in another question.</t>
  </si>
  <si>
    <t>　(Do not enter here.)</t>
  </si>
  <si>
    <t>2.2　Cost of labor transferred to IT personnel</t>
    <phoneticPr fontId="0"/>
  </si>
  <si>
    <t>If labor costs of IT personnel are transferred to other subsidiaries, please enter that amount.  (Such as support required from local HLI person.）</t>
  </si>
  <si>
    <t>■Labor cost (Totals automatically)</t>
  </si>
  <si>
    <t>3.</t>
    <phoneticPr fontId="0"/>
  </si>
  <si>
    <t>Equipment cost (Include cost for total company (all personnel), not only equipment for IT department.)</t>
    <phoneticPr fontId="0"/>
  </si>
  <si>
    <t>3.1 Enter cost of software assets</t>
    <phoneticPr fontId="0"/>
  </si>
  <si>
    <t>Outsourced system development costs</t>
  </si>
  <si>
    <t>①Even if it will be amortized, enter the total amount paid, not the current amortization amount.</t>
    <phoneticPr fontId="0"/>
  </si>
  <si>
    <t>②Enter the total amount of expenses to be amortized as part of the total cost.　  ③Enter the number of years of depreciation.</t>
    <phoneticPr fontId="0"/>
  </si>
  <si>
    <t>※Entering the total amount of payment is only the first year.</t>
    <phoneticPr fontId="0"/>
  </si>
  <si>
    <t>①</t>
    <phoneticPr fontId="0"/>
  </si>
  <si>
    <t>②</t>
    <phoneticPr fontId="0"/>
  </si>
  <si>
    <t>③</t>
    <phoneticPr fontId="0"/>
  </si>
  <si>
    <t>year</t>
    <phoneticPr fontId="0"/>
  </si>
  <si>
    <t>Cost of each server, application software used on PCs (OS, Office, anti-virus, etc.)</t>
  </si>
  <si>
    <t>Amount recorded as an expense (Expensed the year it was purchased.）</t>
  </si>
  <si>
    <t>Amount amortized (Amount divided for the current term.）</t>
  </si>
  <si>
    <t>※For software that can be purchased anywhere, and will be paid, total them here.</t>
  </si>
  <si>
    <t>(Charges for outsourcing system projects should be entered in "outsourced system development costs.")</t>
  </si>
  <si>
    <t>3.2 Software (Application) maintenance/renewal cost</t>
    <phoneticPr fontId="0"/>
  </si>
  <si>
    <t>If there are charges for software, usage fees (maintenance fees), enter total.</t>
  </si>
  <si>
    <t>Quantity of software requiring annual maintenance fee</t>
    <phoneticPr fontId="0"/>
  </si>
  <si>
    <t>3.3 Enter cost of network equipment, servers, PCs, handheld terminals (scanners), printers, etc.</t>
  </si>
  <si>
    <t>※If purchased, enter price. (For fixed assets, enter current year amortization.)</t>
  </si>
  <si>
    <t>Network equipment (Routers, hubs, etc.)</t>
  </si>
  <si>
    <t>Number of new installations</t>
    <phoneticPr fontId="19"/>
  </si>
  <si>
    <t>All  owned</t>
    <phoneticPr fontId="19"/>
  </si>
  <si>
    <t>Servers (File server, anti-virus software delivery, etc.)</t>
  </si>
  <si>
    <t>units(Physical)</t>
    <phoneticPr fontId="0"/>
  </si>
  <si>
    <t>units(Virtual)</t>
    <phoneticPr fontId="0"/>
  </si>
  <si>
    <t>PC classification (Combine for both office and operations.)</t>
  </si>
  <si>
    <t>Handy terminals (Scanner)</t>
  </si>
  <si>
    <t>Printers</t>
  </si>
  <si>
    <t>Other information-related apparatus (If devices such a cell phones are used, enter total cost.)</t>
    <phoneticPr fontId="0"/>
  </si>
  <si>
    <t>Enter apparatus name</t>
    <phoneticPr fontId="0"/>
  </si>
  <si>
    <t xml:space="preserve"> </t>
    <phoneticPr fontId="0"/>
  </si>
  <si>
    <t>Other (Such as air conditioner for machine room.)</t>
  </si>
  <si>
    <t>3.4 Hardware maintenance fee</t>
    <phoneticPr fontId="19"/>
  </si>
  <si>
    <t>Enter the amount paid annually, such as the PC maintenance fee.</t>
    <phoneticPr fontId="19"/>
  </si>
  <si>
    <t>■Equipment cost (Totals automatically)</t>
  </si>
  <si>
    <t>4.</t>
    <phoneticPr fontId="0"/>
  </si>
  <si>
    <t>Overhead cost (Enter total company cost (all personnel), not only IT department portion.)</t>
    <phoneticPr fontId="0"/>
  </si>
  <si>
    <t>4.1 Network usage fees</t>
  </si>
  <si>
    <t>Total cost of communication with HM, in-house network, etc.</t>
  </si>
  <si>
    <t>4.2 Cell phones, mobile terminal usage fees</t>
  </si>
  <si>
    <t>※Cell phone usage fees are calculated as part of IT expense.</t>
  </si>
  <si>
    <t>4.3 Implementation cost of equipment</t>
    <phoneticPr fontId="0"/>
  </si>
  <si>
    <t>Implementation cost of information equipment, regardless of server, network equipment.</t>
  </si>
  <si>
    <t>※For long-term prepaid expense, please total the repayment share for the current term.</t>
  </si>
  <si>
    <t>4.4 Other indirect costs</t>
    <phoneticPr fontId="0"/>
  </si>
  <si>
    <t xml:space="preserve">Such as service charge for outsourced machine room (data center), travel expenses for the IT department, utility bills for company machine room, etc. </t>
  </si>
  <si>
    <t>■Overhead costs (Totals automatically)</t>
  </si>
  <si>
    <t>■IT Cost (Totals automatically)</t>
  </si>
  <si>
    <t>Thank you for your help and cooperation.</t>
  </si>
  <si>
    <t>4.2 gastos de telefonia</t>
  </si>
  <si>
    <t>4.1hosting</t>
  </si>
  <si>
    <t>3.4hardware maintenance fee</t>
  </si>
  <si>
    <t>3.3 servers</t>
  </si>
  <si>
    <t>3.3 laptops</t>
  </si>
  <si>
    <t>3.3 escaner</t>
  </si>
  <si>
    <t>3.3 printers</t>
  </si>
  <si>
    <t>3.3 celulares, 3.3 other</t>
  </si>
  <si>
    <t>3.2 renovation sw</t>
  </si>
  <si>
    <t>3.1 software</t>
  </si>
  <si>
    <t>2.1 labor cost outside</t>
  </si>
  <si>
    <t>4.3 cost implementation</t>
  </si>
  <si>
    <t>4.4 SUMatoria de todo</t>
  </si>
  <si>
    <t>3.3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</si>
</sst>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11"/>
      <color indexed="8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Aptos Narrow"/>
      <family val="3"/>
      <charset val="128"/>
      <scheme val="minor"/>
    </font>
    <font>
      <b/>
      <sz val="9"/>
      <color indexed="12"/>
      <name val="Meiryo UI"/>
      <family val="3"/>
      <charset val="128"/>
    </font>
    <font>
      <sz val="11"/>
      <name val="Meiryo UI"/>
      <family val="3"/>
      <charset val="128"/>
    </font>
    <font>
      <sz val="11"/>
      <color rgb="FF0000FF"/>
      <name val="Meiryo UI"/>
      <family val="3"/>
      <charset val="128"/>
    </font>
    <font>
      <b/>
      <sz val="11"/>
      <color rgb="FF0000FF"/>
      <name val="Meiryo UI"/>
      <family val="3"/>
      <charset val="128"/>
    </font>
    <font>
      <b/>
      <sz val="11"/>
      <color indexed="8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10"/>
      <name val="Meiryo UI"/>
      <family val="3"/>
      <charset val="128"/>
    </font>
    <font>
      <b/>
      <sz val="11"/>
      <color rgb="FF00B050"/>
      <name val="Meiryo UI"/>
      <family val="3"/>
      <charset val="128"/>
    </font>
    <font>
      <sz val="10"/>
      <color indexed="8"/>
      <name val="Meiryo UI"/>
      <family val="3"/>
      <charset val="128"/>
    </font>
    <font>
      <sz val="11"/>
      <name val="Meiryo UI"/>
      <family val="2"/>
      <charset val="128"/>
    </font>
    <font>
      <sz val="11"/>
      <color indexed="12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1"/>
      <color indexed="10"/>
      <name val="Meiryo UI"/>
      <family val="3"/>
      <charset val="128"/>
    </font>
    <font>
      <b/>
      <sz val="8"/>
      <color rgb="FFFF0000"/>
      <name val="Arial Unicode MS"/>
      <family val="2"/>
    </font>
    <font>
      <sz val="10"/>
      <color rgb="FF222222"/>
      <name val="Arial Unicode MS"/>
      <family val="2"/>
    </font>
    <font>
      <sz val="12"/>
      <color theme="6" tint="-0.499984740745262"/>
      <name val="Meiryo UI"/>
      <family val="3"/>
      <charset val="128"/>
    </font>
    <font>
      <b/>
      <sz val="12"/>
      <color rgb="FFC00000"/>
      <name val="Meiryo UI"/>
      <family val="3"/>
      <charset val="128"/>
    </font>
    <font>
      <sz val="11"/>
      <color theme="6" tint="-0.499984740745262"/>
      <name val="Meiryo UI"/>
      <family val="3"/>
      <charset val="128"/>
    </font>
    <font>
      <sz val="11"/>
      <color rgb="FFC00000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sz val="8"/>
      <name val="Meiryo UI"/>
      <family val="3"/>
      <charset val="128"/>
    </font>
    <font>
      <sz val="10"/>
      <name val="Meiryo UI"/>
      <family val="3"/>
      <charset val="128"/>
    </font>
    <font>
      <sz val="8"/>
      <color rgb="FF222222"/>
      <name val="Meiryo UI"/>
      <family val="3"/>
      <charset val="128"/>
    </font>
    <font>
      <sz val="9"/>
      <color indexed="12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rgb="FF006600"/>
      <name val="Meiryo UI"/>
      <family val="3"/>
      <charset val="128"/>
    </font>
    <font>
      <b/>
      <sz val="10"/>
      <color rgb="FF006600"/>
      <name val="Meiryo UI"/>
      <family val="3"/>
      <charset val="128"/>
    </font>
    <font>
      <sz val="11"/>
      <color rgb="FF00B050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</font>
    <font>
      <sz val="12"/>
      <color rgb="FFC00000"/>
      <name val="Meiryo UI"/>
      <family val="3"/>
      <charset val="128"/>
    </font>
    <font>
      <sz val="12"/>
      <color rgb="FFFF0000"/>
      <name val="Meiryo UI"/>
      <family val="3"/>
      <charset val="128"/>
    </font>
    <font>
      <b/>
      <sz val="14"/>
      <color rgb="FFFF0000"/>
      <name val="Meiryo UI"/>
      <family val="3"/>
      <charset val="128"/>
    </font>
    <font>
      <sz val="24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E0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</cellStyleXfs>
  <cellXfs count="130">
    <xf numFmtId="0" fontId="0" fillId="0" borderId="0" xfId="0">
      <alignment vertical="center"/>
    </xf>
    <xf numFmtId="0" fontId="2" fillId="0" borderId="0" xfId="2" applyFont="1">
      <alignment vertical="center"/>
    </xf>
    <xf numFmtId="0" fontId="3" fillId="0" borderId="0" xfId="2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0" borderId="1" xfId="0" applyFont="1" applyBorder="1" applyAlignment="1" applyProtection="1">
      <alignment vertical="center" shrinkToFit="1"/>
      <protection locked="0"/>
    </xf>
    <xf numFmtId="0" fontId="3" fillId="0" borderId="4" xfId="2" applyFont="1" applyBorder="1">
      <alignment vertical="center"/>
    </xf>
    <xf numFmtId="0" fontId="6" fillId="0" borderId="0" xfId="2" applyFont="1">
      <alignment vertical="center"/>
    </xf>
    <xf numFmtId="0" fontId="6" fillId="0" borderId="5" xfId="2" applyFont="1" applyBorder="1" applyAlignment="1">
      <alignment horizontal="center" vertical="center"/>
    </xf>
    <xf numFmtId="0" fontId="7" fillId="3" borderId="6" xfId="2" applyFont="1" applyFill="1" applyBorder="1">
      <alignment vertical="center"/>
    </xf>
    <xf numFmtId="0" fontId="7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3" fillId="0" borderId="7" xfId="2" applyFont="1" applyBorder="1">
      <alignment vertical="center"/>
    </xf>
    <xf numFmtId="0" fontId="3" fillId="0" borderId="8" xfId="2" applyFont="1" applyBorder="1">
      <alignment vertical="center"/>
    </xf>
    <xf numFmtId="0" fontId="5" fillId="0" borderId="6" xfId="3" applyFont="1" applyBorder="1">
      <alignment vertical="center"/>
    </xf>
    <xf numFmtId="0" fontId="9" fillId="0" borderId="0" xfId="3" applyFont="1" applyAlignment="1">
      <alignment horizontal="right" vertical="center"/>
    </xf>
    <xf numFmtId="0" fontId="3" fillId="4" borderId="0" xfId="2" applyFont="1" applyFill="1">
      <alignment vertical="center"/>
    </xf>
    <xf numFmtId="0" fontId="10" fillId="4" borderId="0" xfId="2" applyFont="1" applyFill="1">
      <alignment vertical="center"/>
    </xf>
    <xf numFmtId="0" fontId="10" fillId="0" borderId="0" xfId="2" applyFont="1">
      <alignment vertical="center"/>
    </xf>
    <xf numFmtId="0" fontId="3" fillId="0" borderId="9" xfId="2" applyFont="1" applyBorder="1">
      <alignment vertical="center"/>
    </xf>
    <xf numFmtId="0" fontId="3" fillId="0" borderId="0" xfId="2" quotePrefix="1" applyFont="1" applyAlignment="1">
      <alignment horizontal="center" vertical="center"/>
    </xf>
    <xf numFmtId="0" fontId="3" fillId="0" borderId="10" xfId="2" applyFont="1" applyBorder="1">
      <alignment vertical="center"/>
    </xf>
    <xf numFmtId="0" fontId="11" fillId="0" borderId="0" xfId="3" applyFont="1">
      <alignment vertical="center"/>
    </xf>
    <xf numFmtId="0" fontId="12" fillId="0" borderId="0" xfId="3" quotePrefix="1" applyFont="1">
      <alignment vertical="center"/>
    </xf>
    <xf numFmtId="0" fontId="12" fillId="0" borderId="0" xfId="2" applyFont="1">
      <alignment vertical="center"/>
    </xf>
    <xf numFmtId="0" fontId="5" fillId="0" borderId="0" xfId="3" applyFont="1">
      <alignment vertical="center"/>
    </xf>
    <xf numFmtId="0" fontId="13" fillId="0" borderId="0" xfId="3" applyFont="1">
      <alignment vertical="center"/>
    </xf>
    <xf numFmtId="0" fontId="10" fillId="0" borderId="0" xfId="3" applyFont="1">
      <alignment vertical="center"/>
    </xf>
    <xf numFmtId="0" fontId="5" fillId="0" borderId="0" xfId="3" applyFont="1" applyAlignment="1">
      <alignment horizontal="right" vertical="center"/>
    </xf>
    <xf numFmtId="38" fontId="5" fillId="0" borderId="6" xfId="1" applyFont="1" applyFill="1" applyBorder="1">
      <alignment vertical="center"/>
    </xf>
    <xf numFmtId="0" fontId="5" fillId="0" borderId="0" xfId="3" applyFont="1" applyAlignment="1">
      <alignment horizontal="left" vertical="center"/>
    </xf>
    <xf numFmtId="38" fontId="3" fillId="4" borderId="0" xfId="1" applyFont="1" applyFill="1">
      <alignment vertical="center"/>
    </xf>
    <xf numFmtId="0" fontId="15" fillId="0" borderId="0" xfId="2" applyFont="1" applyAlignment="1">
      <alignment horizontal="center" vertical="center"/>
    </xf>
    <xf numFmtId="0" fontId="15" fillId="0" borderId="11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0" fillId="5" borderId="2" xfId="2" applyFont="1" applyFill="1" applyBorder="1" applyAlignment="1">
      <alignment vertical="center" shrinkToFit="1"/>
    </xf>
    <xf numFmtId="0" fontId="17" fillId="0" borderId="0" xfId="2" applyFont="1">
      <alignment vertical="center"/>
    </xf>
    <xf numFmtId="0" fontId="10" fillId="5" borderId="2" xfId="2" applyFont="1" applyFill="1" applyBorder="1" applyAlignment="1">
      <alignment vertical="center" wrapText="1" shrinkToFit="1"/>
    </xf>
    <xf numFmtId="0" fontId="3" fillId="0" borderId="14" xfId="2" applyFont="1" applyBorder="1">
      <alignment vertical="center"/>
    </xf>
    <xf numFmtId="0" fontId="10" fillId="0" borderId="15" xfId="2" applyFont="1" applyBorder="1">
      <alignment vertical="center"/>
    </xf>
    <xf numFmtId="0" fontId="10" fillId="0" borderId="16" xfId="2" applyFont="1" applyBorder="1">
      <alignment vertical="center"/>
    </xf>
    <xf numFmtId="0" fontId="5" fillId="0" borderId="17" xfId="3" applyFont="1" applyBorder="1">
      <alignment vertical="center"/>
    </xf>
    <xf numFmtId="38" fontId="10" fillId="4" borderId="0" xfId="1" applyFont="1" applyFill="1" applyBorder="1" applyAlignment="1">
      <alignment vertical="center" shrinkToFit="1"/>
    </xf>
    <xf numFmtId="0" fontId="10" fillId="0" borderId="0" xfId="2" applyFont="1" applyAlignment="1">
      <alignment horizontal="right" vertical="center"/>
    </xf>
    <xf numFmtId="0" fontId="10" fillId="4" borderId="0" xfId="1" applyNumberFormat="1" applyFont="1" applyFill="1" applyBorder="1" applyAlignment="1">
      <alignment vertical="center" shrinkToFit="1"/>
    </xf>
    <xf numFmtId="0" fontId="18" fillId="0" borderId="0" xfId="2" applyFont="1">
      <alignment vertical="center"/>
    </xf>
    <xf numFmtId="38" fontId="10" fillId="0" borderId="0" xfId="2" applyNumberFormat="1" applyFont="1">
      <alignment vertical="center"/>
    </xf>
    <xf numFmtId="38" fontId="5" fillId="0" borderId="0" xfId="3" applyNumberFormat="1" applyFont="1">
      <alignment vertical="center"/>
    </xf>
    <xf numFmtId="14" fontId="5" fillId="0" borderId="6" xfId="3" applyNumberFormat="1" applyFont="1" applyBorder="1" applyAlignment="1">
      <alignment horizontal="center" vertical="center" shrinkToFit="1"/>
    </xf>
    <xf numFmtId="0" fontId="5" fillId="0" borderId="0" xfId="3" applyFont="1" applyAlignment="1">
      <alignment horizontal="center" vertical="center"/>
    </xf>
    <xf numFmtId="0" fontId="2" fillId="0" borderId="0" xfId="3" applyFont="1">
      <alignment vertical="center"/>
    </xf>
    <xf numFmtId="0" fontId="19" fillId="0" borderId="0" xfId="3" applyFont="1">
      <alignment vertical="center"/>
    </xf>
    <xf numFmtId="0" fontId="20" fillId="0" borderId="0" xfId="3" applyFont="1">
      <alignment vertical="center"/>
    </xf>
    <xf numFmtId="38" fontId="5" fillId="0" borderId="6" xfId="4" applyFont="1" applyFill="1" applyBorder="1" applyAlignment="1">
      <alignment vertical="center" shrinkToFit="1"/>
    </xf>
    <xf numFmtId="38" fontId="5" fillId="6" borderId="0" xfId="1" applyFont="1" applyFill="1" applyBorder="1" applyAlignment="1">
      <alignment vertical="center" shrinkToFit="1"/>
    </xf>
    <xf numFmtId="38" fontId="5" fillId="4" borderId="0" xfId="1" applyFont="1" applyFill="1" applyBorder="1" applyAlignment="1">
      <alignment vertical="center" shrinkToFit="1"/>
    </xf>
    <xf numFmtId="0" fontId="2" fillId="0" borderId="0" xfId="5" applyFont="1" applyAlignment="1">
      <alignment horizontal="left" vertical="center"/>
    </xf>
    <xf numFmtId="0" fontId="2" fillId="0" borderId="0" xfId="5" applyFont="1" applyAlignment="1">
      <alignment vertical="center"/>
    </xf>
    <xf numFmtId="0" fontId="10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0" fillId="0" borderId="0" xfId="6" applyFont="1">
      <alignment vertical="center"/>
    </xf>
    <xf numFmtId="38" fontId="5" fillId="6" borderId="0" xfId="4" applyFont="1" applyFill="1" applyBorder="1" applyAlignment="1">
      <alignment vertical="center" shrinkToFit="1"/>
    </xf>
    <xf numFmtId="0" fontId="22" fillId="0" borderId="0" xfId="0" applyFont="1" applyAlignment="1">
      <alignment horizontal="right" vertical="center" indent="1"/>
    </xf>
    <xf numFmtId="0" fontId="23" fillId="0" borderId="0" xfId="0" applyFont="1" applyAlignment="1">
      <alignment horizontal="left" vertical="center" indent="1"/>
    </xf>
    <xf numFmtId="38" fontId="10" fillId="0" borderId="0" xfId="1" applyFont="1" applyFill="1" applyBorder="1" applyAlignment="1">
      <alignment vertical="center" shrinkToFit="1"/>
    </xf>
    <xf numFmtId="38" fontId="5" fillId="0" borderId="0" xfId="1" applyFont="1" applyFill="1" applyBorder="1" applyAlignment="1">
      <alignment vertical="center" shrinkToFit="1"/>
    </xf>
    <xf numFmtId="0" fontId="24" fillId="0" borderId="0" xfId="3" applyFont="1">
      <alignment vertical="center"/>
    </xf>
    <xf numFmtId="0" fontId="25" fillId="0" borderId="0" xfId="3" applyFont="1">
      <alignment vertical="center"/>
    </xf>
    <xf numFmtId="0" fontId="24" fillId="0" borderId="0" xfId="3" applyFont="1" applyAlignment="1">
      <alignment horizontal="right" vertical="center"/>
    </xf>
    <xf numFmtId="38" fontId="24" fillId="6" borderId="0" xfId="3" applyNumberFormat="1" applyFont="1" applyFill="1" applyAlignment="1">
      <alignment vertical="center" shrinkToFit="1"/>
    </xf>
    <xf numFmtId="0" fontId="26" fillId="0" borderId="0" xfId="3" applyFont="1">
      <alignment vertical="center"/>
    </xf>
    <xf numFmtId="0" fontId="27" fillId="0" borderId="0" xfId="3" applyFont="1">
      <alignment vertical="center"/>
    </xf>
    <xf numFmtId="0" fontId="28" fillId="0" borderId="0" xfId="0" applyFont="1">
      <alignment vertical="center"/>
    </xf>
    <xf numFmtId="0" fontId="29" fillId="0" borderId="0" xfId="3" applyFont="1" applyAlignment="1">
      <alignment vertical="center" shrinkToFit="1"/>
    </xf>
    <xf numFmtId="0" fontId="30" fillId="0" borderId="0" xfId="3" applyFont="1">
      <alignment vertical="center"/>
    </xf>
    <xf numFmtId="0" fontId="31" fillId="0" borderId="0" xfId="0" applyFont="1">
      <alignment vertical="center"/>
    </xf>
    <xf numFmtId="0" fontId="32" fillId="0" borderId="0" xfId="3" applyFont="1">
      <alignment vertical="center"/>
    </xf>
    <xf numFmtId="0" fontId="33" fillId="0" borderId="0" xfId="3" applyFont="1">
      <alignment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6" fillId="0" borderId="0" xfId="3" applyFont="1">
      <alignment vertical="center"/>
    </xf>
    <xf numFmtId="0" fontId="37" fillId="0" borderId="0" xfId="3" applyFont="1">
      <alignment vertical="center"/>
    </xf>
    <xf numFmtId="0" fontId="38" fillId="0" borderId="0" xfId="3" applyFont="1">
      <alignment vertical="center"/>
    </xf>
    <xf numFmtId="0" fontId="38" fillId="0" borderId="0" xfId="3" applyFont="1" applyAlignment="1">
      <alignment horizontal="right" vertical="center"/>
    </xf>
    <xf numFmtId="38" fontId="38" fillId="0" borderId="0" xfId="1" applyFont="1" applyBorder="1" applyAlignment="1">
      <alignment vertical="center" shrinkToFit="1"/>
    </xf>
    <xf numFmtId="0" fontId="39" fillId="0" borderId="0" xfId="3" applyFont="1" applyAlignment="1">
      <alignment vertical="center" shrinkToFit="1"/>
    </xf>
    <xf numFmtId="38" fontId="38" fillId="0" borderId="0" xfId="1" applyFont="1" applyFill="1" applyBorder="1" applyAlignment="1">
      <alignment vertical="center" shrinkToFit="1"/>
    </xf>
    <xf numFmtId="0" fontId="40" fillId="0" borderId="0" xfId="3" applyFont="1" applyAlignment="1">
      <alignment vertical="center" shrinkToFit="1"/>
    </xf>
    <xf numFmtId="0" fontId="41" fillId="0" borderId="0" xfId="3" applyFont="1">
      <alignment vertical="center"/>
    </xf>
    <xf numFmtId="0" fontId="42" fillId="0" borderId="0" xfId="3" applyFont="1">
      <alignment vertical="center"/>
    </xf>
    <xf numFmtId="0" fontId="24" fillId="0" borderId="0" xfId="3" applyFont="1" applyAlignment="1">
      <alignment horizontal="left" vertical="center"/>
    </xf>
    <xf numFmtId="0" fontId="43" fillId="0" borderId="0" xfId="3" applyFont="1">
      <alignment vertical="center"/>
    </xf>
    <xf numFmtId="0" fontId="44" fillId="0" borderId="0" xfId="3" applyFont="1">
      <alignment vertical="center"/>
    </xf>
    <xf numFmtId="0" fontId="43" fillId="0" borderId="0" xfId="3" applyFont="1" applyAlignment="1">
      <alignment horizontal="right" vertical="center"/>
    </xf>
    <xf numFmtId="0" fontId="10" fillId="0" borderId="0" xfId="0" applyFont="1">
      <alignment vertical="center"/>
    </xf>
    <xf numFmtId="0" fontId="5" fillId="0" borderId="21" xfId="3" applyFont="1" applyBorder="1">
      <alignment vertical="center"/>
    </xf>
    <xf numFmtId="0" fontId="0" fillId="0" borderId="21" xfId="0" applyBorder="1">
      <alignment vertical="center"/>
    </xf>
    <xf numFmtId="0" fontId="5" fillId="2" borderId="2" xfId="0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center" vertical="center" shrinkToFit="1"/>
    </xf>
    <xf numFmtId="0" fontId="3" fillId="0" borderId="1" xfId="2" applyFont="1" applyBorder="1" applyAlignment="1">
      <alignment horizontal="left" vertical="center"/>
    </xf>
    <xf numFmtId="0" fontId="3" fillId="0" borderId="2" xfId="2" applyFont="1" applyBorder="1" applyAlignment="1">
      <alignment horizontal="left" vertical="center"/>
    </xf>
    <xf numFmtId="0" fontId="3" fillId="0" borderId="3" xfId="2" applyFont="1" applyBorder="1" applyAlignment="1">
      <alignment horizontal="left" vertical="center"/>
    </xf>
    <xf numFmtId="0" fontId="10" fillId="0" borderId="11" xfId="2" applyFont="1" applyBorder="1">
      <alignment vertical="center"/>
    </xf>
    <xf numFmtId="0" fontId="10" fillId="0" borderId="8" xfId="2" applyFont="1" applyBorder="1">
      <alignment vertical="center"/>
    </xf>
    <xf numFmtId="0" fontId="10" fillId="0" borderId="1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 wrapText="1"/>
    </xf>
    <xf numFmtId="0" fontId="10" fillId="0" borderId="13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10" fillId="0" borderId="0" xfId="2" applyFont="1">
      <alignment vertical="center"/>
    </xf>
    <xf numFmtId="0" fontId="3" fillId="0" borderId="1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12" xfId="2" applyFont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5" fillId="0" borderId="18" xfId="3" applyFont="1" applyBorder="1" applyAlignment="1">
      <alignment horizontal="center" vertical="center"/>
    </xf>
    <xf numFmtId="0" fontId="5" fillId="0" borderId="19" xfId="3" applyFont="1" applyBorder="1" applyAlignment="1">
      <alignment horizontal="center" vertical="center"/>
    </xf>
    <xf numFmtId="0" fontId="5" fillId="0" borderId="20" xfId="3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5" fillId="0" borderId="0" xfId="3" applyFont="1">
      <alignment vertical="center"/>
    </xf>
    <xf numFmtId="0" fontId="0" fillId="0" borderId="0" xfId="0">
      <alignment vertical="center"/>
    </xf>
  </cellXfs>
  <cellStyles count="7">
    <cellStyle name="Millares [0]" xfId="1" builtinId="6"/>
    <cellStyle name="Normal" xfId="0" builtinId="0"/>
    <cellStyle name="桁区切り 2" xfId="4" xr:uid="{0583490F-3A95-4F4C-9060-1247E978F924}"/>
    <cellStyle name="標準 3" xfId="5" xr:uid="{415D5E04-223D-4EAC-9067-AA7802CB9D77}"/>
    <cellStyle name="標準 5" xfId="3" xr:uid="{06A83949-12FF-4738-9A6F-456E77FB1C30}"/>
    <cellStyle name="標準 7" xfId="2" xr:uid="{3160F744-F692-4923-AAFF-29756242A2A5}"/>
    <cellStyle name="標準_IT 資源調査表（2010）改" xfId="6" xr:uid="{E7CF7144-183C-442B-A631-3EE51336F137}"/>
  </cellStyles>
  <dxfs count="53"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132715</xdr:colOff>
      <xdr:row>2</xdr:row>
      <xdr:rowOff>15240</xdr:rowOff>
    </xdr:to>
    <xdr:pic>
      <xdr:nvPicPr>
        <xdr:cNvPr id="2" name="HONDA_SECRECY_STAMP">
          <a:extLst>
            <a:ext uri="{FF2B5EF4-FFF2-40B4-BE49-F238E27FC236}">
              <a16:creationId xmlns:a16="http://schemas.microsoft.com/office/drawing/2014/main" id="{77058060-5837-434C-93F9-4C5CBB975F7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6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Informe%20a%20Japon%20Yozo%20San\Reporte%20IT%20Cost%20a%20Japon%202024\1.IT%20Cost%20Research_2024_PROMEX.xlsx" TargetMode="External"/><Relationship Id="rId1" Type="http://schemas.openxmlformats.org/officeDocument/2006/relationships/externalLinkPath" Target="file:///N:\Informe%20a%20Japon%20Yozo%20San\Reporte%20IT%20Cost%20a%20Japon%202024\1.IT%20Cost%20Research_2024_PROM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調査票"/>
      <sheetName val="Questionnaire (Eng)"/>
      <sheetName val="2021記入"/>
      <sheetName val="2020記入"/>
      <sheetName val="2022記入"/>
      <sheetName val="2023記入"/>
      <sheetName val="2024記入"/>
      <sheetName val="Analysis"/>
      <sheetName val="Supplement(JPN)"/>
      <sheetName val="Supplement(ENG)"/>
      <sheetName val="会社"/>
    </sheetNames>
    <sheetDataSet>
      <sheetData sheetId="0"/>
      <sheetData sheetId="1"/>
      <sheetData sheetId="2"/>
      <sheetData sheetId="3"/>
      <sheetData sheetId="4"/>
      <sheetData sheetId="5">
        <row r="3">
          <cell r="E3" t="str">
            <v>式</v>
          </cell>
          <cell r="F3" t="str">
            <v>HLNA</v>
          </cell>
          <cell r="G3" t="str">
            <v>AAL-T</v>
          </cell>
          <cell r="H3" t="str">
            <v>BLSI</v>
          </cell>
          <cell r="I3" t="str">
            <v>CCI</v>
          </cell>
          <cell r="J3" t="str">
            <v>GHL</v>
          </cell>
          <cell r="K3" t="str">
            <v>HLAS</v>
          </cell>
          <cell r="L3" t="str">
            <v>HLIDN</v>
          </cell>
          <cell r="M3" t="str">
            <v>HLIND</v>
          </cell>
          <cell r="N3" t="str">
            <v>HLMA</v>
          </cell>
          <cell r="O3" t="str">
            <v>HLPH</v>
          </cell>
          <cell r="P3" t="str">
            <v>HLTW</v>
          </cell>
          <cell r="Q3" t="str">
            <v>HLUK</v>
          </cell>
          <cell r="R3" t="str">
            <v>HML-T</v>
          </cell>
          <cell r="S3" t="str">
            <v>KDM</v>
          </cell>
          <cell r="T3" t="str">
            <v>KMA</v>
          </cell>
          <cell r="U3" t="str">
            <v>LSL</v>
          </cell>
          <cell r="V3" t="str">
            <v>LSL-AM</v>
          </cell>
          <cell r="W3" t="str">
            <v>LSL-AR</v>
          </cell>
          <cell r="X3" t="str">
            <v>LSL-T</v>
          </cell>
          <cell r="Y3" t="str">
            <v>MEI</v>
          </cell>
          <cell r="Z3" t="str">
            <v>NSE</v>
          </cell>
          <cell r="AA3" t="str">
            <v>OSL</v>
          </cell>
          <cell r="AB3" t="str">
            <v>OWL</v>
          </cell>
          <cell r="AC3" t="str">
            <v>PROMEX</v>
          </cell>
          <cell r="AD3" t="str">
            <v>SEE</v>
          </cell>
          <cell r="AE3" t="str">
            <v>SPS</v>
          </cell>
          <cell r="AF3" t="str">
            <v>VHL</v>
          </cell>
          <cell r="AG3" t="str">
            <v>WDHL</v>
          </cell>
          <cell r="AH3" t="str">
            <v>HLI</v>
          </cell>
          <cell r="AI3" t="str">
            <v>BLC</v>
          </cell>
          <cell r="AJ3" t="str">
            <v>BLM</v>
          </cell>
          <cell r="AK3" t="str">
            <v>BLQ</v>
          </cell>
          <cell r="AL3" t="str">
            <v>BLS</v>
          </cell>
          <cell r="AM3" t="str">
            <v>BLU</v>
          </cell>
          <cell r="AN3" t="str">
            <v>BT</v>
          </cell>
          <cell r="AO3" t="str">
            <v>HTFT</v>
          </cell>
        </row>
        <row r="4">
          <cell r="D4" t="str">
            <v>為替</v>
          </cell>
          <cell r="F4">
            <v>144.65</v>
          </cell>
          <cell r="G4">
            <v>4.1100000000000003</v>
          </cell>
          <cell r="H4">
            <v>9.4599999999999997E-3</v>
          </cell>
          <cell r="I4">
            <v>0</v>
          </cell>
          <cell r="J4">
            <v>19.82</v>
          </cell>
          <cell r="K4">
            <v>4.1100000000000003</v>
          </cell>
          <cell r="L4">
            <v>9.4599999999999997E-3</v>
          </cell>
          <cell r="M4">
            <v>1.76</v>
          </cell>
          <cell r="N4">
            <v>31.13</v>
          </cell>
          <cell r="O4">
            <v>2.3439999999999999</v>
          </cell>
          <cell r="P4">
            <v>4.5999999999999996</v>
          </cell>
          <cell r="Q4">
            <v>0</v>
          </cell>
          <cell r="R4">
            <v>4.1100000000000003</v>
          </cell>
          <cell r="S4">
            <v>0</v>
          </cell>
          <cell r="T4">
            <v>144.65</v>
          </cell>
          <cell r="U4">
            <v>29.29</v>
          </cell>
          <cell r="V4">
            <v>0</v>
          </cell>
          <cell r="W4">
            <v>0</v>
          </cell>
          <cell r="X4">
            <v>29.29</v>
          </cell>
          <cell r="Y4">
            <v>0</v>
          </cell>
          <cell r="Z4">
            <v>144.65</v>
          </cell>
          <cell r="AA4">
            <v>144.65</v>
          </cell>
          <cell r="AB4">
            <v>0</v>
          </cell>
          <cell r="AC4">
            <v>8.33</v>
          </cell>
          <cell r="AD4">
            <v>144.65</v>
          </cell>
          <cell r="AE4">
            <v>107.26</v>
          </cell>
          <cell r="AF4">
            <v>5.8900000000000003E-3</v>
          </cell>
          <cell r="AG4">
            <v>19.82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  <cell r="AO4">
            <v>1</v>
          </cell>
        </row>
        <row r="14">
          <cell r="A14" t="str">
            <v>IP</v>
          </cell>
          <cell r="B14">
            <v>1.2</v>
          </cell>
          <cell r="C14" t="str">
            <v>IT要員</v>
          </cell>
          <cell r="D14" t="str">
            <v>社内IT_トータル</v>
          </cell>
          <cell r="F14">
            <v>23</v>
          </cell>
          <cell r="G14">
            <v>1</v>
          </cell>
          <cell r="H14">
            <v>0</v>
          </cell>
          <cell r="J14">
            <v>1</v>
          </cell>
          <cell r="K14">
            <v>23</v>
          </cell>
          <cell r="L14">
            <v>2</v>
          </cell>
          <cell r="M14">
            <v>5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U14">
            <v>8</v>
          </cell>
          <cell r="Z14">
            <v>10</v>
          </cell>
          <cell r="AA14">
            <v>7</v>
          </cell>
          <cell r="AC14">
            <v>10</v>
          </cell>
          <cell r="AD14">
            <v>2</v>
          </cell>
          <cell r="AE14">
            <v>0</v>
          </cell>
          <cell r="AF14">
            <v>0</v>
          </cell>
          <cell r="AG14">
            <v>9</v>
          </cell>
          <cell r="AH14">
            <v>32</v>
          </cell>
          <cell r="AI14">
            <v>0</v>
          </cell>
          <cell r="AJ14">
            <v>3</v>
          </cell>
          <cell r="AK14">
            <v>0</v>
          </cell>
          <cell r="AL14">
            <v>2</v>
          </cell>
          <cell r="AM14">
            <v>0</v>
          </cell>
          <cell r="AN14">
            <v>0</v>
          </cell>
          <cell r="AO14">
            <v>9</v>
          </cell>
        </row>
        <row r="23">
          <cell r="A23" t="str">
            <v>IP</v>
          </cell>
          <cell r="B23">
            <v>1.2</v>
          </cell>
          <cell r="C23" t="str">
            <v>IT要員</v>
          </cell>
          <cell r="D23" t="str">
            <v>社内その他_トータル</v>
          </cell>
          <cell r="F23">
            <v>0</v>
          </cell>
          <cell r="G23">
            <v>0</v>
          </cell>
          <cell r="H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U23">
            <v>0</v>
          </cell>
          <cell r="Z23">
            <v>0</v>
          </cell>
          <cell r="AA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1</v>
          </cell>
          <cell r="AJ23">
            <v>0</v>
          </cell>
          <cell r="AK23">
            <v>1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</row>
        <row r="32">
          <cell r="A32" t="str">
            <v>OP</v>
          </cell>
          <cell r="B32">
            <v>1.2</v>
          </cell>
          <cell r="C32" t="str">
            <v>IT要員</v>
          </cell>
          <cell r="D32" t="str">
            <v>社外_トータル</v>
          </cell>
          <cell r="F32">
            <v>5</v>
          </cell>
          <cell r="G32">
            <v>0</v>
          </cell>
          <cell r="H32">
            <v>0</v>
          </cell>
          <cell r="J32">
            <v>0</v>
          </cell>
          <cell r="K32">
            <v>1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U32">
            <v>5</v>
          </cell>
          <cell r="Z32">
            <v>0</v>
          </cell>
          <cell r="AA32">
            <v>0</v>
          </cell>
          <cell r="AC32">
            <v>1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10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10</v>
          </cell>
        </row>
        <row r="66">
          <cell r="B66">
            <v>1.3</v>
          </cell>
          <cell r="C66" t="str">
            <v>IT資源</v>
          </cell>
          <cell r="D66" t="str">
            <v>Windows10</v>
          </cell>
          <cell r="F66">
            <v>772</v>
          </cell>
          <cell r="G66">
            <v>0</v>
          </cell>
          <cell r="H66">
            <v>55</v>
          </cell>
          <cell r="J66">
            <v>158</v>
          </cell>
          <cell r="K66">
            <v>500</v>
          </cell>
          <cell r="L66">
            <v>35</v>
          </cell>
          <cell r="M66">
            <v>90</v>
          </cell>
          <cell r="N66">
            <v>30</v>
          </cell>
          <cell r="O66">
            <v>22</v>
          </cell>
          <cell r="P66">
            <v>54</v>
          </cell>
          <cell r="R66">
            <v>24</v>
          </cell>
          <cell r="U66">
            <v>374</v>
          </cell>
          <cell r="Z66">
            <v>288</v>
          </cell>
          <cell r="AA66">
            <v>124</v>
          </cell>
          <cell r="AC66">
            <v>70</v>
          </cell>
          <cell r="AD66">
            <v>139</v>
          </cell>
          <cell r="AE66">
            <v>42</v>
          </cell>
          <cell r="AF66">
            <v>39</v>
          </cell>
          <cell r="AG66">
            <v>384</v>
          </cell>
          <cell r="AH66">
            <v>1853</v>
          </cell>
          <cell r="AI66">
            <v>54</v>
          </cell>
          <cell r="AJ66">
            <v>52</v>
          </cell>
          <cell r="AK66">
            <v>27</v>
          </cell>
          <cell r="AL66">
            <v>112</v>
          </cell>
          <cell r="AM66">
            <v>40</v>
          </cell>
          <cell r="AN66">
            <v>69</v>
          </cell>
          <cell r="AO66">
            <v>673</v>
          </cell>
        </row>
        <row r="67">
          <cell r="B67">
            <v>1.3</v>
          </cell>
          <cell r="C67" t="str">
            <v>IT資源</v>
          </cell>
          <cell r="D67" t="str">
            <v>Windows7</v>
          </cell>
          <cell r="F67">
            <v>0</v>
          </cell>
          <cell r="G67">
            <v>0</v>
          </cell>
          <cell r="H67">
            <v>0</v>
          </cell>
          <cell r="J67">
            <v>1</v>
          </cell>
          <cell r="K67">
            <v>0</v>
          </cell>
          <cell r="L67">
            <v>0</v>
          </cell>
          <cell r="M67">
            <v>4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U67">
            <v>0</v>
          </cell>
          <cell r="Z67">
            <v>0</v>
          </cell>
          <cell r="AA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97</v>
          </cell>
          <cell r="AH67">
            <v>73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</row>
        <row r="68">
          <cell r="B68">
            <v>1.3</v>
          </cell>
          <cell r="C68" t="str">
            <v>IT資源</v>
          </cell>
          <cell r="D68" t="str">
            <v>WindowsXP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U68">
            <v>0</v>
          </cell>
          <cell r="Z68">
            <v>0</v>
          </cell>
          <cell r="AA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40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</row>
        <row r="69">
          <cell r="B69">
            <v>1.3</v>
          </cell>
          <cell r="C69" t="str">
            <v>IT資源</v>
          </cell>
          <cell r="D69" t="str">
            <v>システム、アプリケーション数</v>
          </cell>
          <cell r="F69">
            <v>11</v>
          </cell>
          <cell r="G69">
            <v>2</v>
          </cell>
          <cell r="H69">
            <v>5</v>
          </cell>
          <cell r="J69">
            <v>7</v>
          </cell>
          <cell r="K69">
            <v>56</v>
          </cell>
          <cell r="L69" t="str">
            <v>PP-Navi, APoLO, G-Mips</v>
          </cell>
          <cell r="M69">
            <v>3</v>
          </cell>
          <cell r="N69">
            <v>5</v>
          </cell>
          <cell r="O69">
            <v>0</v>
          </cell>
          <cell r="P69">
            <v>0</v>
          </cell>
          <cell r="R69">
            <v>0</v>
          </cell>
          <cell r="U69">
            <v>9</v>
          </cell>
          <cell r="Z69">
            <v>1</v>
          </cell>
          <cell r="AA69">
            <v>0</v>
          </cell>
          <cell r="AC69">
            <v>0</v>
          </cell>
          <cell r="AD69">
            <v>1</v>
          </cell>
          <cell r="AE69">
            <v>1</v>
          </cell>
          <cell r="AF69">
            <v>3</v>
          </cell>
          <cell r="AG69">
            <v>29</v>
          </cell>
          <cell r="AH69">
            <v>50</v>
          </cell>
          <cell r="AI69">
            <v>0</v>
          </cell>
          <cell r="AJ69" t="str">
            <v>なし</v>
          </cell>
          <cell r="AK69">
            <v>4</v>
          </cell>
          <cell r="AL69">
            <v>0</v>
          </cell>
          <cell r="AM69">
            <v>0</v>
          </cell>
          <cell r="AN69">
            <v>0</v>
          </cell>
          <cell r="AO69">
            <v>7</v>
          </cell>
        </row>
        <row r="76">
          <cell r="B76">
            <v>2.2000000000000002</v>
          </cell>
          <cell r="C76" t="str">
            <v>人件費IT要員振替分</v>
          </cell>
          <cell r="D76" t="str">
            <v>他からの振り替え分（現地通貨）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U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A77" t="str">
            <v>A</v>
          </cell>
          <cell r="B77">
            <v>2.2000000000000002</v>
          </cell>
          <cell r="C77" t="str">
            <v>人件費IT要員振替分</v>
          </cell>
          <cell r="D77" t="str">
            <v>他からの振り替え分（日本円）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80">
          <cell r="B80">
            <v>3.1</v>
          </cell>
          <cell r="C80" t="str">
            <v>ソフトウェア資産</v>
          </cell>
          <cell r="D80" t="str">
            <v>外部委託システム開発支払額（現地通貨）</v>
          </cell>
          <cell r="F80">
            <v>0</v>
          </cell>
          <cell r="G80">
            <v>1961890</v>
          </cell>
          <cell r="H80">
            <v>0</v>
          </cell>
          <cell r="J80">
            <v>0</v>
          </cell>
          <cell r="K80">
            <v>1402000</v>
          </cell>
          <cell r="L80">
            <v>0</v>
          </cell>
          <cell r="M80">
            <v>1859028</v>
          </cell>
          <cell r="N80">
            <v>0</v>
          </cell>
          <cell r="O80">
            <v>0</v>
          </cell>
          <cell r="P80">
            <v>0</v>
          </cell>
          <cell r="R80">
            <v>0</v>
          </cell>
          <cell r="U80">
            <v>1532915</v>
          </cell>
          <cell r="Z80">
            <v>0</v>
          </cell>
          <cell r="AA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3006000</v>
          </cell>
          <cell r="AH80">
            <v>0</v>
          </cell>
          <cell r="AI80">
            <v>0</v>
          </cell>
          <cell r="AJ80">
            <v>0</v>
          </cell>
          <cell r="AK80">
            <v>300000</v>
          </cell>
          <cell r="AL80">
            <v>240000</v>
          </cell>
          <cell r="AM80">
            <v>0</v>
          </cell>
          <cell r="AN80">
            <v>0</v>
          </cell>
          <cell r="AO80">
            <v>4345000</v>
          </cell>
        </row>
        <row r="81">
          <cell r="A81" t="str">
            <v>C</v>
          </cell>
          <cell r="B81">
            <v>3.1</v>
          </cell>
          <cell r="C81" t="str">
            <v>ソフトウェア資産</v>
          </cell>
          <cell r="D81" t="str">
            <v>外部委託システム開発支払額（日本円）</v>
          </cell>
          <cell r="E81">
            <v>0</v>
          </cell>
          <cell r="F81">
            <v>0</v>
          </cell>
          <cell r="G81">
            <v>8063.3679000000002</v>
          </cell>
          <cell r="H81">
            <v>0</v>
          </cell>
          <cell r="I81">
            <v>0</v>
          </cell>
          <cell r="J81">
            <v>0</v>
          </cell>
          <cell r="K81">
            <v>5762.22</v>
          </cell>
          <cell r="L81">
            <v>0</v>
          </cell>
          <cell r="M81">
            <v>3271.8892799999999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44899.080350000004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59578.92</v>
          </cell>
          <cell r="AH81">
            <v>0</v>
          </cell>
          <cell r="AI81">
            <v>0</v>
          </cell>
          <cell r="AJ81">
            <v>0</v>
          </cell>
          <cell r="AK81">
            <v>300</v>
          </cell>
          <cell r="AL81">
            <v>240</v>
          </cell>
          <cell r="AM81">
            <v>0</v>
          </cell>
          <cell r="AN81">
            <v>0</v>
          </cell>
          <cell r="AO81">
            <v>4345</v>
          </cell>
        </row>
        <row r="82">
          <cell r="B82">
            <v>3.1</v>
          </cell>
          <cell r="C82" t="str">
            <v>ソフトウェア資産</v>
          </cell>
          <cell r="D82" t="str">
            <v>外部委託システム開発償却処理金額（現地通貨）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R82">
            <v>0</v>
          </cell>
          <cell r="U82">
            <v>0</v>
          </cell>
          <cell r="Z82">
            <v>0</v>
          </cell>
          <cell r="AA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19363859</v>
          </cell>
          <cell r="AI82">
            <v>0</v>
          </cell>
          <cell r="AJ82">
            <v>0</v>
          </cell>
          <cell r="AK82">
            <v>85000</v>
          </cell>
          <cell r="AL82">
            <v>40000</v>
          </cell>
          <cell r="AM82">
            <v>0</v>
          </cell>
          <cell r="AN82">
            <v>0</v>
          </cell>
          <cell r="AO82">
            <v>4345000</v>
          </cell>
        </row>
        <row r="83">
          <cell r="A83" t="str">
            <v>C</v>
          </cell>
          <cell r="B83">
            <v>3.1</v>
          </cell>
          <cell r="C83" t="str">
            <v>ソフトウェア資産</v>
          </cell>
          <cell r="D83" t="str">
            <v>外部委託システム開発償却処理金額（日本円）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19363.859</v>
          </cell>
          <cell r="AI83">
            <v>0</v>
          </cell>
          <cell r="AJ83">
            <v>0</v>
          </cell>
          <cell r="AK83">
            <v>85</v>
          </cell>
          <cell r="AL83">
            <v>40</v>
          </cell>
          <cell r="AM83">
            <v>0</v>
          </cell>
          <cell r="AN83">
            <v>0</v>
          </cell>
          <cell r="AO83">
            <v>4345</v>
          </cell>
        </row>
        <row r="84">
          <cell r="B84">
            <v>3.1</v>
          </cell>
          <cell r="C84" t="str">
            <v>ソフトウェア資産</v>
          </cell>
          <cell r="D84" t="str">
            <v>償却年数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R84">
            <v>0</v>
          </cell>
          <cell r="U84">
            <v>3</v>
          </cell>
          <cell r="Z84">
            <v>0</v>
          </cell>
          <cell r="AA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5</v>
          </cell>
          <cell r="AI84">
            <v>0</v>
          </cell>
          <cell r="AJ84">
            <v>0</v>
          </cell>
          <cell r="AK84">
            <v>5</v>
          </cell>
          <cell r="AL84">
            <v>5</v>
          </cell>
          <cell r="AM84">
            <v>0</v>
          </cell>
          <cell r="AN84">
            <v>0</v>
          </cell>
          <cell r="AO84">
            <v>5</v>
          </cell>
        </row>
      </sheetData>
      <sheetData sheetId="6"/>
      <sheetData sheetId="7"/>
      <sheetData sheetId="8"/>
      <sheetData sheetId="9"/>
      <sheetData sheetId="10">
        <row r="1">
          <cell r="B1" t="str">
            <v>会社略称</v>
          </cell>
          <cell r="C1" t="str">
            <v>会社名</v>
          </cell>
          <cell r="F1" t="str">
            <v>レート</v>
          </cell>
        </row>
        <row r="2">
          <cell r="B2" t="str">
            <v>AAL-T</v>
          </cell>
          <cell r="C2" t="str">
            <v>AAL-Transportation Co., Ltd.</v>
          </cell>
          <cell r="F2">
            <v>4.1100000000000003</v>
          </cell>
        </row>
        <row r="3">
          <cell r="B3" t="str">
            <v>BLSI</v>
          </cell>
          <cell r="C3" t="str">
            <v>PT. Best Logistics Service Indonesia</v>
          </cell>
          <cell r="F3">
            <v>9.4599999999999997E-3</v>
          </cell>
        </row>
        <row r="4">
          <cell r="B4" t="str">
            <v>CCI</v>
          </cell>
          <cell r="C4" t="str">
            <v>Campinas Componentes Industriais LTDA.</v>
          </cell>
          <cell r="F4">
            <v>0</v>
          </cell>
        </row>
        <row r="5">
          <cell r="B5" t="str">
            <v>GHL</v>
          </cell>
          <cell r="C5" t="str">
            <v>広汽本田物流有限公司</v>
          </cell>
          <cell r="F5">
            <v>19.82</v>
          </cell>
        </row>
        <row r="6">
          <cell r="B6" t="str">
            <v>HLAS</v>
          </cell>
          <cell r="C6" t="str">
            <v>Honda Logistics Asia Co., Ltd.</v>
          </cell>
          <cell r="F6">
            <v>4.1100000000000003</v>
          </cell>
        </row>
        <row r="7">
          <cell r="B7" t="str">
            <v>HLIDN</v>
          </cell>
          <cell r="C7" t="str">
            <v>PT. Honda Logistics Indonesia</v>
          </cell>
          <cell r="F7">
            <v>9.4599999999999997E-3</v>
          </cell>
        </row>
        <row r="8">
          <cell r="B8" t="str">
            <v>HLIND</v>
          </cell>
          <cell r="C8" t="str">
            <v>Honda Logistics India Pvt. Ltd.</v>
          </cell>
          <cell r="F8">
            <v>1.76</v>
          </cell>
        </row>
        <row r="9">
          <cell r="B9" t="str">
            <v>HLMA</v>
          </cell>
          <cell r="C9" t="str">
            <v>Honda Logistics Malaysia Sdn. Bhd.</v>
          </cell>
          <cell r="F9">
            <v>31.13</v>
          </cell>
        </row>
        <row r="10">
          <cell r="B10" t="str">
            <v>HLNA</v>
          </cell>
          <cell r="C10" t="str">
            <v>Honda Logistics North America Inc.</v>
          </cell>
          <cell r="F10">
            <v>144.65</v>
          </cell>
        </row>
        <row r="11">
          <cell r="B11" t="str">
            <v>HLPH</v>
          </cell>
          <cell r="C11" t="str">
            <v>Honda Logistics Philippine Inc.</v>
          </cell>
          <cell r="F11">
            <v>2.3439999999999999</v>
          </cell>
        </row>
        <row r="12">
          <cell r="B12" t="str">
            <v>HLTW</v>
          </cell>
          <cell r="C12" t="str">
            <v>台灣先進捷通股N有限公司</v>
          </cell>
          <cell r="F12">
            <v>4.5999999999999996</v>
          </cell>
        </row>
        <row r="13">
          <cell r="B13" t="str">
            <v>HLUK</v>
          </cell>
          <cell r="C13" t="str">
            <v>Honda Logistics UK Ltd.</v>
          </cell>
          <cell r="F13">
            <v>0</v>
          </cell>
        </row>
        <row r="14">
          <cell r="B14" t="str">
            <v>HML-T</v>
          </cell>
          <cell r="C14" t="str">
            <v>Honda Motorcycle Logistics Thailand Co.,Ltd.</v>
          </cell>
          <cell r="F14">
            <v>4.1100000000000003</v>
          </cell>
        </row>
        <row r="15">
          <cell r="B15" t="str">
            <v>KDM</v>
          </cell>
          <cell r="C15" t="str">
            <v>KDM Logistics, SRL de C.V.</v>
          </cell>
          <cell r="F15">
            <v>0</v>
          </cell>
        </row>
        <row r="16">
          <cell r="B16" t="str">
            <v>KMA</v>
          </cell>
          <cell r="C16" t="str">
            <v>Komyo America Co., Inc.</v>
          </cell>
          <cell r="F16">
            <v>144.65</v>
          </cell>
        </row>
        <row r="17">
          <cell r="B17" t="str">
            <v>LSL</v>
          </cell>
          <cell r="C17" t="str">
            <v>Logistica Sumare LTDA.</v>
          </cell>
          <cell r="F17">
            <v>29.29</v>
          </cell>
        </row>
        <row r="18">
          <cell r="B18" t="str">
            <v>LSL-AM</v>
          </cell>
          <cell r="C18" t="str">
            <v>LSL Transportes da Amazonia LTDA</v>
          </cell>
          <cell r="F18">
            <v>0</v>
          </cell>
        </row>
        <row r="19">
          <cell r="B19" t="str">
            <v>LSL-AR</v>
          </cell>
          <cell r="C19" t="str">
            <v>LSL Transporte Argentina SRL.</v>
          </cell>
          <cell r="F19">
            <v>0</v>
          </cell>
        </row>
        <row r="20">
          <cell r="B20" t="str">
            <v>LSL-T</v>
          </cell>
          <cell r="C20" t="str">
            <v>LSL Transportes LTDA.</v>
          </cell>
          <cell r="F20">
            <v>29.29</v>
          </cell>
        </row>
        <row r="21">
          <cell r="B21" t="str">
            <v>MEI</v>
          </cell>
          <cell r="C21" t="str">
            <v>Midwest Express Inc.</v>
          </cell>
          <cell r="F21">
            <v>0</v>
          </cell>
        </row>
        <row r="22">
          <cell r="B22" t="str">
            <v>NSE</v>
          </cell>
          <cell r="C22" t="str">
            <v>New South Express LLC.</v>
          </cell>
          <cell r="F22">
            <v>144.65</v>
          </cell>
        </row>
        <row r="23">
          <cell r="B23" t="str">
            <v>OSL</v>
          </cell>
          <cell r="C23" t="str">
            <v>One Solution Logistics of Indiana Inc.</v>
          </cell>
          <cell r="F23">
            <v>144.65</v>
          </cell>
        </row>
        <row r="24">
          <cell r="B24" t="str">
            <v>OWL</v>
          </cell>
          <cell r="C24" t="str">
            <v>One World Logistics of America Inc.</v>
          </cell>
          <cell r="F24">
            <v>0</v>
          </cell>
        </row>
        <row r="25">
          <cell r="B25" t="str">
            <v>PROMEX</v>
          </cell>
          <cell r="C25" t="str">
            <v xml:space="preserve">PROMEX Logistics S. de R.L. de C.V. </v>
          </cell>
          <cell r="F25">
            <v>9.26</v>
          </cell>
        </row>
        <row r="26">
          <cell r="B26" t="str">
            <v>SEE</v>
          </cell>
          <cell r="C26" t="str">
            <v>South East Express Inc.</v>
          </cell>
          <cell r="F26">
            <v>144.65</v>
          </cell>
        </row>
        <row r="27">
          <cell r="B27" t="str">
            <v>SPS</v>
          </cell>
          <cell r="C27" t="str">
            <v>Simcoe Parts Service Inc.</v>
          </cell>
          <cell r="F27">
            <v>107.26</v>
          </cell>
        </row>
        <row r="28">
          <cell r="B28" t="str">
            <v>VHL</v>
          </cell>
          <cell r="C28" t="str">
            <v>Vinalines Honda Logistics Vietnam Co.,Ltd.</v>
          </cell>
          <cell r="F28">
            <v>5.8900000000000003E-3</v>
          </cell>
        </row>
        <row r="29">
          <cell r="B29" t="str">
            <v>WDHL</v>
          </cell>
          <cell r="C29" t="str">
            <v>武漢東本儲運有限公司</v>
          </cell>
          <cell r="F29">
            <v>19.82</v>
          </cell>
        </row>
        <row r="30">
          <cell r="B30" t="str">
            <v>HLI</v>
          </cell>
          <cell r="C30" t="str">
            <v>ホンダロジスティクス</v>
          </cell>
          <cell r="F30">
            <v>1</v>
          </cell>
        </row>
        <row r="31">
          <cell r="B31" t="str">
            <v>BLC</v>
          </cell>
          <cell r="C31" t="str">
            <v>ベストロジ埼玉</v>
          </cell>
          <cell r="F31">
            <v>1</v>
          </cell>
        </row>
        <row r="32">
          <cell r="B32" t="str">
            <v>BLM</v>
          </cell>
          <cell r="C32" t="str">
            <v>ベストロジ静岡</v>
          </cell>
          <cell r="F32">
            <v>1</v>
          </cell>
        </row>
        <row r="33">
          <cell r="B33" t="str">
            <v>BLQ</v>
          </cell>
          <cell r="C33" t="str">
            <v>ベストロジ熊本</v>
          </cell>
          <cell r="F33">
            <v>1</v>
          </cell>
        </row>
        <row r="34">
          <cell r="B34" t="str">
            <v>BLS</v>
          </cell>
          <cell r="C34" t="str">
            <v>ベストロジ三重</v>
          </cell>
          <cell r="F34">
            <v>1</v>
          </cell>
        </row>
        <row r="35">
          <cell r="B35" t="str">
            <v>BLU</v>
          </cell>
          <cell r="C35" t="str">
            <v>ベストロジ栃木</v>
          </cell>
          <cell r="F35">
            <v>1</v>
          </cell>
        </row>
        <row r="36">
          <cell r="B36" t="str">
            <v>BT</v>
          </cell>
          <cell r="C36" t="str">
            <v>ベスト・トランスポート</v>
          </cell>
          <cell r="F36">
            <v>1</v>
          </cell>
        </row>
        <row r="37">
          <cell r="B37" t="str">
            <v>HTFT</v>
          </cell>
          <cell r="C37" t="str">
            <v>ホンダテクノフォート</v>
          </cell>
          <cell r="F3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8750-F765-45B7-B79D-0DD85D952A39}">
  <sheetPr>
    <tabColor rgb="FFFF0000"/>
    <pageSetUpPr fitToPage="1"/>
  </sheetPr>
  <dimension ref="A1:X170"/>
  <sheetViews>
    <sheetView showGridLines="0" tabSelected="1" topLeftCell="A129" zoomScale="80" zoomScaleNormal="80" zoomScaleSheetLayoutView="85" workbookViewId="0">
      <selection activeCell="I137" sqref="I137"/>
    </sheetView>
  </sheetViews>
  <sheetFormatPr baseColWidth="10" defaultColWidth="9" defaultRowHeight="15"/>
  <cols>
    <col min="1" max="1" width="3.81640625" style="98" customWidth="1"/>
    <col min="2" max="2" width="6.453125" style="98" customWidth="1"/>
    <col min="3" max="3" width="5.90625" style="98" customWidth="1"/>
    <col min="4" max="6" width="10.453125" style="98" customWidth="1"/>
    <col min="7" max="7" width="15.08984375" style="98" customWidth="1"/>
    <col min="8" max="8" width="17.36328125" style="98" customWidth="1"/>
    <col min="9" max="9" width="18.453125" style="98" customWidth="1"/>
    <col min="10" max="13" width="17.36328125" style="98" customWidth="1"/>
    <col min="14" max="14" width="12.1796875" style="98" customWidth="1"/>
    <col min="15" max="16" width="10.453125" style="98" customWidth="1"/>
    <col min="17" max="17" width="8" style="98" customWidth="1"/>
    <col min="18" max="18" width="8.81640625" style="98" customWidth="1"/>
    <col min="19" max="20" width="9" style="98"/>
    <col min="21" max="21" width="8.81640625" style="98" customWidth="1"/>
    <col min="22" max="22" width="7.6328125" style="98" customWidth="1"/>
    <col min="23" max="16384" width="9" style="98"/>
  </cols>
  <sheetData>
    <row r="1" spans="1:20" s="2" customFormat="1">
      <c r="A1" s="1"/>
      <c r="B1" s="1"/>
    </row>
    <row r="2" spans="1:20" s="2" customFormat="1" ht="19.5">
      <c r="A2" s="3" t="s">
        <v>0</v>
      </c>
      <c r="B2" s="2">
        <v>2024</v>
      </c>
      <c r="C2" s="4" t="s">
        <v>1</v>
      </c>
    </row>
    <row r="3" spans="1:20" s="2" customFormat="1">
      <c r="A3" s="5"/>
      <c r="B3" s="5"/>
      <c r="C3" s="5"/>
    </row>
    <row r="4" spans="1:20" s="2" customFormat="1">
      <c r="B4" s="6" t="s">
        <v>2</v>
      </c>
      <c r="C4" s="7"/>
      <c r="D4" s="8" t="s">
        <v>3</v>
      </c>
      <c r="E4" s="101" t="s">
        <v>4</v>
      </c>
      <c r="F4" s="102"/>
      <c r="G4" s="103" t="str">
        <f>_xlfn.XLOOKUP(D4,[1]会社!B:B,[1]会社!C:C)</f>
        <v xml:space="preserve">PROMEX Logistics S. de R.L. de C.V. </v>
      </c>
      <c r="H4" s="104"/>
      <c r="I4" s="104"/>
      <c r="J4" s="104"/>
      <c r="K4" s="105"/>
    </row>
    <row r="5" spans="1:20" s="2" customFormat="1" ht="15.5" thickBot="1">
      <c r="A5" s="1"/>
      <c r="B5" s="1"/>
      <c r="C5" s="9"/>
    </row>
    <row r="6" spans="1:20" s="13" customFormat="1" ht="16" thickTop="1" thickBot="1">
      <c r="A6" s="10"/>
      <c r="B6" s="11" t="s">
        <v>5</v>
      </c>
      <c r="C6" s="12"/>
      <c r="D6" s="13" t="s">
        <v>6</v>
      </c>
    </row>
    <row r="7" spans="1:20" s="2" customFormat="1" ht="16" thickTop="1" thickBot="1">
      <c r="A7" s="1"/>
      <c r="B7" s="14" t="s">
        <v>5</v>
      </c>
      <c r="C7" s="13" t="s">
        <v>7</v>
      </c>
      <c r="I7" s="15">
        <v>1</v>
      </c>
      <c r="J7" s="16" t="s">
        <v>8</v>
      </c>
      <c r="L7" s="17">
        <f>_xlfn.XLOOKUP(D4,[1]会社!B:B,[1]会社!F:F)</f>
        <v>9.26</v>
      </c>
      <c r="M7" s="2" t="s">
        <v>9</v>
      </c>
      <c r="N7" s="18" t="str">
        <f>$B$2-1&amp;" survey"</f>
        <v>2023 survey</v>
      </c>
      <c r="O7" s="19">
        <f>_xlfn.XLOOKUP($D$4,'[1]2023記入'!3:3,'[1]2023記入'!4:4)</f>
        <v>8.33</v>
      </c>
      <c r="P7" s="2" t="s">
        <v>10</v>
      </c>
    </row>
    <row r="8" spans="1:20" s="2" customFormat="1" ht="15.5" thickTop="1">
      <c r="A8" s="1"/>
      <c r="B8" s="14" t="s">
        <v>5</v>
      </c>
      <c r="C8" s="20"/>
      <c r="D8" s="13" t="str">
        <f>"We entered the answers you entered in the "&amp;$B$2-1&amp;" survey"</f>
        <v>We entered the answers you entered in the 2023 survey</v>
      </c>
      <c r="E8" s="21"/>
      <c r="F8" s="21"/>
      <c r="G8" s="21"/>
      <c r="H8" s="21"/>
      <c r="I8" s="22"/>
      <c r="K8" s="23"/>
      <c r="L8" s="24"/>
      <c r="O8" s="21"/>
      <c r="P8" s="21"/>
      <c r="Q8" s="21"/>
      <c r="R8" s="21"/>
      <c r="S8" s="21"/>
      <c r="T8" s="21"/>
    </row>
    <row r="9" spans="1:20" s="2" customFormat="1">
      <c r="A9" s="1"/>
      <c r="B9" s="1"/>
    </row>
    <row r="10" spans="1:20" s="2" customFormat="1">
      <c r="B10" s="1" t="s">
        <v>11</v>
      </c>
    </row>
    <row r="11" spans="1:20" s="25" customFormat="1">
      <c r="B11" s="26" t="s">
        <v>12</v>
      </c>
      <c r="C11" s="27" t="s">
        <v>13</v>
      </c>
    </row>
    <row r="12" spans="1:20" s="28" customFormat="1">
      <c r="C12" s="29" t="s">
        <v>14</v>
      </c>
      <c r="D12" s="29"/>
      <c r="E12" s="2"/>
    </row>
    <row r="13" spans="1:20" s="28" customFormat="1">
      <c r="D13" s="30" t="s">
        <v>15</v>
      </c>
    </row>
    <row r="14" spans="1:20" s="28" customFormat="1" ht="15.5" thickBot="1">
      <c r="D14" s="28" t="s">
        <v>16</v>
      </c>
    </row>
    <row r="15" spans="1:20" s="28" customFormat="1" ht="16" thickTop="1" thickBot="1">
      <c r="H15" s="31" t="s">
        <v>17</v>
      </c>
      <c r="I15" s="32"/>
      <c r="J15" s="33" t="s">
        <v>18</v>
      </c>
    </row>
    <row r="16" spans="1:20" s="28" customFormat="1" ht="15.5" thickTop="1">
      <c r="H16" s="18" t="str">
        <f>$B$2-1&amp;" survey"</f>
        <v>2023 survey</v>
      </c>
      <c r="I16" s="34"/>
      <c r="J16" s="33"/>
    </row>
    <row r="17" spans="2:14" s="2" customFormat="1">
      <c r="C17" s="1" t="s">
        <v>19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2:14" s="2" customFormat="1">
      <c r="B18" s="21"/>
      <c r="C18" s="21"/>
      <c r="D18" s="21" t="s">
        <v>20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2:14" s="2" customFormat="1">
      <c r="B19" s="21"/>
      <c r="C19" s="21"/>
      <c r="D19" s="21" t="s">
        <v>21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2:14" s="2" customFormat="1">
      <c r="B20" s="21"/>
      <c r="C20" s="21"/>
      <c r="D20" s="21"/>
      <c r="E20" s="106"/>
      <c r="F20" s="107"/>
      <c r="H20" s="108" t="s">
        <v>22</v>
      </c>
      <c r="I20" s="109"/>
      <c r="J20" s="109"/>
      <c r="K20" s="110"/>
      <c r="L20" s="111" t="s">
        <v>23</v>
      </c>
      <c r="M20" s="112"/>
    </row>
    <row r="21" spans="2:14" s="2" customFormat="1">
      <c r="B21" s="21"/>
      <c r="C21" s="21"/>
      <c r="D21" s="21"/>
      <c r="E21" s="115"/>
      <c r="F21" s="115"/>
      <c r="G21" s="35"/>
      <c r="H21" s="116" t="s">
        <v>24</v>
      </c>
      <c r="I21" s="117"/>
      <c r="J21" s="116" t="s">
        <v>25</v>
      </c>
      <c r="K21" s="117"/>
      <c r="L21" s="113"/>
      <c r="M21" s="114"/>
    </row>
    <row r="22" spans="2:14" s="2" customFormat="1" ht="15.5" thickBot="1">
      <c r="B22" s="21"/>
      <c r="C22" s="21"/>
      <c r="D22" s="21"/>
      <c r="E22" s="21"/>
      <c r="F22" s="21"/>
      <c r="G22" s="36"/>
      <c r="H22" s="37">
        <v>2023</v>
      </c>
      <c r="I22" s="38" t="s">
        <v>26</v>
      </c>
      <c r="J22" s="37">
        <v>2023</v>
      </c>
      <c r="K22" s="38" t="s">
        <v>26</v>
      </c>
      <c r="L22" s="37">
        <v>2023</v>
      </c>
      <c r="M22" s="38" t="s">
        <v>26</v>
      </c>
    </row>
    <row r="23" spans="2:14" s="2" customFormat="1" ht="16" thickTop="1" thickBot="1">
      <c r="B23" s="21"/>
      <c r="C23" s="21"/>
      <c r="D23" s="21"/>
      <c r="E23" s="118" t="s">
        <v>27</v>
      </c>
      <c r="F23" s="119"/>
      <c r="G23" s="39" t="s">
        <v>28</v>
      </c>
      <c r="H23" s="17"/>
      <c r="I23" s="17"/>
      <c r="J23" s="17"/>
      <c r="K23" s="17"/>
      <c r="L23" s="17"/>
      <c r="M23" s="17"/>
      <c r="N23" s="40" t="s">
        <v>29</v>
      </c>
    </row>
    <row r="24" spans="2:14" s="2" customFormat="1" ht="16" thickTop="1" thickBot="1">
      <c r="B24" s="21"/>
      <c r="C24" s="21"/>
      <c r="D24" s="21"/>
      <c r="E24" s="120"/>
      <c r="F24" s="121"/>
      <c r="G24" s="39" t="s">
        <v>30</v>
      </c>
      <c r="H24" s="17"/>
      <c r="I24" s="17"/>
      <c r="J24" s="17"/>
      <c r="K24" s="17"/>
      <c r="L24" s="17"/>
      <c r="M24" s="17"/>
    </row>
    <row r="25" spans="2:14" s="2" customFormat="1" ht="31" thickTop="1" thickBot="1">
      <c r="B25" s="21"/>
      <c r="C25" s="21"/>
      <c r="D25" s="21"/>
      <c r="E25" s="120"/>
      <c r="F25" s="121"/>
      <c r="G25" s="41" t="s">
        <v>31</v>
      </c>
      <c r="H25" s="17"/>
      <c r="I25" s="17"/>
      <c r="J25" s="17"/>
      <c r="K25" s="17"/>
      <c r="L25" s="17"/>
      <c r="M25" s="17"/>
    </row>
    <row r="26" spans="2:14" s="2" customFormat="1" ht="16" thickTop="1" thickBot="1">
      <c r="B26" s="21"/>
      <c r="C26" s="21"/>
      <c r="D26" s="21"/>
      <c r="E26" s="120"/>
      <c r="F26" s="121"/>
      <c r="G26" s="41" t="s">
        <v>32</v>
      </c>
      <c r="H26" s="17"/>
      <c r="I26" s="17"/>
      <c r="J26" s="17"/>
      <c r="K26" s="17"/>
      <c r="L26" s="17"/>
      <c r="M26" s="17"/>
    </row>
    <row r="27" spans="2:14" s="2" customFormat="1" ht="16" thickTop="1" thickBot="1">
      <c r="B27" s="21"/>
      <c r="C27" s="21"/>
      <c r="D27" s="21"/>
      <c r="E27" s="120"/>
      <c r="F27" s="121"/>
      <c r="G27" s="41" t="s">
        <v>33</v>
      </c>
      <c r="H27" s="17"/>
      <c r="I27" s="17"/>
      <c r="J27" s="17"/>
      <c r="K27" s="17"/>
      <c r="L27" s="17"/>
      <c r="M27" s="17"/>
    </row>
    <row r="28" spans="2:14" s="2" customFormat="1" ht="16" thickTop="1" thickBot="1">
      <c r="B28" s="21"/>
      <c r="C28" s="21"/>
      <c r="D28" s="21"/>
      <c r="E28" s="120"/>
      <c r="F28" s="121"/>
      <c r="G28" s="39" t="s">
        <v>34</v>
      </c>
      <c r="H28" s="17"/>
      <c r="I28" s="17"/>
      <c r="J28" s="17"/>
      <c r="K28" s="17"/>
      <c r="L28" s="17"/>
      <c r="M28" s="17"/>
    </row>
    <row r="29" spans="2:14" s="2" customFormat="1" ht="16" thickTop="1" thickBot="1">
      <c r="B29" s="21"/>
      <c r="C29" s="21"/>
      <c r="D29" s="21"/>
      <c r="E29" s="120"/>
      <c r="F29" s="121"/>
      <c r="G29" s="39" t="s">
        <v>35</v>
      </c>
      <c r="H29" s="17"/>
      <c r="I29" s="17"/>
      <c r="J29" s="17"/>
      <c r="K29" s="17"/>
      <c r="L29" s="17"/>
      <c r="M29" s="17"/>
      <c r="N29" s="40" t="s">
        <v>36</v>
      </c>
    </row>
    <row r="30" spans="2:14" s="2" customFormat="1" ht="16" thickTop="1" thickBot="1">
      <c r="B30" s="21"/>
      <c r="C30" s="21"/>
      <c r="D30" s="21"/>
      <c r="E30" s="122"/>
      <c r="F30" s="123"/>
      <c r="G30" s="39" t="s">
        <v>37</v>
      </c>
      <c r="H30" s="17"/>
      <c r="I30" s="17"/>
      <c r="J30" s="17"/>
      <c r="K30" s="17"/>
      <c r="L30" s="17"/>
      <c r="M30" s="17"/>
      <c r="N30" s="40" t="s">
        <v>38</v>
      </c>
    </row>
    <row r="31" spans="2:14" s="2" customFormat="1" ht="15.5" thickTop="1">
      <c r="B31" s="21"/>
      <c r="C31" s="21"/>
      <c r="D31" s="21"/>
      <c r="E31" s="42" t="s">
        <v>39</v>
      </c>
      <c r="F31" s="43"/>
      <c r="G31" s="44" t="s">
        <v>40</v>
      </c>
      <c r="H31" s="45"/>
      <c r="I31" s="45"/>
      <c r="J31" s="45">
        <f t="shared" ref="J31:M31" si="0">SUM(J23:J30)</f>
        <v>0</v>
      </c>
      <c r="K31" s="45">
        <f t="shared" si="0"/>
        <v>0</v>
      </c>
      <c r="L31" s="45">
        <f t="shared" si="0"/>
        <v>0</v>
      </c>
      <c r="M31" s="45">
        <f t="shared" si="0"/>
        <v>0</v>
      </c>
    </row>
    <row r="32" spans="2:14" s="2" customFormat="1">
      <c r="B32" s="21"/>
      <c r="C32" s="21"/>
      <c r="D32" s="21"/>
      <c r="E32" s="21"/>
      <c r="F32" s="21"/>
      <c r="G32" s="18" t="str">
        <f>$B$2-1&amp;" survey"</f>
        <v>2023 survey</v>
      </c>
      <c r="H32" s="46">
        <f>_xlfn.XLOOKUP($D$4,'[1]2023記入'!3:3,'[1]2023記入'!14:14)</f>
        <v>10</v>
      </c>
      <c r="I32" s="21"/>
      <c r="J32" s="46">
        <f>_xlfn.XLOOKUP($D$4,'[1]2023記入'!3:3,'[1]2023記入'!23:23)</f>
        <v>0</v>
      </c>
      <c r="K32" s="21"/>
      <c r="L32" s="46">
        <f>_xlfn.XLOOKUP($D$4,'[1]2023記入'!3:3,'[1]2023記入'!32:32)</f>
        <v>1</v>
      </c>
    </row>
    <row r="33" spans="2:16" s="2" customFormat="1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" t="s">
        <v>41</v>
      </c>
      <c r="M33" s="21"/>
      <c r="N33" s="21"/>
    </row>
    <row r="34" spans="2:16" s="2" customFormat="1">
      <c r="C34" s="1" t="s">
        <v>42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2:16" s="2" customFormat="1" ht="15.5" thickBot="1">
      <c r="B35" s="21"/>
      <c r="C35" s="21"/>
      <c r="D35" s="21" t="s">
        <v>43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2:16" s="2" customFormat="1" ht="16" thickTop="1" thickBot="1">
      <c r="B36" s="21"/>
      <c r="C36" s="21"/>
      <c r="D36" s="21"/>
      <c r="E36" s="21"/>
      <c r="F36" s="21"/>
      <c r="G36" s="21"/>
      <c r="H36" s="31"/>
      <c r="I36" s="17"/>
      <c r="J36" s="21"/>
      <c r="K36" s="21"/>
      <c r="L36" s="21"/>
      <c r="M36" s="21"/>
      <c r="N36" s="21"/>
    </row>
    <row r="37" spans="2:16" s="2" customFormat="1" ht="15.5" thickTop="1">
      <c r="B37" s="21"/>
      <c r="C37" s="21"/>
      <c r="D37" s="21"/>
      <c r="E37" s="21"/>
      <c r="F37" s="21"/>
      <c r="G37" s="21"/>
      <c r="H37" s="18" t="str">
        <f>$B$2-1&amp;" survey"</f>
        <v>2023 survey</v>
      </c>
      <c r="I37" s="46"/>
      <c r="J37" s="21"/>
      <c r="K37" s="21"/>
      <c r="L37" s="21"/>
      <c r="M37" s="21"/>
      <c r="N37" s="21"/>
    </row>
    <row r="38" spans="2:16" s="2" customFormat="1" ht="15.5" thickBot="1">
      <c r="B38" s="21"/>
      <c r="C38" s="21"/>
      <c r="D38" s="21" t="s">
        <v>44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2:16" s="2" customFormat="1" ht="16" thickTop="1" thickBot="1">
      <c r="B39" s="21"/>
      <c r="C39" s="21"/>
      <c r="D39" s="21"/>
      <c r="E39" s="21"/>
      <c r="F39" s="21"/>
      <c r="G39" s="21"/>
      <c r="H39" s="31"/>
      <c r="I39" s="17"/>
      <c r="J39" s="47" t="s">
        <v>45</v>
      </c>
      <c r="K39" s="124" t="s">
        <v>46</v>
      </c>
      <c r="L39" s="125"/>
      <c r="M39" s="125"/>
      <c r="N39" s="125"/>
      <c r="O39" s="125"/>
      <c r="P39" s="126"/>
    </row>
    <row r="40" spans="2:16" s="2" customFormat="1" ht="15.5" thickTop="1">
      <c r="B40" s="21"/>
      <c r="C40" s="21"/>
      <c r="D40" s="21"/>
      <c r="E40" s="21"/>
      <c r="F40" s="21"/>
      <c r="G40" s="21"/>
      <c r="H40" s="18" t="str">
        <f>$B$2-1&amp;" survey"</f>
        <v>2023 survey</v>
      </c>
      <c r="I40" s="46"/>
      <c r="J40" s="21"/>
      <c r="K40" s="21"/>
      <c r="L40" s="21"/>
      <c r="M40" s="21"/>
      <c r="N40" s="21"/>
    </row>
    <row r="41" spans="2:16" s="2" customFormat="1" ht="15.5" thickBot="1">
      <c r="B41" s="21"/>
      <c r="C41" s="21"/>
      <c r="D41" s="21" t="s">
        <v>47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2:16" s="2" customFormat="1" ht="16" thickTop="1" thickBot="1">
      <c r="B42" s="21"/>
      <c r="C42" s="21"/>
      <c r="D42" s="21"/>
      <c r="E42" s="21"/>
      <c r="F42" s="21"/>
      <c r="G42" s="21"/>
      <c r="H42" s="31"/>
      <c r="I42" s="17"/>
      <c r="J42" s="21"/>
      <c r="K42" s="21"/>
      <c r="L42" s="21"/>
      <c r="M42" s="21"/>
      <c r="N42" s="21"/>
    </row>
    <row r="43" spans="2:16" s="2" customFormat="1" ht="15.5" thickTop="1">
      <c r="B43" s="21"/>
      <c r="C43" s="21"/>
      <c r="D43" s="21"/>
      <c r="E43" s="21"/>
      <c r="F43" s="21"/>
      <c r="G43" s="21"/>
      <c r="H43" s="18" t="str">
        <f>$B$2-1&amp;" survey"</f>
        <v>2023 survey</v>
      </c>
      <c r="I43" s="48"/>
      <c r="J43" s="21"/>
      <c r="K43" s="21"/>
      <c r="L43" s="21"/>
      <c r="M43" s="21"/>
      <c r="N43" s="21"/>
    </row>
    <row r="44" spans="2:16" s="2" customFormat="1" ht="15.5" thickBot="1">
      <c r="B44" s="21"/>
      <c r="C44" s="21"/>
      <c r="D44" s="21" t="s">
        <v>48</v>
      </c>
      <c r="E44" s="21"/>
      <c r="F44" s="21"/>
      <c r="G44" s="21"/>
      <c r="H44" s="21"/>
      <c r="I44" s="49"/>
      <c r="J44" s="21"/>
      <c r="K44" s="21"/>
      <c r="L44" s="21"/>
      <c r="M44" s="21"/>
      <c r="N44" s="21"/>
    </row>
    <row r="45" spans="2:16" s="2" customFormat="1" ht="16" thickTop="1" thickBot="1">
      <c r="B45" s="21"/>
      <c r="C45" s="21"/>
      <c r="D45" s="21"/>
      <c r="E45" s="21"/>
      <c r="F45" s="21"/>
      <c r="G45" s="21"/>
      <c r="H45" s="31"/>
      <c r="I45" s="17"/>
      <c r="J45" s="21"/>
      <c r="K45" s="21"/>
      <c r="L45" s="21"/>
      <c r="M45" s="21"/>
      <c r="N45" s="21"/>
    </row>
    <row r="46" spans="2:16" s="2" customFormat="1" ht="15.5" thickTop="1">
      <c r="B46" s="21"/>
      <c r="C46" s="21"/>
      <c r="D46" s="21"/>
      <c r="E46" s="21"/>
      <c r="F46" s="21"/>
      <c r="G46" s="21"/>
      <c r="H46" s="18" t="str">
        <f>$B$2-1&amp;" survey"</f>
        <v>2023 survey</v>
      </c>
      <c r="I46" s="46"/>
      <c r="J46" s="21"/>
      <c r="K46" s="21"/>
      <c r="L46" s="21"/>
      <c r="M46" s="21"/>
      <c r="N46" s="21"/>
    </row>
    <row r="47" spans="2:16" s="2" customFormat="1" ht="15.5" thickBot="1">
      <c r="B47" s="21"/>
      <c r="C47" s="21"/>
      <c r="D47" s="21" t="s">
        <v>49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2:16" s="2" customFormat="1" ht="16" thickTop="1" thickBot="1">
      <c r="B48" s="21"/>
      <c r="C48" s="21"/>
      <c r="D48" s="21"/>
      <c r="E48" s="21"/>
      <c r="F48" s="21"/>
      <c r="G48" s="21"/>
      <c r="H48" s="31"/>
      <c r="I48" s="17"/>
      <c r="J48" s="21"/>
      <c r="K48" s="21"/>
      <c r="L48" s="21"/>
      <c r="M48" s="21"/>
      <c r="N48" s="21"/>
    </row>
    <row r="49" spans="1:24" s="2" customFormat="1" ht="15.5" thickTop="1">
      <c r="B49" s="21"/>
      <c r="C49" s="21"/>
      <c r="D49" s="21"/>
      <c r="E49" s="21"/>
      <c r="F49" s="21"/>
      <c r="G49" s="21"/>
      <c r="H49" s="18" t="str">
        <f>$B$2-1&amp;" survey"</f>
        <v>2023 survey</v>
      </c>
      <c r="I49" s="48"/>
      <c r="J49" s="21"/>
      <c r="K49" s="21"/>
      <c r="L49" s="21"/>
      <c r="M49" s="21"/>
      <c r="N49" s="21"/>
    </row>
    <row r="50" spans="1:24" s="2" customFormat="1" ht="15.5" thickBot="1">
      <c r="B50" s="21"/>
      <c r="C50" s="21"/>
      <c r="D50" s="21" t="s">
        <v>50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1" spans="1:24" s="2" customFormat="1" ht="16" thickTop="1" thickBot="1">
      <c r="B51" s="21"/>
      <c r="C51" s="21"/>
      <c r="D51" s="21"/>
      <c r="E51" s="21"/>
      <c r="F51" s="21"/>
      <c r="G51" s="21"/>
      <c r="H51" s="31" t="s">
        <v>51</v>
      </c>
      <c r="I51" s="17"/>
      <c r="J51" s="28" t="s">
        <v>52</v>
      </c>
      <c r="K51" s="31" t="s">
        <v>53</v>
      </c>
      <c r="L51" s="17"/>
      <c r="M51" s="28" t="s">
        <v>52</v>
      </c>
      <c r="N51" s="31" t="s">
        <v>54</v>
      </c>
      <c r="O51" s="17"/>
      <c r="P51" s="28" t="s">
        <v>52</v>
      </c>
      <c r="Q51" s="31" t="s">
        <v>55</v>
      </c>
      <c r="R51" s="17"/>
      <c r="S51" s="28" t="s">
        <v>52</v>
      </c>
      <c r="T51" s="31" t="s">
        <v>56</v>
      </c>
      <c r="U51" s="17"/>
      <c r="V51" s="28" t="s">
        <v>52</v>
      </c>
      <c r="W51" s="31" t="s">
        <v>57</v>
      </c>
      <c r="X51" s="17"/>
    </row>
    <row r="52" spans="1:24" s="2" customFormat="1" ht="15.5" thickTop="1">
      <c r="B52" s="21"/>
      <c r="C52" s="21"/>
      <c r="D52" s="21"/>
      <c r="E52" s="21"/>
      <c r="F52" s="21"/>
      <c r="G52" s="21"/>
      <c r="H52" s="18" t="str">
        <f>$B$2-1&amp;" survey"</f>
        <v>2023 survey</v>
      </c>
      <c r="I52" s="46"/>
      <c r="J52" s="21"/>
      <c r="K52" s="18" t="str">
        <f>$B$2-1&amp;" survey"</f>
        <v>2023 survey</v>
      </c>
      <c r="L52" s="46">
        <f>_xlfn.XLOOKUP($D$4,'[1]2023記入'!3:3,'[1]2023記入'!66:66)</f>
        <v>70</v>
      </c>
      <c r="M52" s="21"/>
      <c r="N52" s="18" t="str">
        <f>$B$2-1&amp;" survey"</f>
        <v>2023 survey</v>
      </c>
      <c r="O52" s="46">
        <f>_xlfn.XLOOKUP($D$4,'[1]2023記入'!3:3,'[1]2023記入'!67:67)</f>
        <v>0</v>
      </c>
      <c r="P52" s="21"/>
      <c r="Q52" s="18" t="str">
        <f>$B$2-1&amp;" survey"</f>
        <v>2023 survey</v>
      </c>
      <c r="R52" s="46">
        <f>_xlfn.XLOOKUP($D$4,'[1]2023記入'!3:3,'[1]2023記入'!68:68)</f>
        <v>0</v>
      </c>
      <c r="S52" s="21"/>
    </row>
    <row r="53" spans="1:24" s="2" customFormat="1" ht="15.5" thickBot="1">
      <c r="B53" s="21"/>
      <c r="C53" s="21"/>
      <c r="D53" s="21" t="s">
        <v>58</v>
      </c>
      <c r="E53" s="21"/>
      <c r="F53" s="21"/>
      <c r="G53" s="21"/>
      <c r="H53" s="21"/>
      <c r="I53" s="21"/>
      <c r="J53" s="21"/>
      <c r="K53" s="21"/>
      <c r="L53" s="21"/>
      <c r="M53" s="50"/>
      <c r="N53" s="21"/>
    </row>
    <row r="54" spans="1:24" s="2" customFormat="1" ht="16" thickTop="1" thickBot="1">
      <c r="B54" s="21"/>
      <c r="C54" s="21"/>
      <c r="D54" s="21"/>
      <c r="E54" s="21"/>
      <c r="F54" s="21"/>
      <c r="G54" s="21"/>
      <c r="H54" s="31"/>
      <c r="I54" s="17">
        <v>0</v>
      </c>
      <c r="J54" s="21"/>
      <c r="K54" s="28"/>
      <c r="L54" s="28"/>
      <c r="M54" s="51"/>
      <c r="N54" s="28"/>
      <c r="O54" s="28"/>
      <c r="P54" s="28"/>
    </row>
    <row r="55" spans="1:24" s="2" customFormat="1" ht="15.5" thickTop="1">
      <c r="B55" s="21"/>
      <c r="C55" s="21"/>
      <c r="D55" s="21"/>
      <c r="E55" s="21"/>
      <c r="F55" s="21"/>
      <c r="G55" s="21"/>
      <c r="H55" s="18" t="str">
        <f>$B$2-1&amp;" survey"</f>
        <v>2023 survey</v>
      </c>
      <c r="I55" s="46">
        <f>_xlfn.XLOOKUP($D$4,'[1]2023記入'!3:3,'[1]2023記入'!69:69)</f>
        <v>0</v>
      </c>
      <c r="J55" s="21"/>
      <c r="K55" s="28"/>
      <c r="L55" s="28"/>
      <c r="M55" s="28"/>
      <c r="N55" s="28"/>
      <c r="O55" s="28"/>
      <c r="P55" s="28"/>
    </row>
    <row r="56" spans="1:24" s="28" customFormat="1">
      <c r="C56" s="29" t="s">
        <v>59</v>
      </c>
      <c r="D56" s="29"/>
    </row>
    <row r="57" spans="1:24" s="28" customFormat="1" ht="15.5" thickBot="1">
      <c r="C57" s="2"/>
      <c r="D57" s="30" t="s">
        <v>60</v>
      </c>
    </row>
    <row r="58" spans="1:24" s="28" customFormat="1" ht="16" thickTop="1" thickBot="1">
      <c r="H58" s="31"/>
      <c r="I58" s="52">
        <v>44927</v>
      </c>
      <c r="J58" s="53" t="s">
        <v>61</v>
      </c>
      <c r="K58" s="52">
        <v>45291</v>
      </c>
    </row>
    <row r="59" spans="1:24" s="28" customFormat="1" ht="15.5" thickTop="1"/>
    <row r="60" spans="1:24" s="28" customFormat="1" ht="15.5" thickBot="1">
      <c r="B60" s="2"/>
      <c r="C60" s="54" t="s">
        <v>62</v>
      </c>
      <c r="D60" s="54"/>
      <c r="E60" s="55"/>
      <c r="F60" s="30" t="s">
        <v>63</v>
      </c>
      <c r="G60" s="55"/>
      <c r="H60" s="55"/>
      <c r="I60" s="55"/>
      <c r="J60" s="55"/>
      <c r="L60" s="56" t="s">
        <v>64</v>
      </c>
    </row>
    <row r="61" spans="1:24" s="28" customFormat="1" ht="16" thickTop="1" thickBot="1">
      <c r="B61" s="30"/>
      <c r="C61" s="30"/>
      <c r="D61" s="30"/>
      <c r="E61" s="55"/>
      <c r="F61" s="55"/>
      <c r="G61" s="55"/>
      <c r="H61" s="55"/>
      <c r="I61" s="57"/>
      <c r="J61" s="30" t="s">
        <v>65</v>
      </c>
      <c r="L61" s="58">
        <f>I61*$L$7/1000</f>
        <v>0</v>
      </c>
      <c r="M61" s="30" t="s">
        <v>66</v>
      </c>
    </row>
    <row r="62" spans="1:24" s="28" customFormat="1" ht="15.5" thickTop="1">
      <c r="B62" s="30"/>
      <c r="C62" s="30"/>
      <c r="D62" s="30"/>
      <c r="E62" s="55"/>
      <c r="F62" s="55"/>
      <c r="G62" s="55"/>
      <c r="H62" s="18" t="str">
        <f>$B$2-1&amp;" survey"</f>
        <v>2023 survey</v>
      </c>
      <c r="I62" s="46"/>
      <c r="J62" s="30"/>
      <c r="L62" s="59"/>
    </row>
    <row r="63" spans="1:24" s="2" customFormat="1">
      <c r="A63" s="1" t="s">
        <v>67</v>
      </c>
      <c r="B63" s="1"/>
    </row>
    <row r="64" spans="1:24" s="2" customFormat="1">
      <c r="A64" s="1"/>
      <c r="B64" s="1"/>
    </row>
    <row r="65" spans="2:19" s="64" customFormat="1">
      <c r="B65" s="2"/>
      <c r="C65" s="60"/>
      <c r="D65" s="61"/>
      <c r="E65" s="62"/>
      <c r="F65" s="62"/>
      <c r="G65" s="62"/>
      <c r="H65" s="62"/>
      <c r="I65" s="62"/>
      <c r="J65" s="62"/>
      <c r="K65" s="62"/>
      <c r="L65" s="62"/>
      <c r="M65" s="62"/>
      <c r="N65" s="63"/>
      <c r="O65" s="62"/>
      <c r="P65" s="62"/>
    </row>
    <row r="66" spans="2:19" s="28" customFormat="1">
      <c r="B66" s="26" t="s">
        <v>68</v>
      </c>
      <c r="C66" s="27" t="s">
        <v>69</v>
      </c>
      <c r="D66" s="25"/>
    </row>
    <row r="67" spans="2:19" s="28" customFormat="1">
      <c r="C67" s="29" t="s">
        <v>70</v>
      </c>
      <c r="D67" s="29"/>
      <c r="E67" s="2"/>
    </row>
    <row r="68" spans="2:19" s="28" customFormat="1" ht="15.5" thickBot="1">
      <c r="D68" s="30" t="s">
        <v>71</v>
      </c>
    </row>
    <row r="69" spans="2:19" s="28" customFormat="1" ht="16" thickTop="1" thickBot="1">
      <c r="H69" s="31"/>
      <c r="I69" s="57"/>
      <c r="J69" s="30" t="s">
        <v>65</v>
      </c>
      <c r="L69" s="65"/>
      <c r="M69" s="30" t="s">
        <v>66</v>
      </c>
      <c r="P69" s="66" t="str">
        <f>"Reason for difference from "&amp;$B$2-1</f>
        <v>Reason for difference from 2023</v>
      </c>
      <c r="Q69" s="99"/>
      <c r="R69" s="100"/>
      <c r="S69" s="100"/>
    </row>
    <row r="70" spans="2:19" s="28" customFormat="1" ht="16" thickTop="1" thickBot="1">
      <c r="D70" s="30" t="s">
        <v>72</v>
      </c>
      <c r="H70" s="18" t="str">
        <f>$B$2-1&amp;" survey"</f>
        <v>2023 survey</v>
      </c>
      <c r="I70" s="46"/>
      <c r="J70" s="30"/>
      <c r="L70" s="59"/>
    </row>
    <row r="71" spans="2:19" s="28" customFormat="1" ht="16" thickTop="1" thickBot="1">
      <c r="H71" s="31"/>
      <c r="I71" s="57" t="s">
        <v>140</v>
      </c>
      <c r="J71" s="30" t="s">
        <v>65</v>
      </c>
      <c r="L71" s="58"/>
      <c r="M71" s="30" t="s">
        <v>66</v>
      </c>
      <c r="O71" s="67"/>
      <c r="P71" s="66" t="str">
        <f>"Reason for difference from "&amp;$B$2-1</f>
        <v>Reason for difference from 2023</v>
      </c>
      <c r="Q71" s="99"/>
      <c r="R71" s="100"/>
      <c r="S71" s="100"/>
    </row>
    <row r="72" spans="2:19" s="28" customFormat="1" ht="15.5" thickTop="1">
      <c r="H72" s="18" t="str">
        <f>$B$2-1&amp;" survey"</f>
        <v>2023 survey</v>
      </c>
      <c r="I72" s="46"/>
      <c r="J72" s="30"/>
      <c r="L72" s="59"/>
    </row>
    <row r="73" spans="2:19" s="28" customFormat="1">
      <c r="H73" s="31"/>
      <c r="J73" s="28" t="s">
        <v>73</v>
      </c>
    </row>
    <row r="74" spans="2:19" s="28" customFormat="1">
      <c r="H74" s="31"/>
      <c r="J74" s="28" t="s">
        <v>74</v>
      </c>
    </row>
    <row r="75" spans="2:19" s="28" customFormat="1">
      <c r="H75" s="31"/>
      <c r="J75" s="28" t="s">
        <v>75</v>
      </c>
    </row>
    <row r="76" spans="2:19" s="2" customFormat="1">
      <c r="C76" s="1" t="s">
        <v>76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7" spans="2:19" s="28" customFormat="1" ht="15.5" thickBot="1">
      <c r="D77" s="30" t="s">
        <v>77</v>
      </c>
    </row>
    <row r="78" spans="2:19" s="28" customFormat="1" ht="16" thickTop="1" thickBot="1">
      <c r="H78" s="31"/>
      <c r="I78" s="57"/>
      <c r="J78" s="30" t="s">
        <v>65</v>
      </c>
      <c r="L78" s="65">
        <f>I78*$L$7/1000</f>
        <v>0</v>
      </c>
      <c r="M78" s="30" t="s">
        <v>66</v>
      </c>
      <c r="O78" s="67"/>
      <c r="P78" s="66" t="str">
        <f>"Reason for difference from "&amp;$B$2-1</f>
        <v>Reason for difference from 2023</v>
      </c>
      <c r="Q78" s="99"/>
      <c r="R78" s="100"/>
      <c r="S78" s="100"/>
    </row>
    <row r="79" spans="2:19" s="28" customFormat="1" ht="15.5" thickTop="1">
      <c r="H79" s="18" t="str">
        <f>$B$2-1&amp;" survey"</f>
        <v>2023 survey</v>
      </c>
      <c r="I79" s="46">
        <f>_xlfn.XLOOKUP($D$4,'[1]2023記入'!3:3,'[1]2023記入'!76:76)</f>
        <v>0</v>
      </c>
      <c r="J79" s="30"/>
      <c r="L79" s="59">
        <f>_xlfn.XLOOKUP($D$4,'[1]2023記入'!3:3,'[1]2023記入'!77:77)</f>
        <v>0</v>
      </c>
    </row>
    <row r="80" spans="2:19" s="28" customFormat="1">
      <c r="H80" s="18"/>
      <c r="I80" s="68"/>
      <c r="J80" s="30"/>
      <c r="L80" s="69"/>
    </row>
    <row r="81" spans="2:19" s="70" customFormat="1" ht="16">
      <c r="C81" s="71" t="s">
        <v>78</v>
      </c>
      <c r="H81" s="72"/>
      <c r="I81" s="73">
        <f>SUM(I69,I71,I78)</f>
        <v>0</v>
      </c>
      <c r="J81" s="30" t="s">
        <v>65</v>
      </c>
      <c r="L81" s="65">
        <f>SUM(L69,L71,L78)</f>
        <v>0</v>
      </c>
      <c r="M81" s="30" t="s">
        <v>66</v>
      </c>
    </row>
    <row r="82" spans="2:19" s="74" customFormat="1">
      <c r="C82" s="75"/>
      <c r="H82" s="18" t="str">
        <f>$B$2-1&amp;" survey"</f>
        <v>2023 survey</v>
      </c>
      <c r="I82" s="46">
        <f>SUM(I70,I72,I79)</f>
        <v>0</v>
      </c>
      <c r="J82" s="30"/>
      <c r="K82" s="28"/>
      <c r="L82" s="46">
        <f>SUM(L70,L72,L79)</f>
        <v>0</v>
      </c>
    </row>
    <row r="83" spans="2:19" s="74" customFormat="1">
      <c r="C83" s="75"/>
      <c r="H83" s="18"/>
      <c r="I83" s="68"/>
      <c r="J83" s="30"/>
      <c r="K83" s="28"/>
      <c r="L83" s="68"/>
    </row>
    <row r="84" spans="2:19" s="28" customFormat="1">
      <c r="H84" s="31"/>
      <c r="J84" s="33"/>
    </row>
    <row r="85" spans="2:19" s="28" customFormat="1">
      <c r="B85" s="26" t="s">
        <v>79</v>
      </c>
      <c r="C85" s="27" t="s">
        <v>80</v>
      </c>
    </row>
    <row r="86" spans="2:19" s="28" customFormat="1">
      <c r="C86" s="29" t="s">
        <v>81</v>
      </c>
      <c r="D86" s="29"/>
      <c r="E86" s="2"/>
    </row>
    <row r="87" spans="2:19" s="28" customFormat="1">
      <c r="D87" s="30" t="s">
        <v>82</v>
      </c>
    </row>
    <row r="88" spans="2:19" s="28" customFormat="1">
      <c r="D88" s="30" t="s">
        <v>83</v>
      </c>
    </row>
    <row r="89" spans="2:19" s="28" customFormat="1">
      <c r="D89" s="30" t="s">
        <v>84</v>
      </c>
    </row>
    <row r="90" spans="2:19" s="28" customFormat="1" ht="15.5" thickBot="1">
      <c r="D90" s="76" t="s">
        <v>85</v>
      </c>
    </row>
    <row r="91" spans="2:19" s="28" customFormat="1" ht="16" thickTop="1" thickBot="1">
      <c r="H91" s="31" t="s">
        <v>86</v>
      </c>
      <c r="I91" s="57">
        <v>0</v>
      </c>
      <c r="J91" s="77" t="s">
        <v>65</v>
      </c>
      <c r="K91" s="31" t="s">
        <v>86</v>
      </c>
      <c r="L91" s="65">
        <f>I91*$L$7/1000</f>
        <v>0</v>
      </c>
      <c r="M91" s="30" t="s">
        <v>66</v>
      </c>
      <c r="N91" s="31" t="s">
        <v>87</v>
      </c>
      <c r="O91" s="57"/>
      <c r="P91" s="77" t="s">
        <v>65</v>
      </c>
      <c r="Q91" s="31" t="s">
        <v>87</v>
      </c>
      <c r="R91" s="65">
        <f>O91*$L$7/1000</f>
        <v>0</v>
      </c>
      <c r="S91" s="30" t="s">
        <v>66</v>
      </c>
    </row>
    <row r="92" spans="2:19" s="28" customFormat="1" ht="16" thickTop="1" thickBot="1">
      <c r="H92" s="18" t="str">
        <f>$B$2-1&amp;" survey"</f>
        <v>2023 survey</v>
      </c>
      <c r="I92" s="46">
        <f>_xlfn.XLOOKUP($D$4,'[1]2023記入'!3:3,'[1]2023記入'!80:80)</f>
        <v>0</v>
      </c>
      <c r="J92" s="30"/>
      <c r="L92" s="46">
        <f>_xlfn.XLOOKUP($D$4,'[1]2023記入'!$3:$3,'[1]2023記入'!81:81)</f>
        <v>0</v>
      </c>
      <c r="N92" s="31" t="s">
        <v>88</v>
      </c>
      <c r="O92" s="57"/>
      <c r="P92" s="78" t="s">
        <v>89</v>
      </c>
      <c r="R92" s="46">
        <f>_xlfn.XLOOKUP($D$4,'[1]2023記入'!$3:$3,'[1]2023記入'!83:83)</f>
        <v>0</v>
      </c>
    </row>
    <row r="93" spans="2:19" s="28" customFormat="1" ht="15.5" thickTop="1">
      <c r="D93" s="30" t="s">
        <v>90</v>
      </c>
      <c r="O93" s="46">
        <f>_xlfn.XLOOKUP($D$4,'[1]2023記入'!$3:$3,'[1]2023記入'!82:82)</f>
        <v>0</v>
      </c>
    </row>
    <row r="94" spans="2:19" s="28" customFormat="1" ht="15.5" thickBot="1">
      <c r="D94" s="30" t="s">
        <v>91</v>
      </c>
      <c r="O94" s="46">
        <f>_xlfn.XLOOKUP($D$4,'[1]2023記入'!$3:$3,'[1]2023記入'!84:84)</f>
        <v>0</v>
      </c>
    </row>
    <row r="95" spans="2:19" s="28" customFormat="1" ht="16" thickTop="1" thickBot="1">
      <c r="H95" s="31"/>
      <c r="I95" s="57" t="s">
        <v>139</v>
      </c>
      <c r="J95" s="77" t="s">
        <v>65</v>
      </c>
      <c r="L95" s="65" t="e">
        <f>I95*$L$7/1000</f>
        <v>#VALUE!</v>
      </c>
      <c r="M95" s="30" t="s">
        <v>66</v>
      </c>
      <c r="N95" s="79"/>
      <c r="O95" s="67"/>
      <c r="P95" s="66" t="str">
        <f>"Reason for difference from "&amp;$B$2-1</f>
        <v>Reason for difference from 2023</v>
      </c>
      <c r="Q95" s="99"/>
      <c r="R95" s="100"/>
      <c r="S95" s="100"/>
    </row>
    <row r="96" spans="2:19" s="28" customFormat="1" ht="15.5" thickTop="1">
      <c r="H96" s="18" t="str">
        <f>$B$2-1&amp;" survey"</f>
        <v>2023 survey</v>
      </c>
      <c r="I96" s="46"/>
      <c r="J96" s="30"/>
      <c r="L96" s="46"/>
    </row>
    <row r="97" spans="3:19" s="28" customFormat="1">
      <c r="D97" s="30" t="s">
        <v>92</v>
      </c>
    </row>
    <row r="98" spans="3:19" s="28" customFormat="1">
      <c r="D98" s="28" t="s">
        <v>93</v>
      </c>
      <c r="H98" s="31"/>
      <c r="J98" s="33"/>
    </row>
    <row r="99" spans="3:19" s="28" customFormat="1" ht="15.5" thickBot="1">
      <c r="D99" s="28" t="s">
        <v>94</v>
      </c>
      <c r="H99" s="31"/>
      <c r="J99" s="33"/>
    </row>
    <row r="100" spans="3:19" s="28" customFormat="1" ht="16" thickTop="1" thickBot="1">
      <c r="H100" s="31"/>
      <c r="I100" s="57"/>
      <c r="J100" s="77" t="s">
        <v>65</v>
      </c>
      <c r="L100" s="65">
        <f>I100*$L$7/1000</f>
        <v>0</v>
      </c>
      <c r="M100" s="30" t="s">
        <v>66</v>
      </c>
      <c r="O100" s="67"/>
      <c r="P100" s="66" t="str">
        <f>"Reason for difference from "&amp;$B$2-1</f>
        <v>Reason for difference from 2023</v>
      </c>
      <c r="Q100" s="99"/>
      <c r="R100" s="100"/>
      <c r="S100" s="100"/>
    </row>
    <row r="101" spans="3:19" s="28" customFormat="1" ht="15.5" thickTop="1">
      <c r="H101" s="18" t="str">
        <f>$B$2-1&amp;" survey"</f>
        <v>2023 survey</v>
      </c>
      <c r="I101" s="46"/>
      <c r="J101" s="30"/>
      <c r="L101" s="46"/>
    </row>
    <row r="102" spans="3:19" s="28" customFormat="1">
      <c r="C102" s="29" t="s">
        <v>95</v>
      </c>
      <c r="D102" s="29"/>
      <c r="E102" s="2"/>
    </row>
    <row r="103" spans="3:19" s="28" customFormat="1" ht="15.5" thickBot="1">
      <c r="D103" s="30" t="s">
        <v>96</v>
      </c>
      <c r="O103" s="67"/>
      <c r="P103" s="66" t="str">
        <f>"Reason for difference from "&amp;$B$2-1</f>
        <v>Reason for difference from 2023</v>
      </c>
      <c r="Q103" s="99"/>
      <c r="R103" s="100"/>
      <c r="S103" s="100"/>
    </row>
    <row r="104" spans="3:19" s="28" customFormat="1" ht="16" thickTop="1" thickBot="1">
      <c r="H104" s="31"/>
      <c r="I104" s="57" t="s">
        <v>138</v>
      </c>
      <c r="J104" s="77" t="s">
        <v>65</v>
      </c>
      <c r="L104" s="17"/>
      <c r="N104" s="58" t="e">
        <f>I104*$L$7/1000</f>
        <v>#VALUE!</v>
      </c>
      <c r="O104" s="30" t="s">
        <v>66</v>
      </c>
      <c r="P104" s="69"/>
      <c r="Q104" s="30"/>
    </row>
    <row r="105" spans="3:19" s="28" customFormat="1" ht="15.5" thickTop="1">
      <c r="H105" s="18" t="str">
        <f>$B$2-1&amp;" survey"</f>
        <v>2023 survey</v>
      </c>
      <c r="I105" s="46"/>
      <c r="J105" s="33"/>
      <c r="L105" s="46"/>
      <c r="N105" s="46"/>
    </row>
    <row r="106" spans="3:19" s="28" customFormat="1">
      <c r="H106" s="80"/>
      <c r="I106" s="30"/>
      <c r="J106" s="33"/>
      <c r="L106" s="81" t="s">
        <v>97</v>
      </c>
    </row>
    <row r="107" spans="3:19" s="28" customFormat="1">
      <c r="C107" s="29" t="s">
        <v>98</v>
      </c>
      <c r="D107" s="29"/>
      <c r="E107" s="2"/>
    </row>
    <row r="108" spans="3:19" s="28" customFormat="1">
      <c r="D108" s="30" t="s">
        <v>99</v>
      </c>
    </row>
    <row r="109" spans="3:19" s="28" customFormat="1">
      <c r="D109" s="30"/>
    </row>
    <row r="110" spans="3:19" s="28" customFormat="1" ht="15.5" thickBot="1">
      <c r="D110" s="30" t="s">
        <v>100</v>
      </c>
      <c r="L110" s="82" t="s">
        <v>101</v>
      </c>
      <c r="P110" s="83" t="s">
        <v>102</v>
      </c>
    </row>
    <row r="111" spans="3:19" s="28" customFormat="1" ht="16" thickTop="1" thickBot="1">
      <c r="H111" s="31"/>
      <c r="I111" s="57" t="s">
        <v>143</v>
      </c>
      <c r="J111" s="30" t="s">
        <v>65</v>
      </c>
      <c r="L111" s="17"/>
      <c r="M111" s="28" t="s">
        <v>52</v>
      </c>
      <c r="N111" s="65"/>
      <c r="O111" s="30" t="s">
        <v>66</v>
      </c>
      <c r="P111" s="17"/>
      <c r="Q111" s="28" t="s">
        <v>52</v>
      </c>
    </row>
    <row r="112" spans="3:19" s="28" customFormat="1" ht="15.5" thickTop="1">
      <c r="H112" s="18" t="str">
        <f>$B$2-1&amp;" survey"</f>
        <v>2023 survey</v>
      </c>
      <c r="I112" s="46"/>
      <c r="J112" s="30"/>
      <c r="L112" s="46"/>
      <c r="N112" s="46"/>
      <c r="P112" s="46"/>
    </row>
    <row r="113" spans="4:20" s="28" customFormat="1" ht="15.5" thickBot="1">
      <c r="D113" s="30" t="s">
        <v>103</v>
      </c>
      <c r="O113" s="30"/>
    </row>
    <row r="114" spans="4:20" s="28" customFormat="1" ht="16" thickTop="1" thickBot="1">
      <c r="H114" s="31"/>
      <c r="I114" s="57" t="s">
        <v>133</v>
      </c>
      <c r="J114" s="30" t="s">
        <v>65</v>
      </c>
      <c r="L114" s="17"/>
      <c r="M114" s="28" t="s">
        <v>104</v>
      </c>
      <c r="N114" s="65"/>
      <c r="O114" s="30" t="s">
        <v>66</v>
      </c>
      <c r="P114" s="17"/>
      <c r="Q114" s="28" t="s">
        <v>104</v>
      </c>
    </row>
    <row r="115" spans="4:20" s="28" customFormat="1" ht="16" thickTop="1" thickBot="1">
      <c r="H115" s="18" t="str">
        <f>$B$2-1&amp;" survey"</f>
        <v>2023 survey</v>
      </c>
      <c r="I115" s="46"/>
      <c r="J115" s="30"/>
      <c r="L115" s="46"/>
      <c r="N115" s="46"/>
      <c r="O115" s="30"/>
      <c r="P115" s="46"/>
    </row>
    <row r="116" spans="4:20" s="28" customFormat="1" ht="16" thickTop="1" thickBot="1">
      <c r="H116" s="31"/>
      <c r="I116" s="31"/>
      <c r="J116" s="31"/>
      <c r="K116" s="31"/>
      <c r="L116" s="17"/>
      <c r="M116" s="84" t="s">
        <v>105</v>
      </c>
      <c r="P116" s="17"/>
      <c r="Q116" s="84" t="s">
        <v>105</v>
      </c>
    </row>
    <row r="117" spans="4:20" s="28" customFormat="1" ht="16" thickTop="1" thickBot="1">
      <c r="D117" s="30" t="s">
        <v>106</v>
      </c>
      <c r="L117" s="46"/>
      <c r="P117" s="46"/>
    </row>
    <row r="118" spans="4:20" s="28" customFormat="1" ht="16" thickTop="1" thickBot="1">
      <c r="H118" s="31"/>
      <c r="I118" s="57" t="s">
        <v>134</v>
      </c>
      <c r="J118" s="30" t="s">
        <v>65</v>
      </c>
      <c r="L118" s="17"/>
      <c r="M118" s="28" t="s">
        <v>52</v>
      </c>
      <c r="N118" s="65"/>
      <c r="O118" s="30" t="s">
        <v>66</v>
      </c>
      <c r="P118" s="17"/>
      <c r="Q118" s="28" t="s">
        <v>52</v>
      </c>
    </row>
    <row r="119" spans="4:20" s="28" customFormat="1" ht="15.5" thickTop="1">
      <c r="H119" s="18" t="str">
        <f>$B$2-1&amp;" survey"</f>
        <v>2023 survey</v>
      </c>
      <c r="I119" s="46"/>
      <c r="J119" s="30"/>
      <c r="L119" s="46"/>
      <c r="N119" s="46"/>
      <c r="O119" s="30"/>
      <c r="P119" s="46"/>
    </row>
    <row r="120" spans="4:20" s="28" customFormat="1" ht="15.5" thickBot="1">
      <c r="D120" s="30" t="s">
        <v>107</v>
      </c>
    </row>
    <row r="121" spans="4:20" s="28" customFormat="1" ht="16" thickTop="1" thickBot="1">
      <c r="H121" s="31"/>
      <c r="I121" s="57" t="s">
        <v>135</v>
      </c>
      <c r="J121" s="30" t="s">
        <v>65</v>
      </c>
      <c r="L121" s="17"/>
      <c r="M121" s="28" t="s">
        <v>52</v>
      </c>
      <c r="N121" s="65"/>
      <c r="O121" s="30" t="s">
        <v>66</v>
      </c>
      <c r="P121" s="17"/>
      <c r="Q121" s="28" t="s">
        <v>52</v>
      </c>
    </row>
    <row r="122" spans="4:20" s="28" customFormat="1" ht="15.5" thickTop="1">
      <c r="H122" s="18" t="str">
        <f>$B$2-1&amp;" survey"</f>
        <v>2023 survey</v>
      </c>
      <c r="I122" s="46"/>
      <c r="J122" s="30"/>
      <c r="L122" s="46"/>
      <c r="N122" s="46"/>
      <c r="O122" s="30"/>
      <c r="P122" s="46"/>
    </row>
    <row r="123" spans="4:20" s="28" customFormat="1" ht="15.5" thickBot="1">
      <c r="D123" s="30" t="s">
        <v>108</v>
      </c>
    </row>
    <row r="124" spans="4:20" s="28" customFormat="1" ht="16" thickTop="1" thickBot="1">
      <c r="H124" s="31"/>
      <c r="I124" s="57" t="s">
        <v>136</v>
      </c>
      <c r="J124" s="30" t="s">
        <v>65</v>
      </c>
      <c r="L124" s="17"/>
      <c r="M124" s="28" t="s">
        <v>52</v>
      </c>
      <c r="N124" s="65"/>
      <c r="O124" s="30" t="s">
        <v>66</v>
      </c>
      <c r="P124" s="17"/>
      <c r="Q124" s="28" t="s">
        <v>52</v>
      </c>
    </row>
    <row r="125" spans="4:20" s="28" customFormat="1" ht="15.5" thickTop="1">
      <c r="H125" s="18" t="str">
        <f>$B$2-1&amp;" survey"</f>
        <v>2023 survey</v>
      </c>
      <c r="I125" s="46"/>
      <c r="J125" s="30"/>
      <c r="L125" s="46"/>
      <c r="N125" s="46"/>
      <c r="O125" s="30"/>
      <c r="P125" s="46"/>
    </row>
    <row r="126" spans="4:20" s="2" customFormat="1" ht="15.5" thickBot="1">
      <c r="D126" s="2" t="s">
        <v>109</v>
      </c>
      <c r="P126" s="28"/>
      <c r="Q126" s="40"/>
    </row>
    <row r="127" spans="4:20" s="28" customFormat="1" ht="16" thickTop="1" thickBot="1">
      <c r="H127" s="31"/>
      <c r="I127" s="57" t="s">
        <v>137</v>
      </c>
      <c r="J127" s="30" t="s">
        <v>65</v>
      </c>
      <c r="L127" s="17"/>
      <c r="M127" s="28" t="s">
        <v>52</v>
      </c>
      <c r="N127" s="65"/>
      <c r="O127" s="30" t="s">
        <v>66</v>
      </c>
      <c r="R127" s="128"/>
      <c r="S127" s="129"/>
      <c r="T127" s="129"/>
    </row>
    <row r="128" spans="4:20" s="28" customFormat="1" ht="15.5" thickTop="1">
      <c r="H128" s="18" t="str">
        <f>$B$2-1&amp;" survey"</f>
        <v>2023 survey</v>
      </c>
      <c r="I128" s="46"/>
      <c r="J128" s="30"/>
      <c r="L128" s="46"/>
      <c r="N128" s="46"/>
      <c r="O128" s="30"/>
      <c r="P128" s="30"/>
      <c r="S128"/>
      <c r="T128"/>
    </row>
    <row r="129" spans="2:23" s="28" customFormat="1">
      <c r="H129" s="31"/>
      <c r="I129" s="85" t="s">
        <v>110</v>
      </c>
      <c r="K129" s="99"/>
      <c r="L129" s="100"/>
      <c r="M129" s="100"/>
      <c r="O129"/>
      <c r="P129"/>
      <c r="Q129"/>
      <c r="R129"/>
      <c r="V129"/>
      <c r="W129"/>
    </row>
    <row r="130" spans="2:23" s="28" customFormat="1">
      <c r="H130" s="31"/>
      <c r="L130"/>
      <c r="M130"/>
      <c r="O130"/>
      <c r="P130" t="s">
        <v>111</v>
      </c>
      <c r="Q130"/>
      <c r="R130"/>
      <c r="V130"/>
      <c r="W130"/>
    </row>
    <row r="131" spans="2:23" s="2" customFormat="1" ht="15.5" thickBot="1">
      <c r="D131" s="2" t="s">
        <v>112</v>
      </c>
      <c r="P131" s="28"/>
    </row>
    <row r="132" spans="2:23" s="28" customFormat="1" ht="16" thickTop="1" thickBot="1">
      <c r="H132" s="31"/>
      <c r="I132" s="57"/>
      <c r="J132" s="30" t="s">
        <v>65</v>
      </c>
      <c r="L132" s="17"/>
      <c r="M132" s="28" t="s">
        <v>52</v>
      </c>
      <c r="N132" s="58">
        <f>I132*$L$7/1000</f>
        <v>0</v>
      </c>
      <c r="O132" s="30" t="s">
        <v>66</v>
      </c>
      <c r="R132" s="128"/>
      <c r="S132" s="129"/>
      <c r="T132" s="129"/>
    </row>
    <row r="133" spans="2:23" s="28" customFormat="1" ht="15.5" thickTop="1">
      <c r="H133" s="18" t="str">
        <f>$B$2-1&amp;" survey"</f>
        <v>2023 survey</v>
      </c>
      <c r="I133" s="46"/>
      <c r="J133" s="30"/>
      <c r="L133" s="46"/>
      <c r="N133" s="46"/>
      <c r="O133" s="30"/>
      <c r="P133" s="30"/>
      <c r="S133"/>
      <c r="T133"/>
    </row>
    <row r="134" spans="2:23" s="2" customFormat="1">
      <c r="I134" s="85" t="s">
        <v>110</v>
      </c>
      <c r="J134" s="28"/>
      <c r="K134" s="99"/>
      <c r="L134" s="100"/>
      <c r="M134" s="100"/>
    </row>
    <row r="135" spans="2:23" s="2" customFormat="1">
      <c r="C135" s="29" t="s">
        <v>113</v>
      </c>
      <c r="D135" s="86"/>
      <c r="E135" s="86"/>
      <c r="F135" s="86"/>
      <c r="G135" s="86"/>
      <c r="H135" s="87"/>
      <c r="I135" s="88"/>
      <c r="J135" s="89"/>
      <c r="K135" s="86"/>
      <c r="L135" s="86"/>
      <c r="M135" s="90"/>
      <c r="N135" s="91"/>
      <c r="O135" s="86"/>
    </row>
    <row r="136" spans="2:23" s="2" customFormat="1" ht="15.5" thickBot="1">
      <c r="C136" s="92"/>
      <c r="D136" s="30" t="s">
        <v>114</v>
      </c>
      <c r="E136" s="86"/>
      <c r="F136" s="86"/>
      <c r="G136" s="86"/>
      <c r="H136" s="87"/>
      <c r="I136" s="88"/>
      <c r="J136" s="89"/>
      <c r="K136" s="86"/>
      <c r="L136" s="86"/>
      <c r="M136" s="90"/>
      <c r="N136" s="91"/>
      <c r="O136" s="86"/>
    </row>
    <row r="137" spans="2:23" s="2" customFormat="1" ht="16" thickTop="1" thickBot="1">
      <c r="C137" s="86"/>
      <c r="D137" s="86"/>
      <c r="E137" s="86"/>
      <c r="F137" s="86"/>
      <c r="G137" s="86"/>
      <c r="H137" s="87"/>
      <c r="I137" s="57" t="s">
        <v>132</v>
      </c>
      <c r="J137" s="30" t="s">
        <v>65</v>
      </c>
      <c r="K137" s="86"/>
      <c r="L137" s="65"/>
      <c r="M137" s="30" t="s">
        <v>66</v>
      </c>
      <c r="O137" s="67"/>
      <c r="P137" s="66" t="str">
        <f>"Reason for difference from "&amp;$B$2-1</f>
        <v>Reason for difference from 2023</v>
      </c>
      <c r="Q137" s="99"/>
      <c r="R137" s="100"/>
      <c r="S137" s="100"/>
    </row>
    <row r="138" spans="2:23" s="28" customFormat="1" ht="15.5" thickTop="1">
      <c r="H138" s="18" t="str">
        <f>$B$2-1&amp;" survey"</f>
        <v>2023 survey</v>
      </c>
      <c r="I138" s="46"/>
      <c r="J138" s="30"/>
      <c r="L138" s="46"/>
      <c r="M138" s="69"/>
      <c r="O138" s="30"/>
      <c r="P138" s="30"/>
      <c r="S138"/>
      <c r="T138"/>
    </row>
    <row r="139" spans="2:23" s="28" customFormat="1">
      <c r="H139" s="31"/>
      <c r="J139" s="33"/>
    </row>
    <row r="140" spans="2:23" s="70" customFormat="1" ht="16">
      <c r="C140" s="71" t="s">
        <v>115</v>
      </c>
      <c r="H140" s="72"/>
      <c r="I140" s="65"/>
      <c r="J140" s="30" t="s">
        <v>65</v>
      </c>
      <c r="L140" s="65"/>
      <c r="M140" s="30" t="s">
        <v>66</v>
      </c>
    </row>
    <row r="141" spans="2:23" s="70" customFormat="1" ht="16">
      <c r="C141" s="71"/>
      <c r="H141" s="18" t="str">
        <f>$B$2-1&amp;" survey"</f>
        <v>2023 survey</v>
      </c>
      <c r="I141" s="46"/>
      <c r="J141" s="30"/>
      <c r="L141" s="46"/>
      <c r="M141" s="30"/>
    </row>
    <row r="142" spans="2:23" s="28" customFormat="1">
      <c r="B142" s="26" t="s">
        <v>116</v>
      </c>
      <c r="C142" s="27" t="s">
        <v>117</v>
      </c>
    </row>
    <row r="143" spans="2:23" s="28" customFormat="1">
      <c r="C143" s="29" t="s">
        <v>118</v>
      </c>
      <c r="D143" s="29"/>
      <c r="E143" s="2"/>
    </row>
    <row r="144" spans="2:23" s="28" customFormat="1" ht="15.5" thickBot="1">
      <c r="D144" s="30" t="s">
        <v>119</v>
      </c>
    </row>
    <row r="145" spans="3:19" s="28" customFormat="1" ht="16" thickTop="1" thickBot="1">
      <c r="H145" s="31"/>
      <c r="I145" s="57" t="s">
        <v>131</v>
      </c>
      <c r="J145" s="30" t="s">
        <v>65</v>
      </c>
      <c r="L145" s="65"/>
      <c r="M145" s="30" t="s">
        <v>66</v>
      </c>
      <c r="O145" s="67"/>
      <c r="P145" s="66" t="str">
        <f>"Reason for difference from "&amp;$B$2-1</f>
        <v>Reason for difference from 2023</v>
      </c>
      <c r="Q145" s="99"/>
      <c r="R145" s="100"/>
      <c r="S145" s="100"/>
    </row>
    <row r="146" spans="3:19" s="28" customFormat="1" ht="15.5" thickTop="1">
      <c r="H146" s="18" t="str">
        <f>$B$2-1&amp;" survey"</f>
        <v>2023 survey</v>
      </c>
      <c r="I146" s="46"/>
      <c r="J146" s="30"/>
      <c r="L146" s="46"/>
      <c r="M146" s="30"/>
    </row>
    <row r="147" spans="3:19" s="28" customFormat="1">
      <c r="C147" s="29" t="s">
        <v>120</v>
      </c>
      <c r="D147" s="29"/>
      <c r="E147" s="2"/>
    </row>
    <row r="148" spans="3:19" s="28" customFormat="1" ht="15.5" thickBot="1">
      <c r="D148" s="30" t="s">
        <v>121</v>
      </c>
    </row>
    <row r="149" spans="3:19" s="28" customFormat="1" ht="16" thickTop="1" thickBot="1">
      <c r="H149" s="31"/>
      <c r="I149" s="57" t="s">
        <v>130</v>
      </c>
      <c r="J149" s="30" t="s">
        <v>65</v>
      </c>
      <c r="L149" s="65"/>
      <c r="M149" s="30" t="s">
        <v>66</v>
      </c>
      <c r="O149" s="67"/>
      <c r="P149" s="66" t="str">
        <f>"Reason for difference from "&amp;$B$2-1</f>
        <v>Reason for difference from 2023</v>
      </c>
      <c r="Q149" s="99"/>
      <c r="R149" s="100"/>
      <c r="S149" s="100"/>
    </row>
    <row r="150" spans="3:19" s="2" customFormat="1" ht="15.5" thickTop="1">
      <c r="H150" s="18" t="str">
        <f>$B$2-1&amp;" survey"</f>
        <v>2023 survey</v>
      </c>
      <c r="I150" s="46"/>
      <c r="J150" s="30"/>
      <c r="K150" s="28"/>
      <c r="L150" s="46"/>
    </row>
    <row r="151" spans="3:19" s="28" customFormat="1">
      <c r="C151" s="29" t="s">
        <v>122</v>
      </c>
      <c r="D151" s="29"/>
      <c r="E151" s="2"/>
    </row>
    <row r="152" spans="3:19" s="28" customFormat="1" ht="15.5" thickBot="1">
      <c r="D152" s="30" t="s">
        <v>123</v>
      </c>
    </row>
    <row r="153" spans="3:19" s="28" customFormat="1" ht="16" thickTop="1" thickBot="1">
      <c r="H153" s="31"/>
      <c r="I153" s="57" t="s">
        <v>141</v>
      </c>
      <c r="J153" s="30" t="s">
        <v>65</v>
      </c>
      <c r="L153" s="65"/>
      <c r="M153" s="30" t="s">
        <v>66</v>
      </c>
      <c r="O153" s="67"/>
      <c r="P153" s="66" t="str">
        <f>"Reason for difference from "&amp;$B$2-1</f>
        <v>Reason for difference from 2023</v>
      </c>
      <c r="Q153" s="99"/>
      <c r="R153" s="100"/>
      <c r="S153" s="100"/>
    </row>
    <row r="154" spans="3:19" s="2" customFormat="1" ht="15.5" thickTop="1">
      <c r="H154" s="18" t="str">
        <f>$B$2-1&amp;" survey"</f>
        <v>2023 survey</v>
      </c>
      <c r="I154" s="46"/>
      <c r="J154" s="30"/>
      <c r="K154" s="28"/>
      <c r="L154" s="46"/>
    </row>
    <row r="155" spans="3:19" s="2" customFormat="1">
      <c r="I155" s="2" t="s">
        <v>124</v>
      </c>
    </row>
    <row r="156" spans="3:19" s="28" customFormat="1">
      <c r="C156" s="29" t="s">
        <v>125</v>
      </c>
      <c r="D156" s="29"/>
      <c r="E156" s="2"/>
    </row>
    <row r="157" spans="3:19" s="28" customFormat="1" ht="15.5" thickBot="1">
      <c r="D157" s="30" t="s">
        <v>126</v>
      </c>
    </row>
    <row r="158" spans="3:19" s="28" customFormat="1" ht="16" thickTop="1" thickBot="1">
      <c r="H158" s="31"/>
      <c r="I158" s="57" t="s">
        <v>142</v>
      </c>
      <c r="J158" s="30" t="s">
        <v>65</v>
      </c>
      <c r="L158" s="65"/>
      <c r="M158" s="30" t="s">
        <v>66</v>
      </c>
      <c r="O158" s="67"/>
      <c r="P158" s="66" t="str">
        <f>"Reason for difference from "&amp;$B$2-1</f>
        <v>Reason for difference from 2023</v>
      </c>
      <c r="Q158" s="99"/>
      <c r="R158" s="100"/>
      <c r="S158" s="100"/>
    </row>
    <row r="159" spans="3:19" s="2" customFormat="1" ht="15.5" thickTop="1">
      <c r="H159" s="18" t="str">
        <f>$B$2-1&amp;" survey"</f>
        <v>2023 survey</v>
      </c>
      <c r="I159" s="46"/>
      <c r="J159" s="30"/>
      <c r="K159" s="28"/>
      <c r="L159" s="46"/>
    </row>
    <row r="160" spans="3:19" s="2" customFormat="1"/>
    <row r="161" spans="1:18" s="70" customFormat="1" ht="16">
      <c r="C161" s="71" t="s">
        <v>127</v>
      </c>
      <c r="H161" s="72"/>
      <c r="I161" s="65"/>
      <c r="J161" s="30" t="s">
        <v>65</v>
      </c>
      <c r="L161" s="65"/>
      <c r="M161" s="30" t="s">
        <v>66</v>
      </c>
    </row>
    <row r="162" spans="1:18" s="70" customFormat="1" ht="16">
      <c r="C162" s="93"/>
      <c r="H162" s="18" t="str">
        <f>$B$2-1&amp;" survey"</f>
        <v>2023 survey</v>
      </c>
      <c r="I162" s="46"/>
      <c r="J162" s="30"/>
      <c r="K162" s="28"/>
      <c r="L162" s="46"/>
    </row>
    <row r="163" spans="1:18" s="70" customFormat="1" ht="16">
      <c r="C163" s="93"/>
      <c r="H163" s="72"/>
      <c r="J163" s="94"/>
    </row>
    <row r="164" spans="1:18" s="95" customFormat="1" ht="19.5">
      <c r="C164" s="96" t="s">
        <v>128</v>
      </c>
      <c r="H164" s="97"/>
      <c r="I164" s="65"/>
      <c r="J164" s="30" t="s">
        <v>65</v>
      </c>
      <c r="L164" s="58"/>
      <c r="M164" s="30" t="s">
        <v>66</v>
      </c>
      <c r="N164" s="70"/>
    </row>
    <row r="165" spans="1:18" s="70" customFormat="1" ht="16">
      <c r="C165" s="93"/>
      <c r="H165" s="18" t="str">
        <f>$B$2-1&amp;" survey"</f>
        <v>2023 survey</v>
      </c>
      <c r="I165" s="46"/>
      <c r="J165" s="30"/>
      <c r="K165" s="28"/>
      <c r="L165" s="46"/>
    </row>
    <row r="166" spans="1:18" ht="16">
      <c r="A166" s="70"/>
      <c r="B166" s="70"/>
      <c r="C166" s="93"/>
      <c r="D166" s="70"/>
      <c r="E166" s="70"/>
      <c r="F166" s="70"/>
      <c r="G166" s="70"/>
      <c r="H166" s="72"/>
      <c r="I166" s="70"/>
      <c r="J166" s="70"/>
      <c r="K166" s="28"/>
      <c r="L166" s="28"/>
      <c r="O166" s="70"/>
      <c r="P166" s="70"/>
      <c r="Q166" s="70"/>
      <c r="R166" s="70"/>
    </row>
    <row r="167" spans="1:18">
      <c r="A167" s="127" t="s">
        <v>129</v>
      </c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</row>
    <row r="168" spans="1:18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</row>
    <row r="169" spans="1:18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</row>
    <row r="170" spans="1:18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</row>
  </sheetData>
  <mergeCells count="26">
    <mergeCell ref="A167:R170"/>
    <mergeCell ref="Q100:S100"/>
    <mergeCell ref="Q103:S103"/>
    <mergeCell ref="R127:T127"/>
    <mergeCell ref="K129:M129"/>
    <mergeCell ref="R132:T132"/>
    <mergeCell ref="K134:M134"/>
    <mergeCell ref="Q137:S137"/>
    <mergeCell ref="Q145:S145"/>
    <mergeCell ref="Q149:S149"/>
    <mergeCell ref="Q153:S153"/>
    <mergeCell ref="Q158:S158"/>
    <mergeCell ref="Q95:S95"/>
    <mergeCell ref="E4:F4"/>
    <mergeCell ref="G4:K4"/>
    <mergeCell ref="E20:F20"/>
    <mergeCell ref="H20:K20"/>
    <mergeCell ref="L20:M21"/>
    <mergeCell ref="E21:F21"/>
    <mergeCell ref="H21:I21"/>
    <mergeCell ref="J21:K21"/>
    <mergeCell ref="E23:F30"/>
    <mergeCell ref="K39:P39"/>
    <mergeCell ref="Q69:S69"/>
    <mergeCell ref="Q71:S71"/>
    <mergeCell ref="Q78:S78"/>
  </mergeCells>
  <conditionalFormatting sqref="H23:M30">
    <cfRule type="containsBlanks" dxfId="52" priority="6" stopIfTrue="1">
      <formula>LEN(TRIM(H23))=0</formula>
    </cfRule>
  </conditionalFormatting>
  <conditionalFormatting sqref="I36">
    <cfRule type="containsBlanks" dxfId="51" priority="52" stopIfTrue="1">
      <formula>LEN(TRIM(I36))=0</formula>
    </cfRule>
  </conditionalFormatting>
  <conditionalFormatting sqref="I39">
    <cfRule type="containsBlanks" dxfId="50" priority="53" stopIfTrue="1">
      <formula>LEN(TRIM(I39))=0</formula>
    </cfRule>
  </conditionalFormatting>
  <conditionalFormatting sqref="I42">
    <cfRule type="containsBlanks" dxfId="49" priority="50" stopIfTrue="1">
      <formula>LEN(TRIM(I42))=0</formula>
    </cfRule>
  </conditionalFormatting>
  <conditionalFormatting sqref="I45">
    <cfRule type="containsBlanks" dxfId="48" priority="4" stopIfTrue="1">
      <formula>LEN(TRIM(I45))=0</formula>
    </cfRule>
  </conditionalFormatting>
  <conditionalFormatting sqref="I48">
    <cfRule type="containsBlanks" dxfId="47" priority="49" stopIfTrue="1">
      <formula>LEN(TRIM(I48))=0</formula>
    </cfRule>
  </conditionalFormatting>
  <conditionalFormatting sqref="I51">
    <cfRule type="containsBlanks" dxfId="46" priority="48" stopIfTrue="1">
      <formula>LEN(TRIM(I51))=0</formula>
    </cfRule>
  </conditionalFormatting>
  <conditionalFormatting sqref="I54">
    <cfRule type="containsBlanks" dxfId="45" priority="44" stopIfTrue="1">
      <formula>LEN(TRIM(I54))=0</formula>
    </cfRule>
  </conditionalFormatting>
  <conditionalFormatting sqref="I58">
    <cfRule type="containsBlanks" dxfId="44" priority="43" stopIfTrue="1">
      <formula>LEN(TRIM(I58))=0</formula>
    </cfRule>
  </conditionalFormatting>
  <conditionalFormatting sqref="I61">
    <cfRule type="containsBlanks" dxfId="43" priority="41" stopIfTrue="1">
      <formula>LEN(TRIM(I61))=0</formula>
    </cfRule>
  </conditionalFormatting>
  <conditionalFormatting sqref="I69">
    <cfRule type="containsBlanks" dxfId="42" priority="40" stopIfTrue="1">
      <formula>LEN(TRIM(I69))=0</formula>
    </cfRule>
  </conditionalFormatting>
  <conditionalFormatting sqref="I71">
    <cfRule type="containsBlanks" dxfId="41" priority="39" stopIfTrue="1">
      <formula>LEN(TRIM(I71))=0</formula>
    </cfRule>
  </conditionalFormatting>
  <conditionalFormatting sqref="I78">
    <cfRule type="containsBlanks" dxfId="40" priority="38" stopIfTrue="1">
      <formula>LEN(TRIM(I78))=0</formula>
    </cfRule>
  </conditionalFormatting>
  <conditionalFormatting sqref="I91">
    <cfRule type="containsBlanks" dxfId="39" priority="37" stopIfTrue="1">
      <formula>LEN(TRIM(I91))=0</formula>
    </cfRule>
  </conditionalFormatting>
  <conditionalFormatting sqref="I95">
    <cfRule type="containsBlanks" dxfId="38" priority="35" stopIfTrue="1">
      <formula>LEN(TRIM(I95))=0</formula>
    </cfRule>
  </conditionalFormatting>
  <conditionalFormatting sqref="I100">
    <cfRule type="containsBlanks" dxfId="37" priority="34" stopIfTrue="1">
      <formula>LEN(TRIM(I100))=0</formula>
    </cfRule>
  </conditionalFormatting>
  <conditionalFormatting sqref="I104">
    <cfRule type="containsBlanks" dxfId="36" priority="33" stopIfTrue="1">
      <formula>LEN(TRIM(I104))=0</formula>
    </cfRule>
  </conditionalFormatting>
  <conditionalFormatting sqref="I111">
    <cfRule type="containsBlanks" dxfId="35" priority="31" stopIfTrue="1">
      <formula>LEN(TRIM(I111))=0</formula>
    </cfRule>
  </conditionalFormatting>
  <conditionalFormatting sqref="I114">
    <cfRule type="containsBlanks" dxfId="34" priority="28" stopIfTrue="1">
      <formula>LEN(TRIM(I114))=0</formula>
    </cfRule>
  </conditionalFormatting>
  <conditionalFormatting sqref="I118">
    <cfRule type="containsBlanks" dxfId="33" priority="23" stopIfTrue="1">
      <formula>LEN(TRIM(I118))=0</formula>
    </cfRule>
  </conditionalFormatting>
  <conditionalFormatting sqref="I121">
    <cfRule type="containsBlanks" dxfId="32" priority="20" stopIfTrue="1">
      <formula>LEN(TRIM(I121))=0</formula>
    </cfRule>
  </conditionalFormatting>
  <conditionalFormatting sqref="I124">
    <cfRule type="containsBlanks" dxfId="31" priority="19" stopIfTrue="1">
      <formula>LEN(TRIM(I124))=0</formula>
    </cfRule>
  </conditionalFormatting>
  <conditionalFormatting sqref="I127">
    <cfRule type="containsBlanks" dxfId="30" priority="18" stopIfTrue="1">
      <formula>LEN(TRIM(I127))=0</formula>
    </cfRule>
  </conditionalFormatting>
  <conditionalFormatting sqref="I132">
    <cfRule type="containsBlanks" dxfId="29" priority="17" stopIfTrue="1">
      <formula>LEN(TRIM(I132))=0</formula>
    </cfRule>
  </conditionalFormatting>
  <conditionalFormatting sqref="I137">
    <cfRule type="containsBlanks" dxfId="28" priority="11" stopIfTrue="1">
      <formula>LEN(TRIM(I137))=0</formula>
    </cfRule>
  </conditionalFormatting>
  <conditionalFormatting sqref="I145">
    <cfRule type="containsBlanks" dxfId="27" priority="10" stopIfTrue="1">
      <formula>LEN(TRIM(I145))=0</formula>
    </cfRule>
  </conditionalFormatting>
  <conditionalFormatting sqref="I149">
    <cfRule type="containsBlanks" dxfId="26" priority="9" stopIfTrue="1">
      <formula>LEN(TRIM(I149))=0</formula>
    </cfRule>
  </conditionalFormatting>
  <conditionalFormatting sqref="I153">
    <cfRule type="containsBlanks" dxfId="25" priority="8" stopIfTrue="1">
      <formula>LEN(TRIM(I153))=0</formula>
    </cfRule>
  </conditionalFormatting>
  <conditionalFormatting sqref="I158">
    <cfRule type="containsBlanks" dxfId="24" priority="7" stopIfTrue="1">
      <formula>LEN(TRIM(I158))=0</formula>
    </cfRule>
  </conditionalFormatting>
  <conditionalFormatting sqref="K39">
    <cfRule type="containsBlanks" dxfId="23" priority="5" stopIfTrue="1">
      <formula>LEN(TRIM(K39))=0</formula>
    </cfRule>
  </conditionalFormatting>
  <conditionalFormatting sqref="K58">
    <cfRule type="containsBlanks" dxfId="22" priority="42" stopIfTrue="1">
      <formula>LEN(TRIM(K58))=0</formula>
    </cfRule>
  </conditionalFormatting>
  <conditionalFormatting sqref="L7">
    <cfRule type="containsBlanks" dxfId="21" priority="51" stopIfTrue="1">
      <formula>LEN(TRIM(L7))=0</formula>
    </cfRule>
  </conditionalFormatting>
  <conditionalFormatting sqref="L51">
    <cfRule type="containsBlanks" dxfId="20" priority="47" stopIfTrue="1">
      <formula>LEN(TRIM(L51))=0</formula>
    </cfRule>
  </conditionalFormatting>
  <conditionalFormatting sqref="L104">
    <cfRule type="containsBlanks" dxfId="19" priority="32" stopIfTrue="1">
      <formula>LEN(TRIM(L104))=0</formula>
    </cfRule>
  </conditionalFormatting>
  <conditionalFormatting sqref="L111">
    <cfRule type="containsBlanks" dxfId="18" priority="30" stopIfTrue="1">
      <formula>LEN(TRIM(L111))=0</formula>
    </cfRule>
  </conditionalFormatting>
  <conditionalFormatting sqref="L114">
    <cfRule type="containsBlanks" dxfId="17" priority="27" stopIfTrue="1">
      <formula>LEN(TRIM(L114))=0</formula>
    </cfRule>
  </conditionalFormatting>
  <conditionalFormatting sqref="L116">
    <cfRule type="containsBlanks" dxfId="16" priority="25" stopIfTrue="1">
      <formula>LEN(TRIM(L116))=0</formula>
    </cfRule>
  </conditionalFormatting>
  <conditionalFormatting sqref="L118">
    <cfRule type="containsBlanks" dxfId="15" priority="22" stopIfTrue="1">
      <formula>LEN(TRIM(L118))=0</formula>
    </cfRule>
  </conditionalFormatting>
  <conditionalFormatting sqref="L121">
    <cfRule type="containsBlanks" dxfId="14" priority="16" stopIfTrue="1">
      <formula>LEN(TRIM(L121))=0</formula>
    </cfRule>
  </conditionalFormatting>
  <conditionalFormatting sqref="L124">
    <cfRule type="containsBlanks" dxfId="13" priority="15" stopIfTrue="1">
      <formula>LEN(TRIM(L124))=0</formula>
    </cfRule>
  </conditionalFormatting>
  <conditionalFormatting sqref="L127">
    <cfRule type="containsBlanks" dxfId="12" priority="14" stopIfTrue="1">
      <formula>LEN(TRIM(L127))=0</formula>
    </cfRule>
  </conditionalFormatting>
  <conditionalFormatting sqref="L132">
    <cfRule type="containsBlanks" dxfId="11" priority="12" stopIfTrue="1">
      <formula>LEN(TRIM(L132))=0</formula>
    </cfRule>
  </conditionalFormatting>
  <conditionalFormatting sqref="O51">
    <cfRule type="containsBlanks" dxfId="10" priority="46" stopIfTrue="1">
      <formula>LEN(TRIM(O51))=0</formula>
    </cfRule>
  </conditionalFormatting>
  <conditionalFormatting sqref="O91:O92">
    <cfRule type="containsBlanks" dxfId="9" priority="36" stopIfTrue="1">
      <formula>LEN(TRIM(O91))=0</formula>
    </cfRule>
  </conditionalFormatting>
  <conditionalFormatting sqref="P111">
    <cfRule type="containsBlanks" dxfId="8" priority="29" stopIfTrue="1">
      <formula>LEN(TRIM(P111))=0</formula>
    </cfRule>
  </conditionalFormatting>
  <conditionalFormatting sqref="P114">
    <cfRule type="containsBlanks" dxfId="7" priority="26" stopIfTrue="1">
      <formula>LEN(TRIM(P114))=0</formula>
    </cfRule>
  </conditionalFormatting>
  <conditionalFormatting sqref="P116">
    <cfRule type="containsBlanks" dxfId="6" priority="24" stopIfTrue="1">
      <formula>LEN(TRIM(P116))=0</formula>
    </cfRule>
  </conditionalFormatting>
  <conditionalFormatting sqref="P118">
    <cfRule type="containsBlanks" dxfId="5" priority="21" stopIfTrue="1">
      <formula>LEN(TRIM(P118))=0</formula>
    </cfRule>
  </conditionalFormatting>
  <conditionalFormatting sqref="P121">
    <cfRule type="containsBlanks" dxfId="4" priority="3" stopIfTrue="1">
      <formula>LEN(TRIM(P121))=0</formula>
    </cfRule>
  </conditionalFormatting>
  <conditionalFormatting sqref="P124">
    <cfRule type="containsBlanks" dxfId="3" priority="13" stopIfTrue="1">
      <formula>LEN(TRIM(P124))=0</formula>
    </cfRule>
  </conditionalFormatting>
  <conditionalFormatting sqref="R51">
    <cfRule type="containsBlanks" dxfId="2" priority="45" stopIfTrue="1">
      <formula>LEN(TRIM(R51))=0</formula>
    </cfRule>
  </conditionalFormatting>
  <conditionalFormatting sqref="U51">
    <cfRule type="containsBlanks" dxfId="1" priority="2" stopIfTrue="1">
      <formula>LEN(TRIM(U51))=0</formula>
    </cfRule>
  </conditionalFormatting>
  <conditionalFormatting sqref="X51">
    <cfRule type="containsBlanks" dxfId="0" priority="1" stopIfTrue="1">
      <formula>LEN(TRIM(X51))=0</formula>
    </cfRule>
  </conditionalFormatting>
  <dataValidations count="1">
    <dataValidation type="list" allowBlank="1" showInputMessage="1" showErrorMessage="1" sqref="I36" xr:uid="{85234E8D-67D4-4CDF-92B5-6D2547AF718C}">
      <formula1>"YES,NO"</formula1>
    </dataValidation>
  </dataValidations>
  <pageMargins left="0.19685039370078741" right="0" top="0.27" bottom="0.31496062992125984" header="0.2" footer="0.19685039370078741"/>
  <pageSetup paperSize="9" scale="45" fitToHeight="0" orientation="portrait" r:id="rId1"/>
  <headerFooter alignWithMargins="0">
    <oddFooter>&amp;P / &amp;N ページ</oddFooter>
  </headerFooter>
  <rowBreaks count="1" manualBreakCount="1">
    <brk id="119" max="18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AFF22E71D1B74A98B9E322F0F1B7CA" ma:contentTypeVersion="19" ma:contentTypeDescription="Create a new document." ma:contentTypeScope="" ma:versionID="73f4f3d7219d95351732ffb879c21ce1">
  <xsd:schema xmlns:xsd="http://www.w3.org/2001/XMLSchema" xmlns:xs="http://www.w3.org/2001/XMLSchema" xmlns:p="http://schemas.microsoft.com/office/2006/metadata/properties" xmlns:ns2="649bdf9d-8d32-4de7-84da-09e1c5329611" xmlns:ns3="51c6ed70-707c-4958-a7dd-45c06c4289bf" targetNamespace="http://schemas.microsoft.com/office/2006/metadata/properties" ma:root="true" ma:fieldsID="d1cb91bbd468b011505dda036b48f491" ns2:_="" ns3:_="">
    <xsd:import namespace="649bdf9d-8d32-4de7-84da-09e1c5329611"/>
    <xsd:import namespace="51c6ed70-707c-4958-a7dd-45c06c4289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bdf9d-8d32-4de7-84da-09e1c53296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5cd2751-203a-4d33-a5b8-502d9a394f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6ed70-707c-4958-a7dd-45c06c4289b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5487843-feaf-4535-aec9-3597f3e521e9}" ma:internalName="TaxCatchAll" ma:showField="CatchAllData" ma:web="51c6ed70-707c-4958-a7dd-45c06c4289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c6ed70-707c-4958-a7dd-45c06c4289bf" xsi:nil="true"/>
    <lcf76f155ced4ddcb4097134ff3c332f xmlns="649bdf9d-8d32-4de7-84da-09e1c53296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E0DF038-D4A1-4DE0-9C1C-B494A76466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9bdf9d-8d32-4de7-84da-09e1c5329611"/>
    <ds:schemaRef ds:uri="51c6ed70-707c-4958-a7dd-45c06c4289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D18C6A-28F9-4321-B859-F1F9F48590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8968FB-B937-407A-A8C3-E7C896A940CF}">
  <ds:schemaRefs>
    <ds:schemaRef ds:uri="649bdf9d-8d32-4de7-84da-09e1c532961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1c6ed70-707c-4958-a7dd-45c06c4289bf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Questionnaire (Eng)</vt:lpstr>
      <vt:lpstr>'Questionnaire (Eng)'!Área_de_impresión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Elizabeth Caracheo Cardenas</dc:creator>
  <cp:lastModifiedBy>Leslie Elizabeth Caracheo Cardenas</cp:lastModifiedBy>
  <dcterms:created xsi:type="dcterms:W3CDTF">2025-04-11T22:19:44Z</dcterms:created>
  <dcterms:modified xsi:type="dcterms:W3CDTF">2025-04-29T15:13:50Z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0x010100FFAFF22E71D1B74A98B9E322F0F1B7CA</vt:lpwstr>
  </property>
</Properties>
</file>