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MU\project\"/>
    </mc:Choice>
  </mc:AlternateContent>
  <xr:revisionPtr revIDLastSave="0" documentId="13_ncr:1_{1160D18D-1E1A-4AE2-A8B6-52873C06CB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inal Data" sheetId="9" r:id="rId1"/>
    <sheet name="tennis" sheetId="1" r:id="rId2"/>
    <sheet name="Pivot Table" sheetId="8" r:id="rId3"/>
  </sheets>
  <definedNames>
    <definedName name="_xlnm._FilterDatabase" localSheetId="1" hidden="1">tennis!$A$1:$J$151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4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T33" i="1"/>
  <c r="L33" i="1"/>
  <c r="M33" i="1"/>
  <c r="O33" i="1"/>
  <c r="M12" i="1"/>
  <c r="P21" i="1"/>
  <c r="P22" i="1"/>
  <c r="P27" i="1"/>
  <c r="P28" i="1"/>
  <c r="P26" i="1"/>
  <c r="M26" i="1"/>
  <c r="M28" i="1"/>
  <c r="M27" i="1"/>
  <c r="M13" i="1"/>
  <c r="M22" i="1"/>
  <c r="M21" i="1"/>
  <c r="P18" i="1"/>
  <c r="P17" i="1"/>
  <c r="M18" i="1"/>
  <c r="M17" i="1"/>
  <c r="M14" i="1"/>
  <c r="P12" i="1"/>
  <c r="P13" i="1"/>
  <c r="P14" i="1"/>
  <c r="P9" i="1"/>
  <c r="P8" i="1"/>
  <c r="M8" i="1"/>
  <c r="M9" i="1"/>
  <c r="U75" i="1" l="1"/>
  <c r="V44" i="1"/>
  <c r="V125" i="1"/>
  <c r="W42" i="1"/>
  <c r="W35" i="1"/>
  <c r="W138" i="1"/>
  <c r="P40" i="1"/>
  <c r="P52" i="1"/>
  <c r="P36" i="1"/>
  <c r="O160" i="1"/>
  <c r="O149" i="1"/>
  <c r="N80" i="1"/>
  <c r="N57" i="1"/>
  <c r="S65" i="1"/>
  <c r="S33" i="1"/>
  <c r="P7" i="1"/>
  <c r="S101" i="1" s="1"/>
  <c r="L95" i="1"/>
  <c r="M7" i="1"/>
  <c r="L169" i="1" s="1"/>
  <c r="W46" i="1"/>
  <c r="W80" i="1"/>
  <c r="W90" i="1"/>
  <c r="W105" i="1"/>
  <c r="W107" i="1"/>
  <c r="W122" i="1"/>
  <c r="W126" i="1"/>
  <c r="W137" i="1"/>
  <c r="W145" i="1"/>
  <c r="W154" i="1"/>
  <c r="W162" i="1"/>
  <c r="W175" i="1"/>
  <c r="W181" i="1"/>
  <c r="P35" i="1" l="1"/>
  <c r="P91" i="1"/>
  <c r="W135" i="1"/>
  <c r="W33" i="1"/>
  <c r="W94" i="1"/>
  <c r="W169" i="1"/>
  <c r="W73" i="1"/>
  <c r="W166" i="1"/>
  <c r="W121" i="1"/>
  <c r="W61" i="1"/>
  <c r="W111" i="1"/>
  <c r="W55" i="1"/>
  <c r="P162" i="1"/>
  <c r="P122" i="1"/>
  <c r="W34" i="1"/>
  <c r="W168" i="1"/>
  <c r="W149" i="1"/>
  <c r="W134" i="1"/>
  <c r="W114" i="1"/>
  <c r="W71" i="1"/>
  <c r="W52" i="1"/>
  <c r="W56" i="1"/>
  <c r="W116" i="1"/>
  <c r="W53" i="1"/>
  <c r="W148" i="1"/>
  <c r="W133" i="1"/>
  <c r="W93" i="1"/>
  <c r="W69" i="1"/>
  <c r="W48" i="1"/>
  <c r="W38" i="1"/>
  <c r="W150" i="1"/>
  <c r="W102" i="1"/>
  <c r="W182" i="1"/>
  <c r="W164" i="1"/>
  <c r="W146" i="1"/>
  <c r="W131" i="1"/>
  <c r="W110" i="1"/>
  <c r="W91" i="1"/>
  <c r="W65" i="1"/>
  <c r="W47" i="1"/>
  <c r="W179" i="1"/>
  <c r="W161" i="1"/>
  <c r="W140" i="1"/>
  <c r="W124" i="1"/>
  <c r="W106" i="1"/>
  <c r="W84" i="1"/>
  <c r="W58" i="1"/>
  <c r="W41" i="1"/>
  <c r="W170" i="1"/>
  <c r="W153" i="1"/>
  <c r="W136" i="1"/>
  <c r="W103" i="1"/>
  <c r="W74" i="1"/>
  <c r="W118" i="1"/>
  <c r="W89" i="1"/>
  <c r="W177" i="1"/>
  <c r="W87" i="1"/>
  <c r="W174" i="1"/>
  <c r="W159" i="1"/>
  <c r="W143" i="1"/>
  <c r="W127" i="1"/>
  <c r="W113" i="1"/>
  <c r="W97" i="1"/>
  <c r="W81" i="1"/>
  <c r="W45" i="1"/>
  <c r="P154" i="1"/>
  <c r="P90" i="1"/>
  <c r="P146" i="1"/>
  <c r="P74" i="1"/>
  <c r="P131" i="1"/>
  <c r="P58" i="1"/>
  <c r="W86" i="1"/>
  <c r="P114" i="1"/>
  <c r="P34" i="1"/>
  <c r="P179" i="1"/>
  <c r="P107" i="1"/>
  <c r="P170" i="1"/>
  <c r="P106" i="1"/>
  <c r="W79" i="1"/>
  <c r="W43" i="1"/>
  <c r="W151" i="1"/>
  <c r="W129" i="1"/>
  <c r="W120" i="1"/>
  <c r="W59" i="1"/>
  <c r="W117" i="1"/>
  <c r="W78" i="1"/>
  <c r="W142" i="1"/>
  <c r="W115" i="1"/>
  <c r="W123" i="1"/>
  <c r="W172" i="1"/>
  <c r="W98" i="1"/>
  <c r="W132" i="1"/>
  <c r="W83" i="1"/>
  <c r="W173" i="1"/>
  <c r="W165" i="1"/>
  <c r="W82" i="1"/>
  <c r="W171" i="1"/>
  <c r="W180" i="1"/>
  <c r="W139" i="1"/>
  <c r="W130" i="1"/>
  <c r="W99" i="1"/>
  <c r="W68" i="1"/>
  <c r="W158" i="1"/>
  <c r="W147" i="1"/>
  <c r="W128" i="1"/>
  <c r="W119" i="1"/>
  <c r="W77" i="1"/>
  <c r="W64" i="1"/>
  <c r="W51" i="1"/>
  <c r="W36" i="1"/>
  <c r="W167" i="1"/>
  <c r="W157" i="1"/>
  <c r="W95" i="1"/>
  <c r="W76" i="1"/>
  <c r="W176" i="1"/>
  <c r="W160" i="1"/>
  <c r="W152" i="1"/>
  <c r="W144" i="1"/>
  <c r="W112" i="1"/>
  <c r="W104" i="1"/>
  <c r="W96" i="1"/>
  <c r="W88" i="1"/>
  <c r="W72" i="1"/>
  <c r="W63" i="1"/>
  <c r="W44" i="1"/>
  <c r="P92" i="1"/>
  <c r="P152" i="1"/>
  <c r="W141" i="1"/>
  <c r="W125" i="1"/>
  <c r="W109" i="1"/>
  <c r="W101" i="1"/>
  <c r="W85" i="1"/>
  <c r="W49" i="1"/>
  <c r="W40" i="1"/>
  <c r="W156" i="1"/>
  <c r="W108" i="1"/>
  <c r="W100" i="1"/>
  <c r="W92" i="1"/>
  <c r="W70" i="1"/>
  <c r="W163" i="1"/>
  <c r="W155" i="1"/>
  <c r="W75" i="1"/>
  <c r="W67" i="1"/>
  <c r="W57" i="1"/>
  <c r="W60" i="1"/>
  <c r="W178" i="1"/>
  <c r="P135" i="1"/>
  <c r="P67" i="1"/>
  <c r="P166" i="1"/>
  <c r="P139" i="1"/>
  <c r="W39" i="1"/>
  <c r="P83" i="1"/>
  <c r="W62" i="1"/>
  <c r="W54" i="1"/>
  <c r="P115" i="1"/>
  <c r="W37" i="1"/>
  <c r="P147" i="1"/>
  <c r="P51" i="1"/>
  <c r="W66" i="1"/>
  <c r="W50" i="1"/>
  <c r="P155" i="1"/>
  <c r="P121" i="1"/>
  <c r="P72" i="1"/>
  <c r="P108" i="1"/>
  <c r="P96" i="1"/>
  <c r="P86" i="1"/>
  <c r="P57" i="1"/>
  <c r="P33" i="1"/>
  <c r="P169" i="1"/>
  <c r="P138" i="1"/>
  <c r="P118" i="1"/>
  <c r="P94" i="1"/>
  <c r="P85" i="1"/>
  <c r="P70" i="1"/>
  <c r="P55" i="1"/>
  <c r="P178" i="1"/>
  <c r="P49" i="1"/>
  <c r="P177" i="1"/>
  <c r="P127" i="1"/>
  <c r="P113" i="1"/>
  <c r="P101" i="1"/>
  <c r="P79" i="1"/>
  <c r="P61" i="1"/>
  <c r="P45" i="1"/>
  <c r="P81" i="1"/>
  <c r="P176" i="1"/>
  <c r="P160" i="1"/>
  <c r="P144" i="1"/>
  <c r="P125" i="1"/>
  <c r="P112" i="1"/>
  <c r="P100" i="1"/>
  <c r="P89" i="1"/>
  <c r="P75" i="1"/>
  <c r="P60" i="1"/>
  <c r="P44" i="1"/>
  <c r="P174" i="1"/>
  <c r="P159" i="1"/>
  <c r="P143" i="1"/>
  <c r="P123" i="1"/>
  <c r="P111" i="1"/>
  <c r="P99" i="1"/>
  <c r="P88" i="1"/>
  <c r="P59" i="1"/>
  <c r="P43" i="1"/>
  <c r="P163" i="1"/>
  <c r="P104" i="1"/>
  <c r="P63" i="1"/>
  <c r="P171" i="1"/>
  <c r="P156" i="1"/>
  <c r="P141" i="1"/>
  <c r="P109" i="1"/>
  <c r="P97" i="1"/>
  <c r="P87" i="1"/>
  <c r="P73" i="1"/>
  <c r="P98" i="1"/>
  <c r="P50" i="1"/>
  <c r="P161" i="1"/>
  <c r="P153" i="1"/>
  <c r="P145" i="1"/>
  <c r="P137" i="1"/>
  <c r="P129" i="1"/>
  <c r="P105" i="1"/>
  <c r="P65" i="1"/>
  <c r="P41" i="1"/>
  <c r="P168" i="1"/>
  <c r="P136" i="1"/>
  <c r="P128" i="1"/>
  <c r="P120" i="1"/>
  <c r="P80" i="1"/>
  <c r="P64" i="1"/>
  <c r="P56" i="1"/>
  <c r="P48" i="1"/>
  <c r="P130" i="1"/>
  <c r="P42" i="1"/>
  <c r="P175" i="1"/>
  <c r="P167" i="1"/>
  <c r="P151" i="1"/>
  <c r="P119" i="1"/>
  <c r="P103" i="1"/>
  <c r="P95" i="1"/>
  <c r="P71" i="1"/>
  <c r="P47" i="1"/>
  <c r="P39" i="1"/>
  <c r="P182" i="1"/>
  <c r="P158" i="1"/>
  <c r="P150" i="1"/>
  <c r="P142" i="1"/>
  <c r="P134" i="1"/>
  <c r="P126" i="1"/>
  <c r="P110" i="1"/>
  <c r="P102" i="1"/>
  <c r="P78" i="1"/>
  <c r="P62" i="1"/>
  <c r="P54" i="1"/>
  <c r="P46" i="1"/>
  <c r="P38" i="1"/>
  <c r="P66" i="1"/>
  <c r="P181" i="1"/>
  <c r="P173" i="1"/>
  <c r="P165" i="1"/>
  <c r="P157" i="1"/>
  <c r="P149" i="1"/>
  <c r="P133" i="1"/>
  <c r="P117" i="1"/>
  <c r="P93" i="1"/>
  <c r="P77" i="1"/>
  <c r="P69" i="1"/>
  <c r="P53" i="1"/>
  <c r="P37" i="1"/>
  <c r="P82" i="1"/>
  <c r="P180" i="1"/>
  <c r="P172" i="1"/>
  <c r="P164" i="1"/>
  <c r="P148" i="1"/>
  <c r="P140" i="1"/>
  <c r="P132" i="1"/>
  <c r="P124" i="1"/>
  <c r="P116" i="1"/>
  <c r="P84" i="1"/>
  <c r="P76" i="1"/>
  <c r="P68" i="1"/>
  <c r="L43" i="1"/>
  <c r="L34" i="1"/>
  <c r="L65" i="1"/>
  <c r="O152" i="1"/>
  <c r="L42" i="1"/>
  <c r="N113" i="1"/>
  <c r="L168" i="1"/>
  <c r="O85" i="1"/>
  <c r="L161" i="1"/>
  <c r="L150" i="1"/>
  <c r="L110" i="1"/>
  <c r="V112" i="1"/>
  <c r="L89" i="1"/>
  <c r="N179" i="1"/>
  <c r="O124" i="1"/>
  <c r="L39" i="1"/>
  <c r="L160" i="1"/>
  <c r="L87" i="1"/>
  <c r="N177" i="1"/>
  <c r="N91" i="1"/>
  <c r="O121" i="1"/>
  <c r="S130" i="1"/>
  <c r="V157" i="1"/>
  <c r="N96" i="1"/>
  <c r="S133" i="1"/>
  <c r="L35" i="1"/>
  <c r="L151" i="1"/>
  <c r="L70" i="1"/>
  <c r="N160" i="1"/>
  <c r="N73" i="1"/>
  <c r="O88" i="1"/>
  <c r="S97" i="1"/>
  <c r="V156" i="1"/>
  <c r="N155" i="1"/>
  <c r="L177" i="1"/>
  <c r="L134" i="1"/>
  <c r="L47" i="1"/>
  <c r="N137" i="1"/>
  <c r="N49" i="1"/>
  <c r="O57" i="1"/>
  <c r="S50" i="1"/>
  <c r="V109" i="1"/>
  <c r="S177" i="1"/>
  <c r="S85" i="1"/>
  <c r="L176" i="1"/>
  <c r="L129" i="1"/>
  <c r="N136" i="1"/>
  <c r="O182" i="1"/>
  <c r="O49" i="1"/>
  <c r="S49" i="1"/>
  <c r="V76" i="1"/>
  <c r="N72" i="1"/>
  <c r="L111" i="1"/>
  <c r="N115" i="1"/>
  <c r="S178" i="1"/>
  <c r="V64" i="1"/>
  <c r="U88" i="1"/>
  <c r="L50" i="1"/>
  <c r="L58" i="1"/>
  <c r="L74" i="1"/>
  <c r="L106" i="1"/>
  <c r="L146" i="1"/>
  <c r="L154" i="1"/>
  <c r="L75" i="1"/>
  <c r="L83" i="1"/>
  <c r="L91" i="1"/>
  <c r="L131" i="1"/>
  <c r="L52" i="1"/>
  <c r="L76" i="1"/>
  <c r="L92" i="1"/>
  <c r="L100" i="1"/>
  <c r="L108" i="1"/>
  <c r="L116" i="1"/>
  <c r="L140" i="1"/>
  <c r="L148" i="1"/>
  <c r="L69" i="1"/>
  <c r="L101" i="1"/>
  <c r="L88" i="1"/>
  <c r="L112" i="1"/>
  <c r="O34" i="1"/>
  <c r="O42" i="1"/>
  <c r="O50" i="1"/>
  <c r="O66" i="1"/>
  <c r="O74" i="1"/>
  <c r="O82" i="1"/>
  <c r="O90" i="1"/>
  <c r="O98" i="1"/>
  <c r="O106" i="1"/>
  <c r="O114" i="1"/>
  <c r="O138" i="1"/>
  <c r="O154" i="1"/>
  <c r="O162" i="1"/>
  <c r="O35" i="1"/>
  <c r="O59" i="1"/>
  <c r="O91" i="1"/>
  <c r="O99" i="1"/>
  <c r="O123" i="1"/>
  <c r="O131" i="1"/>
  <c r="O139" i="1"/>
  <c r="O147" i="1"/>
  <c r="O155" i="1"/>
  <c r="O47" i="1"/>
  <c r="O55" i="1"/>
  <c r="O103" i="1"/>
  <c r="O111" i="1"/>
  <c r="O119" i="1"/>
  <c r="O127" i="1"/>
  <c r="O159" i="1"/>
  <c r="O167" i="1"/>
  <c r="O38" i="1"/>
  <c r="O128" i="1"/>
  <c r="O141" i="1"/>
  <c r="O153" i="1"/>
  <c r="O165" i="1"/>
  <c r="O78" i="1"/>
  <c r="O117" i="1"/>
  <c r="O142" i="1"/>
  <c r="O156" i="1"/>
  <c r="O41" i="1"/>
  <c r="O68" i="1"/>
  <c r="O93" i="1"/>
  <c r="O132" i="1"/>
  <c r="O144" i="1"/>
  <c r="O157" i="1"/>
  <c r="O168" i="1"/>
  <c r="O179" i="1"/>
  <c r="O56" i="1"/>
  <c r="O81" i="1"/>
  <c r="O108" i="1"/>
  <c r="O120" i="1"/>
  <c r="O158" i="1"/>
  <c r="O169" i="1"/>
  <c r="O180" i="1"/>
  <c r="O48" i="1"/>
  <c r="O73" i="1"/>
  <c r="O86" i="1"/>
  <c r="O100" i="1"/>
  <c r="O125" i="1"/>
  <c r="O137" i="1"/>
  <c r="O163" i="1"/>
  <c r="O173" i="1"/>
  <c r="L41" i="1"/>
  <c r="L46" i="1"/>
  <c r="L175" i="1"/>
  <c r="L167" i="1"/>
  <c r="L159" i="1"/>
  <c r="L147" i="1"/>
  <c r="L127" i="1"/>
  <c r="L105" i="1"/>
  <c r="L86" i="1"/>
  <c r="L63" i="1"/>
  <c r="N46" i="1"/>
  <c r="N176" i="1"/>
  <c r="N153" i="1"/>
  <c r="N131" i="1"/>
  <c r="N112" i="1"/>
  <c r="N89" i="1"/>
  <c r="N67" i="1"/>
  <c r="O181" i="1"/>
  <c r="O113" i="1"/>
  <c r="O84" i="1"/>
  <c r="O46" i="1"/>
  <c r="S165" i="1"/>
  <c r="S129" i="1"/>
  <c r="S82" i="1"/>
  <c r="S37" i="1"/>
  <c r="U168" i="1"/>
  <c r="U123" i="1"/>
  <c r="U87" i="1"/>
  <c r="U40" i="1"/>
  <c r="V144" i="1"/>
  <c r="V108" i="1"/>
  <c r="V61" i="1"/>
  <c r="U36" i="1"/>
  <c r="U52" i="1"/>
  <c r="U68" i="1"/>
  <c r="U76" i="1"/>
  <c r="U92" i="1"/>
  <c r="U132" i="1"/>
  <c r="U148" i="1"/>
  <c r="U156" i="1"/>
  <c r="U172" i="1"/>
  <c r="U180" i="1"/>
  <c r="U37" i="1"/>
  <c r="U45" i="1"/>
  <c r="U61" i="1"/>
  <c r="U69" i="1"/>
  <c r="U85" i="1"/>
  <c r="U117" i="1"/>
  <c r="U125" i="1"/>
  <c r="U141" i="1"/>
  <c r="U149" i="1"/>
  <c r="U157" i="1"/>
  <c r="U181" i="1"/>
  <c r="U38" i="1"/>
  <c r="U62" i="1"/>
  <c r="U70" i="1"/>
  <c r="U78" i="1"/>
  <c r="U102" i="1"/>
  <c r="U118" i="1"/>
  <c r="U134" i="1"/>
  <c r="U166" i="1"/>
  <c r="U174" i="1"/>
  <c r="U182" i="1"/>
  <c r="U42" i="1"/>
  <c r="U58" i="1"/>
  <c r="U66" i="1"/>
  <c r="U130" i="1"/>
  <c r="U138" i="1"/>
  <c r="U146" i="1"/>
  <c r="U154" i="1"/>
  <c r="U47" i="1"/>
  <c r="U63" i="1"/>
  <c r="U159" i="1"/>
  <c r="U175" i="1"/>
  <c r="U48" i="1"/>
  <c r="U80" i="1"/>
  <c r="U128" i="1"/>
  <c r="U160" i="1"/>
  <c r="U49" i="1"/>
  <c r="U65" i="1"/>
  <c r="U81" i="1"/>
  <c r="U97" i="1"/>
  <c r="U113" i="1"/>
  <c r="U129" i="1"/>
  <c r="U177" i="1"/>
  <c r="U35" i="1"/>
  <c r="U51" i="1"/>
  <c r="U83" i="1"/>
  <c r="U115" i="1"/>
  <c r="U163" i="1"/>
  <c r="U179" i="1"/>
  <c r="U41" i="1"/>
  <c r="U121" i="1"/>
  <c r="U137" i="1"/>
  <c r="U153" i="1"/>
  <c r="U169" i="1"/>
  <c r="O58" i="1"/>
  <c r="O122" i="1"/>
  <c r="O130" i="1"/>
  <c r="O146" i="1"/>
  <c r="O170" i="1"/>
  <c r="O178" i="1"/>
  <c r="O43" i="1"/>
  <c r="O51" i="1"/>
  <c r="O67" i="1"/>
  <c r="O75" i="1"/>
  <c r="O83" i="1"/>
  <c r="O107" i="1"/>
  <c r="O115" i="1"/>
  <c r="O39" i="1"/>
  <c r="O63" i="1"/>
  <c r="O71" i="1"/>
  <c r="O79" i="1"/>
  <c r="O87" i="1"/>
  <c r="O95" i="1"/>
  <c r="O135" i="1"/>
  <c r="O143" i="1"/>
  <c r="O151" i="1"/>
  <c r="O175" i="1"/>
  <c r="O52" i="1"/>
  <c r="O64" i="1"/>
  <c r="O77" i="1"/>
  <c r="O89" i="1"/>
  <c r="O102" i="1"/>
  <c r="O116" i="1"/>
  <c r="O176" i="1"/>
  <c r="O40" i="1"/>
  <c r="O53" i="1"/>
  <c r="O65" i="1"/>
  <c r="O92" i="1"/>
  <c r="O104" i="1"/>
  <c r="O129" i="1"/>
  <c r="O166" i="1"/>
  <c r="O177" i="1"/>
  <c r="O54" i="1"/>
  <c r="O80" i="1"/>
  <c r="O105" i="1"/>
  <c r="O118" i="1"/>
  <c r="O44" i="1"/>
  <c r="O69" i="1"/>
  <c r="O94" i="1"/>
  <c r="O133" i="1"/>
  <c r="O145" i="1"/>
  <c r="O36" i="1"/>
  <c r="O61" i="1"/>
  <c r="O112" i="1"/>
  <c r="O150" i="1"/>
  <c r="L40" i="1"/>
  <c r="L182" i="1"/>
  <c r="L174" i="1"/>
  <c r="L166" i="1"/>
  <c r="L158" i="1"/>
  <c r="L145" i="1"/>
  <c r="L126" i="1"/>
  <c r="L103" i="1"/>
  <c r="L81" i="1"/>
  <c r="L62" i="1"/>
  <c r="N44" i="1"/>
  <c r="N171" i="1"/>
  <c r="N152" i="1"/>
  <c r="N129" i="1"/>
  <c r="N107" i="1"/>
  <c r="N88" i="1"/>
  <c r="N65" i="1"/>
  <c r="O174" i="1"/>
  <c r="O148" i="1"/>
  <c r="O110" i="1"/>
  <c r="O76" i="1"/>
  <c r="O45" i="1"/>
  <c r="S162" i="1"/>
  <c r="S117" i="1"/>
  <c r="S81" i="1"/>
  <c r="S34" i="1"/>
  <c r="U167" i="1"/>
  <c r="U120" i="1"/>
  <c r="U39" i="1"/>
  <c r="V141" i="1"/>
  <c r="V96" i="1"/>
  <c r="V60" i="1"/>
  <c r="U44" i="1"/>
  <c r="U60" i="1"/>
  <c r="U84" i="1"/>
  <c r="U100" i="1"/>
  <c r="U108" i="1"/>
  <c r="U116" i="1"/>
  <c r="U124" i="1"/>
  <c r="U140" i="1"/>
  <c r="U164" i="1"/>
  <c r="U53" i="1"/>
  <c r="U77" i="1"/>
  <c r="U93" i="1"/>
  <c r="U101" i="1"/>
  <c r="U109" i="1"/>
  <c r="U133" i="1"/>
  <c r="U165" i="1"/>
  <c r="U173" i="1"/>
  <c r="U46" i="1"/>
  <c r="U54" i="1"/>
  <c r="U86" i="1"/>
  <c r="U94" i="1"/>
  <c r="U110" i="1"/>
  <c r="U126" i="1"/>
  <c r="U142" i="1"/>
  <c r="U150" i="1"/>
  <c r="U158" i="1"/>
  <c r="U34" i="1"/>
  <c r="U50" i="1"/>
  <c r="U74" i="1"/>
  <c r="U82" i="1"/>
  <c r="U90" i="1"/>
  <c r="U98" i="1"/>
  <c r="U106" i="1"/>
  <c r="U114" i="1"/>
  <c r="U122" i="1"/>
  <c r="U162" i="1"/>
  <c r="U170" i="1"/>
  <c r="U178" i="1"/>
  <c r="U79" i="1"/>
  <c r="U95" i="1"/>
  <c r="U111" i="1"/>
  <c r="U127" i="1"/>
  <c r="U143" i="1"/>
  <c r="U64" i="1"/>
  <c r="U96" i="1"/>
  <c r="U112" i="1"/>
  <c r="U144" i="1"/>
  <c r="U176" i="1"/>
  <c r="U33" i="1"/>
  <c r="U145" i="1"/>
  <c r="U161" i="1"/>
  <c r="U67" i="1"/>
  <c r="U99" i="1"/>
  <c r="U131" i="1"/>
  <c r="U147" i="1"/>
  <c r="U57" i="1"/>
  <c r="U73" i="1"/>
  <c r="U89" i="1"/>
  <c r="U105" i="1"/>
  <c r="U91" i="1"/>
  <c r="L181" i="1"/>
  <c r="L173" i="1"/>
  <c r="L165" i="1"/>
  <c r="L157" i="1"/>
  <c r="L143" i="1"/>
  <c r="L121" i="1"/>
  <c r="L102" i="1"/>
  <c r="L79" i="1"/>
  <c r="L57" i="1"/>
  <c r="N43" i="1"/>
  <c r="N169" i="1"/>
  <c r="N147" i="1"/>
  <c r="N128" i="1"/>
  <c r="N105" i="1"/>
  <c r="N83" i="1"/>
  <c r="N64" i="1"/>
  <c r="O172" i="1"/>
  <c r="O140" i="1"/>
  <c r="O109" i="1"/>
  <c r="O72" i="1"/>
  <c r="O37" i="1"/>
  <c r="S161" i="1"/>
  <c r="S114" i="1"/>
  <c r="S69" i="1"/>
  <c r="U155" i="1"/>
  <c r="U119" i="1"/>
  <c r="U72" i="1"/>
  <c r="V176" i="1"/>
  <c r="V140" i="1"/>
  <c r="V93" i="1"/>
  <c r="V48" i="1"/>
  <c r="U55" i="1"/>
  <c r="U43" i="1"/>
  <c r="L38" i="1"/>
  <c r="L164" i="1"/>
  <c r="L156" i="1"/>
  <c r="L142" i="1"/>
  <c r="L119" i="1"/>
  <c r="L97" i="1"/>
  <c r="L78" i="1"/>
  <c r="L55" i="1"/>
  <c r="N38" i="1"/>
  <c r="N168" i="1"/>
  <c r="N145" i="1"/>
  <c r="N123" i="1"/>
  <c r="N104" i="1"/>
  <c r="N81" i="1"/>
  <c r="N59" i="1"/>
  <c r="O171" i="1"/>
  <c r="O136" i="1"/>
  <c r="O101" i="1"/>
  <c r="O70" i="1"/>
  <c r="S149" i="1"/>
  <c r="S113" i="1"/>
  <c r="S66" i="1"/>
  <c r="U152" i="1"/>
  <c r="U107" i="1"/>
  <c r="U71" i="1"/>
  <c r="V173" i="1"/>
  <c r="V128" i="1"/>
  <c r="V92" i="1"/>
  <c r="V45" i="1"/>
  <c r="U136" i="1"/>
  <c r="U171" i="1"/>
  <c r="S86" i="1"/>
  <c r="S142" i="1"/>
  <c r="S150" i="1"/>
  <c r="S158" i="1"/>
  <c r="S166" i="1"/>
  <c r="S47" i="1"/>
  <c r="S79" i="1"/>
  <c r="S111" i="1"/>
  <c r="S119" i="1"/>
  <c r="S127" i="1"/>
  <c r="S40" i="1"/>
  <c r="S48" i="1"/>
  <c r="S56" i="1"/>
  <c r="S120" i="1"/>
  <c r="S128" i="1"/>
  <c r="S160" i="1"/>
  <c r="S36" i="1"/>
  <c r="S44" i="1"/>
  <c r="S60" i="1"/>
  <c r="S124" i="1"/>
  <c r="S164" i="1"/>
  <c r="S180" i="1"/>
  <c r="S41" i="1"/>
  <c r="S57" i="1"/>
  <c r="S73" i="1"/>
  <c r="S137" i="1"/>
  <c r="S90" i="1"/>
  <c r="S122" i="1"/>
  <c r="S138" i="1"/>
  <c r="S59" i="1"/>
  <c r="S171" i="1"/>
  <c r="S61" i="1"/>
  <c r="S141" i="1"/>
  <c r="S51" i="1"/>
  <c r="S147" i="1"/>
  <c r="S163" i="1"/>
  <c r="L163" i="1"/>
  <c r="L73" i="1"/>
  <c r="L54" i="1"/>
  <c r="N36" i="1"/>
  <c r="N163" i="1"/>
  <c r="N144" i="1"/>
  <c r="N121" i="1"/>
  <c r="N99" i="1"/>
  <c r="O164" i="1"/>
  <c r="O134" i="1"/>
  <c r="O97" i="1"/>
  <c r="O62" i="1"/>
  <c r="S146" i="1"/>
  <c r="U151" i="1"/>
  <c r="U104" i="1"/>
  <c r="U59" i="1"/>
  <c r="V172" i="1"/>
  <c r="V80" i="1"/>
  <c r="U135" i="1"/>
  <c r="L66" i="1"/>
  <c r="L114" i="1"/>
  <c r="L130" i="1"/>
  <c r="L67" i="1"/>
  <c r="L99" i="1"/>
  <c r="L107" i="1"/>
  <c r="L115" i="1"/>
  <c r="L123" i="1"/>
  <c r="L139" i="1"/>
  <c r="L68" i="1"/>
  <c r="L84" i="1"/>
  <c r="L132" i="1"/>
  <c r="L77" i="1"/>
  <c r="L85" i="1"/>
  <c r="L93" i="1"/>
  <c r="L109" i="1"/>
  <c r="L117" i="1"/>
  <c r="L125" i="1"/>
  <c r="L149" i="1"/>
  <c r="L64" i="1"/>
  <c r="L72" i="1"/>
  <c r="L80" i="1"/>
  <c r="L96" i="1"/>
  <c r="L104" i="1"/>
  <c r="L136" i="1"/>
  <c r="L144" i="1"/>
  <c r="L152" i="1"/>
  <c r="L82" i="1"/>
  <c r="L90" i="1"/>
  <c r="L98" i="1"/>
  <c r="L122" i="1"/>
  <c r="L138" i="1"/>
  <c r="L51" i="1"/>
  <c r="L59" i="1"/>
  <c r="L60" i="1"/>
  <c r="L124" i="1"/>
  <c r="L53" i="1"/>
  <c r="L61" i="1"/>
  <c r="L133" i="1"/>
  <c r="L141" i="1"/>
  <c r="L48" i="1"/>
  <c r="L56" i="1"/>
  <c r="L120" i="1"/>
  <c r="L128" i="1"/>
  <c r="V57" i="1"/>
  <c r="V65" i="1"/>
  <c r="V89" i="1"/>
  <c r="V97" i="1"/>
  <c r="V105" i="1"/>
  <c r="V129" i="1"/>
  <c r="V145" i="1"/>
  <c r="V177" i="1"/>
  <c r="V58" i="1"/>
  <c r="V122" i="1"/>
  <c r="V130" i="1"/>
  <c r="V146" i="1"/>
  <c r="V170" i="1"/>
  <c r="V178" i="1"/>
  <c r="V43" i="1"/>
  <c r="V51" i="1"/>
  <c r="V67" i="1"/>
  <c r="V75" i="1"/>
  <c r="V83" i="1"/>
  <c r="V107" i="1"/>
  <c r="V115" i="1"/>
  <c r="V171" i="1"/>
  <c r="V36" i="1"/>
  <c r="V39" i="1"/>
  <c r="V63" i="1"/>
  <c r="V71" i="1"/>
  <c r="V79" i="1"/>
  <c r="V87" i="1"/>
  <c r="V95" i="1"/>
  <c r="V135" i="1"/>
  <c r="V143" i="1"/>
  <c r="V151" i="1"/>
  <c r="V175" i="1"/>
  <c r="V52" i="1"/>
  <c r="V116" i="1"/>
  <c r="V53" i="1"/>
  <c r="V69" i="1"/>
  <c r="V85" i="1"/>
  <c r="V101" i="1"/>
  <c r="V133" i="1"/>
  <c r="V149" i="1"/>
  <c r="V54" i="1"/>
  <c r="V102" i="1"/>
  <c r="V118" i="1"/>
  <c r="V134" i="1"/>
  <c r="V150" i="1"/>
  <c r="V166" i="1"/>
  <c r="V182" i="1"/>
  <c r="V40" i="1"/>
  <c r="V72" i="1"/>
  <c r="V104" i="1"/>
  <c r="V62" i="1"/>
  <c r="V94" i="1"/>
  <c r="V110" i="1"/>
  <c r="S54" i="1"/>
  <c r="S62" i="1"/>
  <c r="S94" i="1"/>
  <c r="S110" i="1"/>
  <c r="S126" i="1"/>
  <c r="S174" i="1"/>
  <c r="S39" i="1"/>
  <c r="S63" i="1"/>
  <c r="S103" i="1"/>
  <c r="S159" i="1"/>
  <c r="S167" i="1"/>
  <c r="S88" i="1"/>
  <c r="S112" i="1"/>
  <c r="S168" i="1"/>
  <c r="S176" i="1"/>
  <c r="S52" i="1"/>
  <c r="S76" i="1"/>
  <c r="S92" i="1"/>
  <c r="S100" i="1"/>
  <c r="S108" i="1"/>
  <c r="S116" i="1"/>
  <c r="S140" i="1"/>
  <c r="S148" i="1"/>
  <c r="S156" i="1"/>
  <c r="S172" i="1"/>
  <c r="S89" i="1"/>
  <c r="S105" i="1"/>
  <c r="S153" i="1"/>
  <c r="S169" i="1"/>
  <c r="S182" i="1"/>
  <c r="S58" i="1"/>
  <c r="S74" i="1"/>
  <c r="S106" i="1"/>
  <c r="S154" i="1"/>
  <c r="S43" i="1"/>
  <c r="S75" i="1"/>
  <c r="S91" i="1"/>
  <c r="S173" i="1"/>
  <c r="S83" i="1"/>
  <c r="S131" i="1"/>
  <c r="S179" i="1"/>
  <c r="V41" i="1"/>
  <c r="V49" i="1"/>
  <c r="V73" i="1"/>
  <c r="V81" i="1"/>
  <c r="V113" i="1"/>
  <c r="V121" i="1"/>
  <c r="V137" i="1"/>
  <c r="V153" i="1"/>
  <c r="V161" i="1"/>
  <c r="V169" i="1"/>
  <c r="V34" i="1"/>
  <c r="V42" i="1"/>
  <c r="V50" i="1"/>
  <c r="V66" i="1"/>
  <c r="V74" i="1"/>
  <c r="V82" i="1"/>
  <c r="V90" i="1"/>
  <c r="V98" i="1"/>
  <c r="V106" i="1"/>
  <c r="V114" i="1"/>
  <c r="V138" i="1"/>
  <c r="V154" i="1"/>
  <c r="V162" i="1"/>
  <c r="V33" i="1"/>
  <c r="V35" i="1"/>
  <c r="V59" i="1"/>
  <c r="V91" i="1"/>
  <c r="V99" i="1"/>
  <c r="V123" i="1"/>
  <c r="V131" i="1"/>
  <c r="V139" i="1"/>
  <c r="V147" i="1"/>
  <c r="V155" i="1"/>
  <c r="V163" i="1"/>
  <c r="V179" i="1"/>
  <c r="V47" i="1"/>
  <c r="V55" i="1"/>
  <c r="V103" i="1"/>
  <c r="V111" i="1"/>
  <c r="V119" i="1"/>
  <c r="V127" i="1"/>
  <c r="V159" i="1"/>
  <c r="V167" i="1"/>
  <c r="V68" i="1"/>
  <c r="V84" i="1"/>
  <c r="V100" i="1"/>
  <c r="V132" i="1"/>
  <c r="V148" i="1"/>
  <c r="V164" i="1"/>
  <c r="V180" i="1"/>
  <c r="V37" i="1"/>
  <c r="V117" i="1"/>
  <c r="V165" i="1"/>
  <c r="V181" i="1"/>
  <c r="V38" i="1"/>
  <c r="V70" i="1"/>
  <c r="V86" i="1"/>
  <c r="V56" i="1"/>
  <c r="V88" i="1"/>
  <c r="V120" i="1"/>
  <c r="V136" i="1"/>
  <c r="V152" i="1"/>
  <c r="V168" i="1"/>
  <c r="V46" i="1"/>
  <c r="V78" i="1"/>
  <c r="V126" i="1"/>
  <c r="V142" i="1"/>
  <c r="V158" i="1"/>
  <c r="V174" i="1"/>
  <c r="L180" i="1"/>
  <c r="L172" i="1"/>
  <c r="N50" i="1"/>
  <c r="N55" i="1"/>
  <c r="N60" i="1"/>
  <c r="N84" i="1"/>
  <c r="N100" i="1"/>
  <c r="N108" i="1"/>
  <c r="N116" i="1"/>
  <c r="N124" i="1"/>
  <c r="N140" i="1"/>
  <c r="N164" i="1"/>
  <c r="N77" i="1"/>
  <c r="N93" i="1"/>
  <c r="N101" i="1"/>
  <c r="N109" i="1"/>
  <c r="N133" i="1"/>
  <c r="N165" i="1"/>
  <c r="N173" i="1"/>
  <c r="N40" i="1"/>
  <c r="N33" i="1"/>
  <c r="N53" i="1"/>
  <c r="N86" i="1"/>
  <c r="N94" i="1"/>
  <c r="N110" i="1"/>
  <c r="N126" i="1"/>
  <c r="N142" i="1"/>
  <c r="N150" i="1"/>
  <c r="N158" i="1"/>
  <c r="N54" i="1"/>
  <c r="N71" i="1"/>
  <c r="N79" i="1"/>
  <c r="N87" i="1"/>
  <c r="N95" i="1"/>
  <c r="N103" i="1"/>
  <c r="N111" i="1"/>
  <c r="N119" i="1"/>
  <c r="N127" i="1"/>
  <c r="N143" i="1"/>
  <c r="N34" i="1"/>
  <c r="N74" i="1"/>
  <c r="N82" i="1"/>
  <c r="N90" i="1"/>
  <c r="N98" i="1"/>
  <c r="N106" i="1"/>
  <c r="N114" i="1"/>
  <c r="N122" i="1"/>
  <c r="N162" i="1"/>
  <c r="N170" i="1"/>
  <c r="N178" i="1"/>
  <c r="L45" i="1"/>
  <c r="L37" i="1"/>
  <c r="L179" i="1"/>
  <c r="L171" i="1"/>
  <c r="L155" i="1"/>
  <c r="L137" i="1"/>
  <c r="L118" i="1"/>
  <c r="S38" i="1"/>
  <c r="S46" i="1"/>
  <c r="S70" i="1"/>
  <c r="S78" i="1"/>
  <c r="S102" i="1"/>
  <c r="S118" i="1"/>
  <c r="S134" i="1"/>
  <c r="S55" i="1"/>
  <c r="S71" i="1"/>
  <c r="S87" i="1"/>
  <c r="S95" i="1"/>
  <c r="S135" i="1"/>
  <c r="S143" i="1"/>
  <c r="S151" i="1"/>
  <c r="S175" i="1"/>
  <c r="S64" i="1"/>
  <c r="S72" i="1"/>
  <c r="S80" i="1"/>
  <c r="S96" i="1"/>
  <c r="S104" i="1"/>
  <c r="S136" i="1"/>
  <c r="S144" i="1"/>
  <c r="S152" i="1"/>
  <c r="S68" i="1"/>
  <c r="S84" i="1"/>
  <c r="S132" i="1"/>
  <c r="S121" i="1"/>
  <c r="S42" i="1"/>
  <c r="S170" i="1"/>
  <c r="S107" i="1"/>
  <c r="S123" i="1"/>
  <c r="S139" i="1"/>
  <c r="S155" i="1"/>
  <c r="S45" i="1"/>
  <c r="S77" i="1"/>
  <c r="S93" i="1"/>
  <c r="S109" i="1"/>
  <c r="S125" i="1"/>
  <c r="S157" i="1"/>
  <c r="S35" i="1"/>
  <c r="S67" i="1"/>
  <c r="S99" i="1"/>
  <c r="S115" i="1"/>
  <c r="N47" i="1"/>
  <c r="N51" i="1"/>
  <c r="N68" i="1"/>
  <c r="N76" i="1"/>
  <c r="N92" i="1"/>
  <c r="N132" i="1"/>
  <c r="N148" i="1"/>
  <c r="N156" i="1"/>
  <c r="N172" i="1"/>
  <c r="N180" i="1"/>
  <c r="N39" i="1"/>
  <c r="N52" i="1"/>
  <c r="N61" i="1"/>
  <c r="N69" i="1"/>
  <c r="N85" i="1"/>
  <c r="N117" i="1"/>
  <c r="N125" i="1"/>
  <c r="N141" i="1"/>
  <c r="N149" i="1"/>
  <c r="N157" i="1"/>
  <c r="N181" i="1"/>
  <c r="N62" i="1"/>
  <c r="N70" i="1"/>
  <c r="N78" i="1"/>
  <c r="N102" i="1"/>
  <c r="N118" i="1"/>
  <c r="N134" i="1"/>
  <c r="N166" i="1"/>
  <c r="N174" i="1"/>
  <c r="N182" i="1"/>
  <c r="N41" i="1"/>
  <c r="N63" i="1"/>
  <c r="N135" i="1"/>
  <c r="N151" i="1"/>
  <c r="N159" i="1"/>
  <c r="N167" i="1"/>
  <c r="N175" i="1"/>
  <c r="N42" i="1"/>
  <c r="N48" i="1"/>
  <c r="N58" i="1"/>
  <c r="N66" i="1"/>
  <c r="N130" i="1"/>
  <c r="N138" i="1"/>
  <c r="N146" i="1"/>
  <c r="N154" i="1"/>
  <c r="N37" i="1"/>
  <c r="N45" i="1"/>
  <c r="L44" i="1"/>
  <c r="L36" i="1"/>
  <c r="L178" i="1"/>
  <c r="L170" i="1"/>
  <c r="L162" i="1"/>
  <c r="L153" i="1"/>
  <c r="L135" i="1"/>
  <c r="L113" i="1"/>
  <c r="L94" i="1"/>
  <c r="L71" i="1"/>
  <c r="L49" i="1"/>
  <c r="N35" i="1"/>
  <c r="N161" i="1"/>
  <c r="N139" i="1"/>
  <c r="N120" i="1"/>
  <c r="N97" i="1"/>
  <c r="N75" i="1"/>
  <c r="N56" i="1"/>
  <c r="O161" i="1"/>
  <c r="O126" i="1"/>
  <c r="O96" i="1"/>
  <c r="O60" i="1"/>
  <c r="S181" i="1"/>
  <c r="S145" i="1"/>
  <c r="S98" i="1"/>
  <c r="S53" i="1"/>
  <c r="U139" i="1"/>
  <c r="U103" i="1"/>
  <c r="U56" i="1"/>
  <c r="V160" i="1"/>
  <c r="V124" i="1"/>
  <c r="V77" i="1"/>
  <c r="M1" i="1"/>
  <c r="N3" i="1" l="1"/>
  <c r="N2" i="1"/>
  <c r="Q38" i="1" s="1"/>
  <c r="X78" i="1" l="1"/>
  <c r="X133" i="1"/>
  <c r="X85" i="1"/>
  <c r="Q116" i="1"/>
  <c r="Q97" i="1"/>
  <c r="Q108" i="1"/>
  <c r="Q133" i="1"/>
  <c r="Q110" i="1"/>
  <c r="Q152" i="1"/>
  <c r="X95" i="1"/>
  <c r="Q162" i="1"/>
  <c r="Q140" i="1"/>
  <c r="X87" i="1"/>
  <c r="Q76" i="1"/>
  <c r="Q132" i="1"/>
  <c r="Q87" i="1"/>
  <c r="Q158" i="1"/>
  <c r="Q81" i="1"/>
  <c r="Q70" i="1"/>
  <c r="X147" i="1"/>
  <c r="Q112" i="1"/>
  <c r="X111" i="1"/>
  <c r="Q45" i="1"/>
  <c r="Q153" i="1"/>
  <c r="X142" i="1"/>
  <c r="Q181" i="1"/>
  <c r="Q51" i="1"/>
  <c r="Q131" i="1"/>
  <c r="Q109" i="1"/>
  <c r="Q95" i="1"/>
  <c r="Q143" i="1"/>
  <c r="Q174" i="1"/>
  <c r="X177" i="1"/>
  <c r="X92" i="1"/>
  <c r="Q154" i="1"/>
  <c r="X156" i="1"/>
  <c r="X163" i="1"/>
  <c r="Q148" i="1"/>
  <c r="Q77" i="1"/>
  <c r="X114" i="1"/>
  <c r="Q88" i="1"/>
  <c r="X129" i="1"/>
  <c r="Q98" i="1"/>
  <c r="X71" i="1"/>
  <c r="X180" i="1"/>
  <c r="Q159" i="1"/>
  <c r="Q93" i="1"/>
  <c r="Q122" i="1"/>
  <c r="Q71" i="1"/>
  <c r="X68" i="1"/>
  <c r="X148" i="1"/>
  <c r="X117" i="1"/>
  <c r="X56" i="1"/>
  <c r="X105" i="1"/>
  <c r="X101" i="1"/>
  <c r="X58" i="1"/>
  <c r="Q107" i="1"/>
  <c r="X116" i="1"/>
  <c r="X59" i="1"/>
  <c r="X96" i="1"/>
  <c r="X124" i="1"/>
  <c r="Q146" i="1"/>
  <c r="Q170" i="1"/>
  <c r="X161" i="1"/>
  <c r="X91" i="1"/>
  <c r="Q63" i="1"/>
  <c r="Q92" i="1"/>
  <c r="X160" i="1"/>
  <c r="X104" i="1"/>
  <c r="X77" i="1"/>
  <c r="Q83" i="1"/>
  <c r="Q85" i="1"/>
  <c r="X93" i="1"/>
  <c r="X126" i="1"/>
  <c r="Q114" i="1"/>
  <c r="X157" i="1"/>
  <c r="Q126" i="1"/>
  <c r="Q124" i="1"/>
  <c r="Q105" i="1"/>
  <c r="X158" i="1"/>
  <c r="Q58" i="1"/>
  <c r="X164" i="1"/>
  <c r="Q129" i="1"/>
  <c r="Q121" i="1"/>
  <c r="Q84" i="1"/>
  <c r="Q163" i="1"/>
  <c r="Q36" i="1"/>
  <c r="X44" i="1"/>
  <c r="Q90" i="1"/>
  <c r="X45" i="1"/>
  <c r="Q44" i="1"/>
  <c r="X79" i="1"/>
  <c r="X166" i="1"/>
  <c r="X50" i="1"/>
  <c r="X128" i="1"/>
  <c r="X76" i="1"/>
  <c r="X132" i="1"/>
  <c r="Q64" i="1"/>
  <c r="X155" i="1"/>
  <c r="Q119" i="1"/>
  <c r="Q134" i="1"/>
  <c r="X136" i="1"/>
  <c r="Q65" i="1"/>
  <c r="X41" i="1"/>
  <c r="Q59" i="1"/>
  <c r="Q167" i="1"/>
  <c r="Q69" i="1"/>
  <c r="X70" i="1"/>
  <c r="Q94" i="1"/>
  <c r="X97" i="1"/>
  <c r="Q179" i="1"/>
  <c r="X84" i="1"/>
  <c r="Q149" i="1"/>
  <c r="Q155" i="1"/>
  <c r="Q145" i="1"/>
  <c r="Q103" i="1"/>
  <c r="X137" i="1"/>
  <c r="X170" i="1"/>
  <c r="X152" i="1"/>
  <c r="X165" i="1"/>
  <c r="X150" i="1"/>
  <c r="Q180" i="1"/>
  <c r="Q123" i="1"/>
  <c r="X89" i="1"/>
  <c r="Q43" i="1"/>
  <c r="Q144" i="1"/>
  <c r="X60" i="1"/>
  <c r="X40" i="1"/>
  <c r="Q61" i="1"/>
  <c r="X62" i="1"/>
  <c r="Q99" i="1"/>
  <c r="X130" i="1"/>
  <c r="X47" i="1"/>
  <c r="X125" i="1"/>
  <c r="X88" i="1"/>
  <c r="Q104" i="1"/>
  <c r="Q166" i="1"/>
  <c r="Q182" i="1"/>
  <c r="X69" i="1"/>
  <c r="Q137" i="1"/>
  <c r="Q135" i="1"/>
  <c r="Q102" i="1"/>
  <c r="Q150" i="1"/>
  <c r="X53" i="1"/>
  <c r="Q68" i="1"/>
  <c r="X37" i="1"/>
  <c r="X61" i="1"/>
  <c r="Q82" i="1"/>
  <c r="X145" i="1"/>
  <c r="Q100" i="1"/>
  <c r="X100" i="1"/>
  <c r="Q96" i="1"/>
  <c r="X182" i="1"/>
  <c r="X52" i="1"/>
  <c r="Q161" i="1"/>
  <c r="X118" i="1"/>
  <c r="X38" i="1"/>
  <c r="X48" i="1"/>
  <c r="X146" i="1"/>
  <c r="X174" i="1"/>
  <c r="Q48" i="1"/>
  <c r="Q67" i="1"/>
  <c r="Q141" i="1"/>
  <c r="Q72" i="1"/>
  <c r="Q39" i="1"/>
  <c r="Q106" i="1"/>
  <c r="X181" i="1"/>
  <c r="Q33" i="1"/>
  <c r="Q40" i="1"/>
  <c r="X65" i="1"/>
  <c r="X175" i="1"/>
  <c r="X127" i="1"/>
  <c r="X169" i="1"/>
  <c r="X113" i="1"/>
  <c r="X138" i="1"/>
  <c r="X54" i="1"/>
  <c r="X42" i="1"/>
  <c r="X173" i="1"/>
  <c r="X82" i="1"/>
  <c r="Q147" i="1"/>
  <c r="X63" i="1"/>
  <c r="X154" i="1"/>
  <c r="Q156" i="1"/>
  <c r="Q169" i="1"/>
  <c r="Q75" i="1"/>
  <c r="Q101" i="1"/>
  <c r="Q54" i="1"/>
  <c r="X75" i="1"/>
  <c r="X49" i="1"/>
  <c r="X73" i="1"/>
  <c r="X107" i="1"/>
  <c r="Q79" i="1"/>
  <c r="X112" i="1"/>
  <c r="Q89" i="1"/>
  <c r="Q80" i="1"/>
  <c r="X109" i="1"/>
  <c r="X64" i="1"/>
  <c r="X162" i="1"/>
  <c r="Q130" i="1"/>
  <c r="Q136" i="1"/>
  <c r="X123" i="1"/>
  <c r="Q157" i="1"/>
  <c r="X39" i="1"/>
  <c r="X80" i="1"/>
  <c r="Q160" i="1"/>
  <c r="Q139" i="1"/>
  <c r="Q41" i="1"/>
  <c r="Q113" i="1"/>
  <c r="X35" i="1"/>
  <c r="Q165" i="1"/>
  <c r="Q66" i="1"/>
  <c r="X141" i="1"/>
  <c r="X153" i="1"/>
  <c r="X167" i="1"/>
  <c r="X143" i="1"/>
  <c r="X99" i="1"/>
  <c r="Q172" i="1"/>
  <c r="X131" i="1"/>
  <c r="X149" i="1"/>
  <c r="Q73" i="1"/>
  <c r="Q86" i="1"/>
  <c r="X115" i="1"/>
  <c r="Q178" i="1"/>
  <c r="Q175" i="1"/>
  <c r="Q115" i="1"/>
  <c r="Q151" i="1"/>
  <c r="X34" i="1"/>
  <c r="X159" i="1"/>
  <c r="X108" i="1"/>
  <c r="X74" i="1"/>
  <c r="Q173" i="1"/>
  <c r="X43" i="1"/>
  <c r="Q47" i="1"/>
  <c r="X110" i="1"/>
  <c r="X98" i="1"/>
  <c r="X67" i="1"/>
  <c r="X90" i="1"/>
  <c r="X151" i="1"/>
  <c r="Q111" i="1"/>
  <c r="X122" i="1"/>
  <c r="X135" i="1"/>
  <c r="X66" i="1"/>
  <c r="X51" i="1"/>
  <c r="X139" i="1"/>
  <c r="Q74" i="1"/>
  <c r="Q117" i="1"/>
  <c r="Q35" i="1"/>
  <c r="Q37" i="1"/>
  <c r="X36" i="1"/>
  <c r="Q138" i="1"/>
  <c r="Q34" i="1"/>
  <c r="X33" i="1"/>
  <c r="Q78" i="1"/>
  <c r="X168" i="1"/>
  <c r="X140" i="1"/>
  <c r="X57" i="1"/>
  <c r="X81" i="1"/>
  <c r="X72" i="1"/>
  <c r="Q171" i="1"/>
  <c r="X172" i="1"/>
  <c r="Q127" i="1"/>
  <c r="X83" i="1"/>
  <c r="Q128" i="1"/>
  <c r="X103" i="1"/>
  <c r="X120" i="1"/>
  <c r="Q142" i="1"/>
  <c r="X94" i="1"/>
  <c r="X179" i="1"/>
  <c r="Q177" i="1"/>
  <c r="X46" i="1"/>
  <c r="X171" i="1"/>
  <c r="X121" i="1"/>
  <c r="X86" i="1"/>
  <c r="X119" i="1"/>
  <c r="X55" i="1"/>
  <c r="Q176" i="1"/>
  <c r="Q120" i="1"/>
  <c r="X102" i="1"/>
  <c r="X144" i="1"/>
  <c r="Q91" i="1"/>
  <c r="X134" i="1"/>
  <c r="Q168" i="1"/>
  <c r="X178" i="1"/>
  <c r="X176" i="1"/>
  <c r="Q52" i="1"/>
  <c r="Q62" i="1"/>
  <c r="Q118" i="1"/>
  <c r="Q164" i="1"/>
  <c r="Q42" i="1"/>
  <c r="X106" i="1"/>
  <c r="Q60" i="1"/>
  <c r="Q125" i="1"/>
  <c r="Q56" i="1"/>
  <c r="Q53" i="1"/>
  <c r="Q46" i="1"/>
  <c r="Q55" i="1"/>
  <c r="Q49" i="1"/>
  <c r="G40" i="1" l="1"/>
  <c r="H40" i="1" s="1"/>
  <c r="G77" i="1"/>
  <c r="H77" i="1" s="1"/>
  <c r="G120" i="1"/>
  <c r="H120" i="1" s="1"/>
  <c r="G60" i="1"/>
  <c r="H60" i="1" s="1"/>
  <c r="G17" i="1"/>
  <c r="H17" i="1" s="1"/>
  <c r="G144" i="1"/>
  <c r="H144" i="1" s="1"/>
  <c r="G103" i="1"/>
  <c r="H103" i="1" s="1"/>
  <c r="G86" i="1"/>
  <c r="H86" i="1" s="1"/>
  <c r="G107" i="1"/>
  <c r="H107" i="1" s="1"/>
  <c r="G18" i="1"/>
  <c r="H18" i="1" s="1"/>
  <c r="G96" i="1"/>
  <c r="H96" i="1" s="1"/>
  <c r="G31" i="1"/>
  <c r="H31" i="1" s="1"/>
  <c r="G47" i="1"/>
  <c r="H47" i="1" s="1"/>
  <c r="G53" i="1"/>
  <c r="H53" i="1" s="1"/>
  <c r="G22" i="1"/>
  <c r="H22" i="1" s="1"/>
  <c r="G151" i="1"/>
  <c r="H151" i="1" s="1"/>
  <c r="G80" i="1"/>
  <c r="H80" i="1" s="1"/>
  <c r="G137" i="1"/>
  <c r="H137" i="1" s="1"/>
  <c r="G4" i="1"/>
  <c r="H4" i="1" s="1"/>
  <c r="G124" i="1"/>
  <c r="H124" i="1" s="1"/>
  <c r="G59" i="1"/>
  <c r="H59" i="1" s="1"/>
  <c r="G54" i="1"/>
  <c r="H54" i="1" s="1"/>
  <c r="G135" i="1"/>
  <c r="H135" i="1" s="1"/>
  <c r="G94" i="1"/>
  <c r="H94" i="1" s="1"/>
  <c r="G127" i="1"/>
  <c r="H127" i="1" s="1"/>
  <c r="G33" i="1"/>
  <c r="H33" i="1" s="1"/>
  <c r="G56" i="1"/>
  <c r="H56" i="1" s="1"/>
  <c r="G87" i="1"/>
  <c r="H87" i="1" s="1"/>
  <c r="G110" i="1"/>
  <c r="H110" i="1" s="1"/>
  <c r="G3" i="1"/>
  <c r="H3" i="1" s="1"/>
  <c r="G13" i="1"/>
  <c r="H13" i="1" s="1"/>
  <c r="G90" i="1"/>
  <c r="H90" i="1" s="1"/>
  <c r="G72" i="1"/>
  <c r="H72" i="1" s="1"/>
  <c r="G36" i="1"/>
  <c r="H36" i="1" s="1"/>
  <c r="G85" i="1"/>
  <c r="H85" i="1" s="1"/>
  <c r="G136" i="1"/>
  <c r="H136" i="1" s="1"/>
  <c r="G100" i="1"/>
  <c r="H100" i="1" s="1"/>
  <c r="G105" i="1"/>
  <c r="H105" i="1" s="1"/>
  <c r="G132" i="1"/>
  <c r="H132" i="1" s="1"/>
  <c r="G49" i="1"/>
  <c r="H49" i="1" s="1"/>
  <c r="G42" i="1"/>
  <c r="H42" i="1" s="1"/>
  <c r="G114" i="1"/>
  <c r="H114" i="1" s="1"/>
  <c r="G118" i="1"/>
  <c r="H118" i="1" s="1"/>
  <c r="G66" i="1"/>
  <c r="H66" i="1" s="1"/>
  <c r="G133" i="1"/>
  <c r="H133" i="1" s="1"/>
  <c r="G5" i="1"/>
  <c r="H5" i="1" s="1"/>
  <c r="G44" i="1"/>
  <c r="H44" i="1" s="1"/>
  <c r="G130" i="1"/>
  <c r="H130" i="1" s="1"/>
  <c r="G128" i="1"/>
  <c r="H128" i="1" s="1"/>
  <c r="G99" i="1"/>
  <c r="H99" i="1" s="1"/>
  <c r="G37" i="1"/>
  <c r="H37" i="1" s="1"/>
  <c r="G24" i="1"/>
  <c r="H24" i="1" s="1"/>
  <c r="G32" i="1"/>
  <c r="H32" i="1" s="1"/>
  <c r="G67" i="1"/>
  <c r="H67" i="1" s="1"/>
  <c r="G113" i="1"/>
  <c r="H113" i="1" s="1"/>
  <c r="G61" i="1"/>
  <c r="H61" i="1" s="1"/>
  <c r="G2" i="1"/>
  <c r="H2" i="1" s="1"/>
  <c r="G58" i="1"/>
  <c r="H58" i="1" s="1"/>
  <c r="G10" i="1"/>
  <c r="H10" i="1" s="1"/>
  <c r="G141" i="1"/>
  <c r="H141" i="1" s="1"/>
  <c r="G21" i="1"/>
  <c r="H21" i="1" s="1"/>
  <c r="G147" i="1"/>
  <c r="H147" i="1" s="1"/>
  <c r="G69" i="1"/>
  <c r="H69" i="1" s="1"/>
  <c r="G129" i="1"/>
  <c r="H129" i="1" s="1"/>
  <c r="G63" i="1"/>
  <c r="H63" i="1" s="1"/>
  <c r="G12" i="1"/>
  <c r="H12" i="1" s="1"/>
  <c r="G108" i="1"/>
  <c r="H108" i="1" s="1"/>
  <c r="G149" i="1"/>
  <c r="H149" i="1" s="1"/>
  <c r="G11" i="1"/>
  <c r="H11" i="1" s="1"/>
  <c r="G102" i="1"/>
  <c r="H102" i="1" s="1"/>
  <c r="G50" i="1"/>
  <c r="H50" i="1" s="1"/>
  <c r="G104" i="1"/>
  <c r="H104" i="1" s="1"/>
  <c r="G9" i="1"/>
  <c r="H9" i="1" s="1"/>
  <c r="G83" i="1"/>
  <c r="H83" i="1" s="1"/>
  <c r="G46" i="1"/>
  <c r="H46" i="1" s="1"/>
  <c r="G93" i="1"/>
  <c r="H93" i="1" s="1"/>
  <c r="G14" i="1"/>
  <c r="H14" i="1" s="1"/>
  <c r="G125" i="1"/>
  <c r="H125" i="1" s="1"/>
  <c r="G91" i="1"/>
  <c r="H91" i="1" s="1"/>
  <c r="G71" i="1"/>
  <c r="H71" i="1" s="1"/>
  <c r="G38" i="1"/>
  <c r="H38" i="1" s="1"/>
  <c r="G98" i="1"/>
  <c r="H98" i="1" s="1"/>
  <c r="G88" i="1"/>
  <c r="H88" i="1" s="1"/>
  <c r="G101" i="1"/>
  <c r="H101" i="1" s="1"/>
  <c r="G48" i="1"/>
  <c r="H48" i="1" s="1"/>
  <c r="G126" i="1"/>
  <c r="H126" i="1" s="1"/>
  <c r="G51" i="1"/>
  <c r="H51" i="1" s="1"/>
  <c r="G95" i="1"/>
  <c r="H95" i="1" s="1"/>
  <c r="G30" i="1"/>
  <c r="H30" i="1" s="1"/>
  <c r="G146" i="1"/>
  <c r="H146" i="1" s="1"/>
  <c r="G73" i="1"/>
  <c r="H73" i="1" s="1"/>
  <c r="G68" i="1"/>
  <c r="H68" i="1" s="1"/>
  <c r="G43" i="1"/>
  <c r="H43" i="1" s="1"/>
  <c r="G89" i="1"/>
  <c r="H89" i="1" s="1"/>
  <c r="G143" i="1"/>
  <c r="H143" i="1" s="1"/>
  <c r="G7" i="1"/>
  <c r="H7" i="1" s="1"/>
  <c r="G111" i="1"/>
  <c r="H111" i="1" s="1"/>
  <c r="G55" i="1"/>
  <c r="H55" i="1" s="1"/>
  <c r="G106" i="1"/>
  <c r="H106" i="1" s="1"/>
  <c r="G148" i="1"/>
  <c r="H148" i="1" s="1"/>
  <c r="G52" i="1"/>
  <c r="H52" i="1" s="1"/>
  <c r="G28" i="1"/>
  <c r="H28" i="1" s="1"/>
  <c r="G27" i="1"/>
  <c r="H27" i="1" s="1"/>
  <c r="G139" i="1"/>
  <c r="H139" i="1" s="1"/>
  <c r="G70" i="1"/>
  <c r="H70" i="1" s="1"/>
  <c r="G117" i="1"/>
  <c r="H117" i="1" s="1"/>
  <c r="G140" i="1"/>
  <c r="H140" i="1" s="1"/>
  <c r="G109" i="1"/>
  <c r="H109" i="1" s="1"/>
  <c r="G39" i="1"/>
  <c r="H39" i="1" s="1"/>
  <c r="G84" i="1"/>
  <c r="H84" i="1" s="1"/>
  <c r="G121" i="1"/>
  <c r="H121" i="1" s="1"/>
  <c r="G57" i="1"/>
  <c r="H57" i="1" s="1"/>
  <c r="G142" i="1"/>
  <c r="H142" i="1" s="1"/>
  <c r="G81" i="1"/>
  <c r="H81" i="1" s="1"/>
  <c r="G25" i="1"/>
  <c r="H25" i="1" s="1"/>
  <c r="G112" i="1"/>
  <c r="H112" i="1" s="1"/>
  <c r="G115" i="1"/>
  <c r="H115" i="1" s="1"/>
  <c r="G122" i="1"/>
  <c r="H122" i="1" s="1"/>
  <c r="G82" i="1"/>
  <c r="H82" i="1" s="1"/>
  <c r="G41" i="1"/>
  <c r="H41" i="1" s="1"/>
  <c r="G97" i="1"/>
  <c r="H97" i="1" s="1"/>
  <c r="G34" i="1"/>
  <c r="H34" i="1" s="1"/>
  <c r="G20" i="1"/>
  <c r="H20" i="1" s="1"/>
  <c r="G79" i="1"/>
  <c r="H79" i="1" s="1"/>
  <c r="G64" i="1"/>
  <c r="H64" i="1" s="1"/>
  <c r="G138" i="1"/>
  <c r="H138" i="1" s="1"/>
  <c r="G116" i="1"/>
  <c r="H116" i="1" s="1"/>
  <c r="G65" i="1"/>
  <c r="H65" i="1" s="1"/>
  <c r="G150" i="1"/>
  <c r="H150" i="1" s="1"/>
  <c r="G62" i="1"/>
  <c r="H62" i="1" s="1"/>
  <c r="G123" i="1"/>
  <c r="H123" i="1" s="1"/>
  <c r="G6" i="1"/>
  <c r="H6" i="1" s="1"/>
  <c r="G131" i="1"/>
  <c r="H131" i="1" s="1"/>
  <c r="G78" i="1"/>
  <c r="H78" i="1" s="1"/>
  <c r="G92" i="1"/>
  <c r="H92" i="1" s="1"/>
  <c r="G145" i="1"/>
  <c r="H145" i="1" s="1"/>
  <c r="G119" i="1"/>
  <c r="H119" i="1" s="1"/>
  <c r="G74" i="1"/>
  <c r="H74" i="1" s="1"/>
  <c r="G134" i="1"/>
  <c r="H134" i="1" s="1"/>
  <c r="G29" i="1"/>
  <c r="H29" i="1" s="1"/>
  <c r="G35" i="1"/>
  <c r="H35" i="1" s="1"/>
  <c r="G75" i="1"/>
  <c r="H75" i="1" s="1"/>
  <c r="G15" i="1"/>
  <c r="H15" i="1" s="1"/>
  <c r="G76" i="1"/>
  <c r="H76" i="1" s="1"/>
  <c r="G8" i="1"/>
  <c r="H8" i="1" s="1"/>
  <c r="Q57" i="1"/>
  <c r="G23" i="1" s="1"/>
  <c r="H23" i="1" s="1"/>
  <c r="Q50" i="1"/>
  <c r="G16" i="1" s="1"/>
  <c r="H16" i="1" s="1"/>
  <c r="G45" i="1" l="1"/>
  <c r="H45" i="1" s="1"/>
  <c r="G19" i="1"/>
  <c r="H19" i="1" s="1"/>
  <c r="G26" i="1"/>
  <c r="H26" i="1" s="1"/>
</calcChain>
</file>

<file path=xl/sharedStrings.xml><?xml version="1.0" encoding="utf-8"?>
<sst xmlns="http://schemas.openxmlformats.org/spreadsheetml/2006/main" count="1585" uniqueCount="58">
  <si>
    <t>outlook</t>
  </si>
  <si>
    <t>temp</t>
  </si>
  <si>
    <t>humidity</t>
  </si>
  <si>
    <t>windy</t>
  </si>
  <si>
    <t>play</t>
  </si>
  <si>
    <t>sunny</t>
  </si>
  <si>
    <t>hot</t>
  </si>
  <si>
    <t>high</t>
  </si>
  <si>
    <t>no</t>
  </si>
  <si>
    <t>overcast</t>
  </si>
  <si>
    <t>yes</t>
  </si>
  <si>
    <t>rainy</t>
  </si>
  <si>
    <t>mild</t>
  </si>
  <si>
    <t>cool</t>
  </si>
  <si>
    <t>normal</t>
  </si>
  <si>
    <t>Total</t>
  </si>
  <si>
    <t>P(overcast/yes)</t>
  </si>
  <si>
    <t>Row Labels</t>
  </si>
  <si>
    <t>Grand Total</t>
  </si>
  <si>
    <t>P(rainy/yes)</t>
  </si>
  <si>
    <t>P(sunny/yes)</t>
  </si>
  <si>
    <t>P(sunny/no)</t>
  </si>
  <si>
    <t>P(overcast/no)</t>
  </si>
  <si>
    <t>P(rainy/no)</t>
  </si>
  <si>
    <t>Column Labels</t>
  </si>
  <si>
    <t>P(cool/yes)</t>
  </si>
  <si>
    <t>P(hot/yes)</t>
  </si>
  <si>
    <t>P(mild/yes)</t>
  </si>
  <si>
    <t>P(hot/no)</t>
  </si>
  <si>
    <t>P(mild/no)</t>
  </si>
  <si>
    <t>P(cool/no)</t>
  </si>
  <si>
    <t>P(high/yes)</t>
  </si>
  <si>
    <t>P(normal/yes)</t>
  </si>
  <si>
    <t>P(high/no)</t>
  </si>
  <si>
    <t>P(normal/no)</t>
  </si>
  <si>
    <t>P(TRUE/yes)</t>
  </si>
  <si>
    <t>P(FALSE/yes)</t>
  </si>
  <si>
    <t>P(TRUE/no)</t>
  </si>
  <si>
    <t>P(FALSE/no)</t>
  </si>
  <si>
    <t>accuracy</t>
  </si>
  <si>
    <t>info/yes</t>
  </si>
  <si>
    <t>info/no</t>
  </si>
  <si>
    <t>Levels:</t>
  </si>
  <si>
    <t>prediction</t>
  </si>
  <si>
    <t>court</t>
  </si>
  <si>
    <t>Clay</t>
  </si>
  <si>
    <t>Hardcourt</t>
  </si>
  <si>
    <t>Grass</t>
  </si>
  <si>
    <t>P(Grass/yes)</t>
  </si>
  <si>
    <t>P(Grass/no)</t>
  </si>
  <si>
    <t>P(Clay/no)</t>
  </si>
  <si>
    <t>P(Hardcourt/yes)</t>
  </si>
  <si>
    <t>P(Hardcourt/no)</t>
  </si>
  <si>
    <t>P(Clay/yes)</t>
  </si>
  <si>
    <t>hardcourt</t>
  </si>
  <si>
    <t>clay</t>
  </si>
  <si>
    <t>grass</t>
  </si>
  <si>
    <t>Count of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</si>
</sst>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Chauhan" refreshedDate="44487.444972916666" createdVersion="7" refreshedVersion="7" minRefreshableVersion="3" recordCount="150" xr:uid="{14A8F01E-6125-4395-B8DC-5EBD03379E52}">
  <cacheSource type="worksheet">
    <worksheetSource ref="A1:G151" sheet="tennis"/>
  </cacheSource>
  <cacheFields count="7">
    <cacheField name="outlook" numFmtId="0">
      <sharedItems count="3">
        <s v="overcast"/>
        <s v="sunny"/>
        <s v="rainy"/>
      </sharedItems>
    </cacheField>
    <cacheField name="temp" numFmtId="0">
      <sharedItems count="3">
        <s v="hot"/>
        <s v="cool"/>
        <s v="mild"/>
      </sharedItems>
    </cacheField>
    <cacheField name="humidity" numFmtId="0">
      <sharedItems/>
    </cacheField>
    <cacheField name="windy" numFmtId="0">
      <sharedItems count="2">
        <b v="0"/>
        <b v="1"/>
      </sharedItems>
    </cacheField>
    <cacheField name="court" numFmtId="0">
      <sharedItems count="3">
        <s v="Grass"/>
        <s v="Hardcourt"/>
        <s v="Clay"/>
      </sharedItems>
    </cacheField>
    <cacheField name="play" numFmtId="0">
      <sharedItems count="2">
        <s v="yes"/>
        <s v="no"/>
      </sharedItems>
    </cacheField>
    <cacheField name="predi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s v="high"/>
    <x v="0"/>
    <x v="0"/>
    <x v="0"/>
    <s v="yes"/>
  </r>
  <r>
    <x v="0"/>
    <x v="1"/>
    <s v="normal"/>
    <x v="1"/>
    <x v="1"/>
    <x v="0"/>
    <s v="yes"/>
  </r>
  <r>
    <x v="1"/>
    <x v="0"/>
    <s v="normal"/>
    <x v="0"/>
    <x v="1"/>
    <x v="0"/>
    <s v="yes"/>
  </r>
  <r>
    <x v="1"/>
    <x v="2"/>
    <s v="normal"/>
    <x v="1"/>
    <x v="1"/>
    <x v="0"/>
    <s v="yes"/>
  </r>
  <r>
    <x v="0"/>
    <x v="2"/>
    <s v="high"/>
    <x v="1"/>
    <x v="0"/>
    <x v="0"/>
    <s v="yes"/>
  </r>
  <r>
    <x v="0"/>
    <x v="0"/>
    <s v="normal"/>
    <x v="1"/>
    <x v="2"/>
    <x v="0"/>
    <s v="yes"/>
  </r>
  <r>
    <x v="2"/>
    <x v="0"/>
    <s v="normal"/>
    <x v="0"/>
    <x v="1"/>
    <x v="0"/>
    <s v="yes"/>
  </r>
  <r>
    <x v="1"/>
    <x v="0"/>
    <s v="normal"/>
    <x v="1"/>
    <x v="0"/>
    <x v="0"/>
    <s v="yes"/>
  </r>
  <r>
    <x v="0"/>
    <x v="1"/>
    <s v="high"/>
    <x v="1"/>
    <x v="0"/>
    <x v="0"/>
    <s v="yes"/>
  </r>
  <r>
    <x v="2"/>
    <x v="0"/>
    <s v="normal"/>
    <x v="0"/>
    <x v="0"/>
    <x v="0"/>
    <s v="yes"/>
  </r>
  <r>
    <x v="2"/>
    <x v="1"/>
    <s v="high"/>
    <x v="0"/>
    <x v="2"/>
    <x v="0"/>
    <s v="no"/>
  </r>
  <r>
    <x v="0"/>
    <x v="0"/>
    <s v="normal"/>
    <x v="1"/>
    <x v="2"/>
    <x v="0"/>
    <s v="yes"/>
  </r>
  <r>
    <x v="0"/>
    <x v="0"/>
    <s v="normal"/>
    <x v="0"/>
    <x v="2"/>
    <x v="0"/>
    <s v="no"/>
  </r>
  <r>
    <x v="1"/>
    <x v="0"/>
    <s v="normal"/>
    <x v="0"/>
    <x v="0"/>
    <x v="0"/>
    <s v="yes"/>
  </r>
  <r>
    <x v="1"/>
    <x v="1"/>
    <s v="high"/>
    <x v="0"/>
    <x v="1"/>
    <x v="0"/>
    <s v="no"/>
  </r>
  <r>
    <x v="0"/>
    <x v="2"/>
    <s v="normal"/>
    <x v="1"/>
    <x v="1"/>
    <x v="0"/>
    <s v="yes"/>
  </r>
  <r>
    <x v="1"/>
    <x v="0"/>
    <s v="normal"/>
    <x v="1"/>
    <x v="2"/>
    <x v="0"/>
    <s v="no"/>
  </r>
  <r>
    <x v="0"/>
    <x v="1"/>
    <s v="high"/>
    <x v="1"/>
    <x v="2"/>
    <x v="0"/>
    <s v="no"/>
  </r>
  <r>
    <x v="1"/>
    <x v="0"/>
    <s v="high"/>
    <x v="1"/>
    <x v="1"/>
    <x v="0"/>
    <s v="yes"/>
  </r>
  <r>
    <x v="2"/>
    <x v="1"/>
    <s v="high"/>
    <x v="0"/>
    <x v="0"/>
    <x v="0"/>
    <s v="no"/>
  </r>
  <r>
    <x v="0"/>
    <x v="2"/>
    <s v="normal"/>
    <x v="0"/>
    <x v="2"/>
    <x v="0"/>
    <s v="no"/>
  </r>
  <r>
    <x v="0"/>
    <x v="1"/>
    <s v="high"/>
    <x v="1"/>
    <x v="0"/>
    <x v="0"/>
    <s v="yes"/>
  </r>
  <r>
    <x v="0"/>
    <x v="2"/>
    <s v="normal"/>
    <x v="0"/>
    <x v="1"/>
    <x v="0"/>
    <s v="no"/>
  </r>
  <r>
    <x v="0"/>
    <x v="0"/>
    <s v="high"/>
    <x v="1"/>
    <x v="0"/>
    <x v="0"/>
    <s v="yes"/>
  </r>
  <r>
    <x v="0"/>
    <x v="0"/>
    <s v="normal"/>
    <x v="1"/>
    <x v="0"/>
    <x v="0"/>
    <s v="yes"/>
  </r>
  <r>
    <x v="1"/>
    <x v="1"/>
    <s v="normal"/>
    <x v="1"/>
    <x v="0"/>
    <x v="0"/>
    <s v="yes"/>
  </r>
  <r>
    <x v="2"/>
    <x v="1"/>
    <s v="high"/>
    <x v="1"/>
    <x v="1"/>
    <x v="0"/>
    <s v="yes"/>
  </r>
  <r>
    <x v="2"/>
    <x v="0"/>
    <s v="normal"/>
    <x v="1"/>
    <x v="2"/>
    <x v="0"/>
    <s v="yes"/>
  </r>
  <r>
    <x v="2"/>
    <x v="0"/>
    <s v="normal"/>
    <x v="0"/>
    <x v="1"/>
    <x v="0"/>
    <s v="yes"/>
  </r>
  <r>
    <x v="2"/>
    <x v="1"/>
    <s v="high"/>
    <x v="1"/>
    <x v="0"/>
    <x v="0"/>
    <s v="yes"/>
  </r>
  <r>
    <x v="1"/>
    <x v="1"/>
    <s v="normal"/>
    <x v="1"/>
    <x v="2"/>
    <x v="0"/>
    <s v="no"/>
  </r>
  <r>
    <x v="2"/>
    <x v="0"/>
    <s v="normal"/>
    <x v="0"/>
    <x v="0"/>
    <x v="0"/>
    <s v="yes"/>
  </r>
  <r>
    <x v="2"/>
    <x v="0"/>
    <s v="high"/>
    <x v="1"/>
    <x v="2"/>
    <x v="0"/>
    <s v="yes"/>
  </r>
  <r>
    <x v="2"/>
    <x v="0"/>
    <s v="high"/>
    <x v="1"/>
    <x v="0"/>
    <x v="0"/>
    <s v="yes"/>
  </r>
  <r>
    <x v="0"/>
    <x v="1"/>
    <s v="high"/>
    <x v="0"/>
    <x v="0"/>
    <x v="0"/>
    <s v="no"/>
  </r>
  <r>
    <x v="1"/>
    <x v="1"/>
    <s v="high"/>
    <x v="1"/>
    <x v="0"/>
    <x v="0"/>
    <s v="no"/>
  </r>
  <r>
    <x v="1"/>
    <x v="1"/>
    <s v="normal"/>
    <x v="0"/>
    <x v="1"/>
    <x v="0"/>
    <s v="no"/>
  </r>
  <r>
    <x v="2"/>
    <x v="0"/>
    <s v="high"/>
    <x v="1"/>
    <x v="1"/>
    <x v="0"/>
    <s v="yes"/>
  </r>
  <r>
    <x v="2"/>
    <x v="0"/>
    <s v="normal"/>
    <x v="0"/>
    <x v="1"/>
    <x v="0"/>
    <s v="yes"/>
  </r>
  <r>
    <x v="0"/>
    <x v="2"/>
    <s v="high"/>
    <x v="1"/>
    <x v="0"/>
    <x v="0"/>
    <s v="yes"/>
  </r>
  <r>
    <x v="2"/>
    <x v="1"/>
    <s v="normal"/>
    <x v="1"/>
    <x v="1"/>
    <x v="0"/>
    <s v="yes"/>
  </r>
  <r>
    <x v="0"/>
    <x v="2"/>
    <s v="normal"/>
    <x v="1"/>
    <x v="0"/>
    <x v="0"/>
    <s v="yes"/>
  </r>
  <r>
    <x v="0"/>
    <x v="2"/>
    <s v="high"/>
    <x v="0"/>
    <x v="1"/>
    <x v="0"/>
    <s v="no"/>
  </r>
  <r>
    <x v="1"/>
    <x v="1"/>
    <s v="normal"/>
    <x v="1"/>
    <x v="1"/>
    <x v="0"/>
    <s v="yes"/>
  </r>
  <r>
    <x v="2"/>
    <x v="0"/>
    <s v="high"/>
    <x v="0"/>
    <x v="2"/>
    <x v="0"/>
    <s v="no"/>
  </r>
  <r>
    <x v="2"/>
    <x v="1"/>
    <s v="normal"/>
    <x v="1"/>
    <x v="0"/>
    <x v="0"/>
    <s v="yes"/>
  </r>
  <r>
    <x v="0"/>
    <x v="1"/>
    <s v="high"/>
    <x v="0"/>
    <x v="0"/>
    <x v="0"/>
    <s v="no"/>
  </r>
  <r>
    <x v="2"/>
    <x v="2"/>
    <s v="high"/>
    <x v="1"/>
    <x v="0"/>
    <x v="0"/>
    <s v="yes"/>
  </r>
  <r>
    <x v="1"/>
    <x v="0"/>
    <s v="high"/>
    <x v="0"/>
    <x v="0"/>
    <x v="0"/>
    <s v="no"/>
  </r>
  <r>
    <x v="1"/>
    <x v="0"/>
    <s v="high"/>
    <x v="1"/>
    <x v="0"/>
    <x v="0"/>
    <s v="yes"/>
  </r>
  <r>
    <x v="0"/>
    <x v="0"/>
    <s v="high"/>
    <x v="0"/>
    <x v="2"/>
    <x v="0"/>
    <s v="no"/>
  </r>
  <r>
    <x v="1"/>
    <x v="2"/>
    <s v="high"/>
    <x v="0"/>
    <x v="2"/>
    <x v="0"/>
    <s v="no"/>
  </r>
  <r>
    <x v="1"/>
    <x v="0"/>
    <s v="normal"/>
    <x v="1"/>
    <x v="0"/>
    <x v="0"/>
    <s v="yes"/>
  </r>
  <r>
    <x v="2"/>
    <x v="0"/>
    <s v="high"/>
    <x v="0"/>
    <x v="2"/>
    <x v="0"/>
    <s v="no"/>
  </r>
  <r>
    <x v="1"/>
    <x v="1"/>
    <s v="high"/>
    <x v="1"/>
    <x v="0"/>
    <x v="0"/>
    <s v="no"/>
  </r>
  <r>
    <x v="2"/>
    <x v="1"/>
    <s v="high"/>
    <x v="1"/>
    <x v="1"/>
    <x v="0"/>
    <s v="yes"/>
  </r>
  <r>
    <x v="2"/>
    <x v="2"/>
    <s v="high"/>
    <x v="0"/>
    <x v="0"/>
    <x v="0"/>
    <s v="no"/>
  </r>
  <r>
    <x v="0"/>
    <x v="1"/>
    <s v="normal"/>
    <x v="1"/>
    <x v="0"/>
    <x v="0"/>
    <s v="yes"/>
  </r>
  <r>
    <x v="0"/>
    <x v="0"/>
    <s v="high"/>
    <x v="0"/>
    <x v="1"/>
    <x v="0"/>
    <s v="yes"/>
  </r>
  <r>
    <x v="2"/>
    <x v="0"/>
    <s v="high"/>
    <x v="0"/>
    <x v="1"/>
    <x v="0"/>
    <s v="yes"/>
  </r>
  <r>
    <x v="1"/>
    <x v="0"/>
    <s v="high"/>
    <x v="0"/>
    <x v="0"/>
    <x v="0"/>
    <s v="no"/>
  </r>
  <r>
    <x v="1"/>
    <x v="0"/>
    <s v="high"/>
    <x v="1"/>
    <x v="0"/>
    <x v="0"/>
    <s v="yes"/>
  </r>
  <r>
    <x v="2"/>
    <x v="1"/>
    <s v="normal"/>
    <x v="1"/>
    <x v="1"/>
    <x v="0"/>
    <s v="yes"/>
  </r>
  <r>
    <x v="2"/>
    <x v="1"/>
    <s v="normal"/>
    <x v="1"/>
    <x v="0"/>
    <x v="0"/>
    <s v="yes"/>
  </r>
  <r>
    <x v="2"/>
    <x v="0"/>
    <s v="normal"/>
    <x v="0"/>
    <x v="1"/>
    <x v="0"/>
    <s v="yes"/>
  </r>
  <r>
    <x v="2"/>
    <x v="0"/>
    <s v="normal"/>
    <x v="1"/>
    <x v="0"/>
    <x v="0"/>
    <s v="yes"/>
  </r>
  <r>
    <x v="0"/>
    <x v="1"/>
    <s v="normal"/>
    <x v="1"/>
    <x v="1"/>
    <x v="0"/>
    <s v="yes"/>
  </r>
  <r>
    <x v="2"/>
    <x v="1"/>
    <s v="normal"/>
    <x v="1"/>
    <x v="1"/>
    <x v="0"/>
    <s v="yes"/>
  </r>
  <r>
    <x v="2"/>
    <x v="1"/>
    <s v="normal"/>
    <x v="1"/>
    <x v="0"/>
    <x v="0"/>
    <s v="yes"/>
  </r>
  <r>
    <x v="0"/>
    <x v="0"/>
    <s v="high"/>
    <x v="0"/>
    <x v="1"/>
    <x v="0"/>
    <s v="yes"/>
  </r>
  <r>
    <x v="0"/>
    <x v="1"/>
    <s v="normal"/>
    <x v="1"/>
    <x v="0"/>
    <x v="0"/>
    <s v="yes"/>
  </r>
  <r>
    <x v="1"/>
    <x v="0"/>
    <s v="normal"/>
    <x v="0"/>
    <x v="1"/>
    <x v="0"/>
    <s v="yes"/>
  </r>
  <r>
    <x v="2"/>
    <x v="0"/>
    <s v="normal"/>
    <x v="1"/>
    <x v="2"/>
    <x v="0"/>
    <s v="yes"/>
  </r>
  <r>
    <x v="2"/>
    <x v="2"/>
    <s v="high"/>
    <x v="0"/>
    <x v="2"/>
    <x v="1"/>
    <s v="no"/>
  </r>
  <r>
    <x v="2"/>
    <x v="1"/>
    <s v="normal"/>
    <x v="0"/>
    <x v="2"/>
    <x v="1"/>
    <s v="no"/>
  </r>
  <r>
    <x v="2"/>
    <x v="2"/>
    <s v="normal"/>
    <x v="0"/>
    <x v="2"/>
    <x v="1"/>
    <s v="no"/>
  </r>
  <r>
    <x v="1"/>
    <x v="0"/>
    <s v="normal"/>
    <x v="0"/>
    <x v="2"/>
    <x v="1"/>
    <s v="no"/>
  </r>
  <r>
    <x v="1"/>
    <x v="0"/>
    <s v="normal"/>
    <x v="1"/>
    <x v="1"/>
    <x v="1"/>
    <s v="yes"/>
  </r>
  <r>
    <x v="2"/>
    <x v="1"/>
    <s v="normal"/>
    <x v="0"/>
    <x v="1"/>
    <x v="1"/>
    <s v="no"/>
  </r>
  <r>
    <x v="1"/>
    <x v="0"/>
    <s v="high"/>
    <x v="0"/>
    <x v="2"/>
    <x v="1"/>
    <s v="no"/>
  </r>
  <r>
    <x v="1"/>
    <x v="2"/>
    <s v="high"/>
    <x v="0"/>
    <x v="2"/>
    <x v="1"/>
    <s v="no"/>
  </r>
  <r>
    <x v="2"/>
    <x v="2"/>
    <s v="high"/>
    <x v="1"/>
    <x v="0"/>
    <x v="1"/>
    <s v="yes"/>
  </r>
  <r>
    <x v="1"/>
    <x v="0"/>
    <s v="high"/>
    <x v="1"/>
    <x v="2"/>
    <x v="1"/>
    <s v="no"/>
  </r>
  <r>
    <x v="1"/>
    <x v="0"/>
    <s v="high"/>
    <x v="0"/>
    <x v="2"/>
    <x v="1"/>
    <s v="no"/>
  </r>
  <r>
    <x v="1"/>
    <x v="2"/>
    <s v="high"/>
    <x v="0"/>
    <x v="0"/>
    <x v="1"/>
    <s v="no"/>
  </r>
  <r>
    <x v="2"/>
    <x v="2"/>
    <s v="high"/>
    <x v="0"/>
    <x v="0"/>
    <x v="1"/>
    <s v="no"/>
  </r>
  <r>
    <x v="1"/>
    <x v="1"/>
    <s v="high"/>
    <x v="1"/>
    <x v="2"/>
    <x v="1"/>
    <s v="no"/>
  </r>
  <r>
    <x v="0"/>
    <x v="0"/>
    <s v="high"/>
    <x v="0"/>
    <x v="2"/>
    <x v="1"/>
    <s v="no"/>
  </r>
  <r>
    <x v="1"/>
    <x v="2"/>
    <s v="high"/>
    <x v="1"/>
    <x v="0"/>
    <x v="1"/>
    <s v="no"/>
  </r>
  <r>
    <x v="2"/>
    <x v="2"/>
    <s v="normal"/>
    <x v="0"/>
    <x v="0"/>
    <x v="1"/>
    <s v="no"/>
  </r>
  <r>
    <x v="2"/>
    <x v="1"/>
    <s v="high"/>
    <x v="0"/>
    <x v="2"/>
    <x v="1"/>
    <s v="no"/>
  </r>
  <r>
    <x v="2"/>
    <x v="2"/>
    <s v="normal"/>
    <x v="1"/>
    <x v="2"/>
    <x v="1"/>
    <s v="no"/>
  </r>
  <r>
    <x v="1"/>
    <x v="1"/>
    <s v="high"/>
    <x v="1"/>
    <x v="2"/>
    <x v="1"/>
    <s v="no"/>
  </r>
  <r>
    <x v="0"/>
    <x v="2"/>
    <s v="high"/>
    <x v="0"/>
    <x v="1"/>
    <x v="1"/>
    <s v="no"/>
  </r>
  <r>
    <x v="0"/>
    <x v="2"/>
    <s v="high"/>
    <x v="0"/>
    <x v="1"/>
    <x v="1"/>
    <s v="no"/>
  </r>
  <r>
    <x v="2"/>
    <x v="0"/>
    <s v="normal"/>
    <x v="0"/>
    <x v="0"/>
    <x v="1"/>
    <s v="yes"/>
  </r>
  <r>
    <x v="0"/>
    <x v="0"/>
    <s v="high"/>
    <x v="1"/>
    <x v="2"/>
    <x v="1"/>
    <s v="yes"/>
  </r>
  <r>
    <x v="2"/>
    <x v="0"/>
    <s v="high"/>
    <x v="0"/>
    <x v="2"/>
    <x v="1"/>
    <s v="no"/>
  </r>
  <r>
    <x v="0"/>
    <x v="1"/>
    <s v="high"/>
    <x v="0"/>
    <x v="2"/>
    <x v="1"/>
    <s v="no"/>
  </r>
  <r>
    <x v="2"/>
    <x v="0"/>
    <s v="normal"/>
    <x v="0"/>
    <x v="0"/>
    <x v="1"/>
    <s v="yes"/>
  </r>
  <r>
    <x v="1"/>
    <x v="2"/>
    <s v="high"/>
    <x v="0"/>
    <x v="2"/>
    <x v="1"/>
    <s v="no"/>
  </r>
  <r>
    <x v="0"/>
    <x v="1"/>
    <s v="high"/>
    <x v="0"/>
    <x v="0"/>
    <x v="1"/>
    <s v="no"/>
  </r>
  <r>
    <x v="0"/>
    <x v="1"/>
    <s v="normal"/>
    <x v="0"/>
    <x v="1"/>
    <x v="1"/>
    <s v="no"/>
  </r>
  <r>
    <x v="1"/>
    <x v="2"/>
    <s v="high"/>
    <x v="0"/>
    <x v="2"/>
    <x v="1"/>
    <s v="no"/>
  </r>
  <r>
    <x v="2"/>
    <x v="2"/>
    <s v="normal"/>
    <x v="0"/>
    <x v="1"/>
    <x v="1"/>
    <s v="no"/>
  </r>
  <r>
    <x v="0"/>
    <x v="1"/>
    <s v="high"/>
    <x v="1"/>
    <x v="2"/>
    <x v="1"/>
    <s v="no"/>
  </r>
  <r>
    <x v="2"/>
    <x v="1"/>
    <s v="normal"/>
    <x v="1"/>
    <x v="2"/>
    <x v="1"/>
    <s v="no"/>
  </r>
  <r>
    <x v="2"/>
    <x v="2"/>
    <s v="high"/>
    <x v="0"/>
    <x v="2"/>
    <x v="1"/>
    <s v="no"/>
  </r>
  <r>
    <x v="0"/>
    <x v="1"/>
    <s v="normal"/>
    <x v="0"/>
    <x v="2"/>
    <x v="1"/>
    <s v="no"/>
  </r>
  <r>
    <x v="0"/>
    <x v="0"/>
    <s v="normal"/>
    <x v="0"/>
    <x v="0"/>
    <x v="1"/>
    <s v="yes"/>
  </r>
  <r>
    <x v="2"/>
    <x v="0"/>
    <s v="normal"/>
    <x v="0"/>
    <x v="1"/>
    <x v="1"/>
    <s v="yes"/>
  </r>
  <r>
    <x v="1"/>
    <x v="1"/>
    <s v="high"/>
    <x v="1"/>
    <x v="2"/>
    <x v="1"/>
    <s v="no"/>
  </r>
  <r>
    <x v="0"/>
    <x v="0"/>
    <s v="normal"/>
    <x v="0"/>
    <x v="0"/>
    <x v="1"/>
    <s v="yes"/>
  </r>
  <r>
    <x v="0"/>
    <x v="1"/>
    <s v="high"/>
    <x v="0"/>
    <x v="1"/>
    <x v="1"/>
    <s v="no"/>
  </r>
  <r>
    <x v="2"/>
    <x v="0"/>
    <s v="high"/>
    <x v="1"/>
    <x v="0"/>
    <x v="1"/>
    <s v="yes"/>
  </r>
  <r>
    <x v="2"/>
    <x v="0"/>
    <s v="high"/>
    <x v="0"/>
    <x v="0"/>
    <x v="1"/>
    <s v="yes"/>
  </r>
  <r>
    <x v="2"/>
    <x v="1"/>
    <s v="high"/>
    <x v="1"/>
    <x v="2"/>
    <x v="1"/>
    <s v="no"/>
  </r>
  <r>
    <x v="1"/>
    <x v="1"/>
    <s v="normal"/>
    <x v="1"/>
    <x v="2"/>
    <x v="1"/>
    <s v="no"/>
  </r>
  <r>
    <x v="0"/>
    <x v="1"/>
    <s v="high"/>
    <x v="0"/>
    <x v="1"/>
    <x v="1"/>
    <s v="no"/>
  </r>
  <r>
    <x v="1"/>
    <x v="0"/>
    <s v="normal"/>
    <x v="0"/>
    <x v="2"/>
    <x v="1"/>
    <s v="no"/>
  </r>
  <r>
    <x v="2"/>
    <x v="2"/>
    <s v="normal"/>
    <x v="1"/>
    <x v="2"/>
    <x v="1"/>
    <s v="no"/>
  </r>
  <r>
    <x v="0"/>
    <x v="2"/>
    <s v="high"/>
    <x v="1"/>
    <x v="2"/>
    <x v="1"/>
    <s v="no"/>
  </r>
  <r>
    <x v="2"/>
    <x v="0"/>
    <s v="normal"/>
    <x v="1"/>
    <x v="1"/>
    <x v="1"/>
    <s v="yes"/>
  </r>
  <r>
    <x v="2"/>
    <x v="2"/>
    <s v="high"/>
    <x v="0"/>
    <x v="0"/>
    <x v="1"/>
    <s v="no"/>
  </r>
  <r>
    <x v="1"/>
    <x v="0"/>
    <s v="normal"/>
    <x v="0"/>
    <x v="2"/>
    <x v="1"/>
    <s v="no"/>
  </r>
  <r>
    <x v="1"/>
    <x v="2"/>
    <s v="normal"/>
    <x v="0"/>
    <x v="2"/>
    <x v="1"/>
    <s v="no"/>
  </r>
  <r>
    <x v="2"/>
    <x v="1"/>
    <s v="normal"/>
    <x v="0"/>
    <x v="0"/>
    <x v="1"/>
    <s v="no"/>
  </r>
  <r>
    <x v="1"/>
    <x v="2"/>
    <s v="normal"/>
    <x v="0"/>
    <x v="0"/>
    <x v="1"/>
    <s v="no"/>
  </r>
  <r>
    <x v="2"/>
    <x v="0"/>
    <s v="normal"/>
    <x v="0"/>
    <x v="1"/>
    <x v="1"/>
    <s v="yes"/>
  </r>
  <r>
    <x v="0"/>
    <x v="1"/>
    <s v="high"/>
    <x v="0"/>
    <x v="1"/>
    <x v="1"/>
    <s v="no"/>
  </r>
  <r>
    <x v="1"/>
    <x v="0"/>
    <s v="normal"/>
    <x v="0"/>
    <x v="2"/>
    <x v="1"/>
    <s v="no"/>
  </r>
  <r>
    <x v="0"/>
    <x v="2"/>
    <s v="normal"/>
    <x v="0"/>
    <x v="0"/>
    <x v="1"/>
    <s v="no"/>
  </r>
  <r>
    <x v="0"/>
    <x v="1"/>
    <s v="high"/>
    <x v="0"/>
    <x v="2"/>
    <x v="1"/>
    <s v="no"/>
  </r>
  <r>
    <x v="2"/>
    <x v="1"/>
    <s v="high"/>
    <x v="0"/>
    <x v="2"/>
    <x v="1"/>
    <s v="no"/>
  </r>
  <r>
    <x v="0"/>
    <x v="0"/>
    <s v="normal"/>
    <x v="0"/>
    <x v="0"/>
    <x v="1"/>
    <s v="yes"/>
  </r>
  <r>
    <x v="0"/>
    <x v="0"/>
    <s v="high"/>
    <x v="0"/>
    <x v="2"/>
    <x v="1"/>
    <s v="no"/>
  </r>
  <r>
    <x v="1"/>
    <x v="2"/>
    <s v="high"/>
    <x v="0"/>
    <x v="2"/>
    <x v="1"/>
    <s v="no"/>
  </r>
  <r>
    <x v="1"/>
    <x v="2"/>
    <s v="normal"/>
    <x v="0"/>
    <x v="0"/>
    <x v="1"/>
    <s v="no"/>
  </r>
  <r>
    <x v="2"/>
    <x v="1"/>
    <s v="high"/>
    <x v="1"/>
    <x v="2"/>
    <x v="1"/>
    <s v="no"/>
  </r>
  <r>
    <x v="0"/>
    <x v="2"/>
    <s v="high"/>
    <x v="1"/>
    <x v="1"/>
    <x v="1"/>
    <s v="yes"/>
  </r>
  <r>
    <x v="1"/>
    <x v="1"/>
    <s v="normal"/>
    <x v="0"/>
    <x v="1"/>
    <x v="1"/>
    <s v="no"/>
  </r>
  <r>
    <x v="1"/>
    <x v="1"/>
    <s v="high"/>
    <x v="0"/>
    <x v="1"/>
    <x v="1"/>
    <s v="no"/>
  </r>
  <r>
    <x v="1"/>
    <x v="1"/>
    <s v="normal"/>
    <x v="0"/>
    <x v="0"/>
    <x v="1"/>
    <s v="no"/>
  </r>
  <r>
    <x v="1"/>
    <x v="0"/>
    <s v="high"/>
    <x v="1"/>
    <x v="0"/>
    <x v="1"/>
    <s v="yes"/>
  </r>
  <r>
    <x v="0"/>
    <x v="0"/>
    <s v="normal"/>
    <x v="1"/>
    <x v="0"/>
    <x v="1"/>
    <s v="yes"/>
  </r>
  <r>
    <x v="2"/>
    <x v="2"/>
    <s v="high"/>
    <x v="1"/>
    <x v="0"/>
    <x v="1"/>
    <s v="yes"/>
  </r>
  <r>
    <x v="1"/>
    <x v="2"/>
    <s v="normal"/>
    <x v="0"/>
    <x v="2"/>
    <x v="1"/>
    <s v="no"/>
  </r>
  <r>
    <x v="0"/>
    <x v="1"/>
    <s v="normal"/>
    <x v="0"/>
    <x v="1"/>
    <x v="1"/>
    <s v="no"/>
  </r>
  <r>
    <x v="0"/>
    <x v="0"/>
    <s v="normal"/>
    <x v="0"/>
    <x v="2"/>
    <x v="1"/>
    <s v="no"/>
  </r>
  <r>
    <x v="1"/>
    <x v="2"/>
    <s v="normal"/>
    <x v="1"/>
    <x v="2"/>
    <x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C80E4-DEEA-42CD-ADEC-81942E28A2F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8" firstHeaderRow="1" firstDataRow="2" firstDataCol="1"/>
  <pivotFields count="7">
    <pivotField showAll="0">
      <items count="4">
        <item x="0"/>
        <item x="2"/>
        <item x="1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tem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8AEC-4D97-4BAC-B1DF-4DA8A81F0CB4}">
  <dimension ref="A1:F151"/>
  <sheetViews>
    <sheetView tabSelected="1" workbookViewId="0">
      <selection activeCell="I11" sqref="I1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</v>
      </c>
    </row>
    <row r="2" spans="1:6" x14ac:dyDescent="0.3">
      <c r="A2" t="s">
        <v>9</v>
      </c>
      <c r="B2" t="s">
        <v>6</v>
      </c>
      <c r="C2" t="s">
        <v>7</v>
      </c>
      <c r="D2" t="b">
        <v>0</v>
      </c>
      <c r="E2" t="s">
        <v>47</v>
      </c>
      <c r="F2" t="s">
        <v>10</v>
      </c>
    </row>
    <row r="3" spans="1:6" x14ac:dyDescent="0.3">
      <c r="A3" t="s">
        <v>9</v>
      </c>
      <c r="B3" t="s">
        <v>13</v>
      </c>
      <c r="C3" t="s">
        <v>14</v>
      </c>
      <c r="D3" t="b">
        <v>1</v>
      </c>
      <c r="E3" t="s">
        <v>46</v>
      </c>
      <c r="F3" t="s">
        <v>10</v>
      </c>
    </row>
    <row r="4" spans="1:6" x14ac:dyDescent="0.3">
      <c r="A4" t="s">
        <v>5</v>
      </c>
      <c r="B4" t="s">
        <v>6</v>
      </c>
      <c r="C4" t="s">
        <v>14</v>
      </c>
      <c r="D4" t="b">
        <v>0</v>
      </c>
      <c r="E4" t="s">
        <v>46</v>
      </c>
      <c r="F4" t="s">
        <v>10</v>
      </c>
    </row>
    <row r="5" spans="1:6" x14ac:dyDescent="0.3">
      <c r="A5" t="s">
        <v>5</v>
      </c>
      <c r="B5" t="s">
        <v>12</v>
      </c>
      <c r="C5" t="s">
        <v>14</v>
      </c>
      <c r="D5" t="b">
        <v>1</v>
      </c>
      <c r="E5" t="s">
        <v>46</v>
      </c>
      <c r="F5" t="s">
        <v>10</v>
      </c>
    </row>
    <row r="6" spans="1:6" x14ac:dyDescent="0.3">
      <c r="A6" t="s">
        <v>9</v>
      </c>
      <c r="B6" t="s">
        <v>12</v>
      </c>
      <c r="C6" t="s">
        <v>7</v>
      </c>
      <c r="D6" t="b">
        <v>1</v>
      </c>
      <c r="E6" t="s">
        <v>47</v>
      </c>
      <c r="F6" t="s">
        <v>10</v>
      </c>
    </row>
    <row r="7" spans="1:6" x14ac:dyDescent="0.3">
      <c r="A7" t="s">
        <v>9</v>
      </c>
      <c r="B7" t="s">
        <v>6</v>
      </c>
      <c r="C7" t="s">
        <v>14</v>
      </c>
      <c r="D7" t="b">
        <v>1</v>
      </c>
      <c r="E7" t="s">
        <v>45</v>
      </c>
      <c r="F7" t="s">
        <v>10</v>
      </c>
    </row>
    <row r="8" spans="1:6" x14ac:dyDescent="0.3">
      <c r="A8" t="s">
        <v>11</v>
      </c>
      <c r="B8" t="s">
        <v>6</v>
      </c>
      <c r="C8" t="s">
        <v>14</v>
      </c>
      <c r="D8" t="b">
        <v>0</v>
      </c>
      <c r="E8" t="s">
        <v>46</v>
      </c>
      <c r="F8" t="s">
        <v>10</v>
      </c>
    </row>
    <row r="9" spans="1:6" x14ac:dyDescent="0.3">
      <c r="A9" t="s">
        <v>5</v>
      </c>
      <c r="B9" t="s">
        <v>6</v>
      </c>
      <c r="C9" t="s">
        <v>14</v>
      </c>
      <c r="D9" t="b">
        <v>1</v>
      </c>
      <c r="E9" t="s">
        <v>47</v>
      </c>
      <c r="F9" t="s">
        <v>10</v>
      </c>
    </row>
    <row r="10" spans="1:6" x14ac:dyDescent="0.3">
      <c r="A10" t="s">
        <v>9</v>
      </c>
      <c r="B10" t="s">
        <v>13</v>
      </c>
      <c r="C10" t="s">
        <v>7</v>
      </c>
      <c r="D10" t="b">
        <v>1</v>
      </c>
      <c r="E10" t="s">
        <v>47</v>
      </c>
      <c r="F10" t="s">
        <v>10</v>
      </c>
    </row>
    <row r="11" spans="1:6" x14ac:dyDescent="0.3">
      <c r="A11" t="s">
        <v>11</v>
      </c>
      <c r="B11" t="s">
        <v>6</v>
      </c>
      <c r="C11" t="s">
        <v>14</v>
      </c>
      <c r="D11" t="b">
        <v>0</v>
      </c>
      <c r="E11" t="s">
        <v>47</v>
      </c>
      <c r="F11" t="s">
        <v>10</v>
      </c>
    </row>
    <row r="12" spans="1:6" x14ac:dyDescent="0.3">
      <c r="A12" t="s">
        <v>11</v>
      </c>
      <c r="B12" t="s">
        <v>13</v>
      </c>
      <c r="C12" t="s">
        <v>7</v>
      </c>
      <c r="D12" t="b">
        <v>0</v>
      </c>
      <c r="E12" t="s">
        <v>45</v>
      </c>
      <c r="F12" t="s">
        <v>10</v>
      </c>
    </row>
    <row r="13" spans="1:6" x14ac:dyDescent="0.3">
      <c r="A13" t="s">
        <v>9</v>
      </c>
      <c r="B13" t="s">
        <v>6</v>
      </c>
      <c r="C13" t="s">
        <v>14</v>
      </c>
      <c r="D13" t="b">
        <v>1</v>
      </c>
      <c r="E13" t="s">
        <v>45</v>
      </c>
      <c r="F13" t="s">
        <v>10</v>
      </c>
    </row>
    <row r="14" spans="1:6" x14ac:dyDescent="0.3">
      <c r="A14" t="s">
        <v>9</v>
      </c>
      <c r="B14" t="s">
        <v>6</v>
      </c>
      <c r="C14" t="s">
        <v>14</v>
      </c>
      <c r="D14" t="b">
        <v>0</v>
      </c>
      <c r="E14" t="s">
        <v>45</v>
      </c>
      <c r="F14" t="s">
        <v>10</v>
      </c>
    </row>
    <row r="15" spans="1:6" x14ac:dyDescent="0.3">
      <c r="A15" t="s">
        <v>5</v>
      </c>
      <c r="B15" t="s">
        <v>6</v>
      </c>
      <c r="C15" t="s">
        <v>14</v>
      </c>
      <c r="D15" t="b">
        <v>0</v>
      </c>
      <c r="E15" t="s">
        <v>47</v>
      </c>
      <c r="F15" t="s">
        <v>10</v>
      </c>
    </row>
    <row r="16" spans="1:6" x14ac:dyDescent="0.3">
      <c r="A16" t="s">
        <v>5</v>
      </c>
      <c r="B16" t="s">
        <v>13</v>
      </c>
      <c r="C16" t="s">
        <v>7</v>
      </c>
      <c r="D16" t="b">
        <v>0</v>
      </c>
      <c r="E16" t="s">
        <v>46</v>
      </c>
      <c r="F16" t="s">
        <v>10</v>
      </c>
    </row>
    <row r="17" spans="1:6" x14ac:dyDescent="0.3">
      <c r="A17" t="s">
        <v>9</v>
      </c>
      <c r="B17" t="s">
        <v>12</v>
      </c>
      <c r="C17" t="s">
        <v>14</v>
      </c>
      <c r="D17" t="b">
        <v>1</v>
      </c>
      <c r="E17" t="s">
        <v>46</v>
      </c>
      <c r="F17" t="s">
        <v>10</v>
      </c>
    </row>
    <row r="18" spans="1:6" x14ac:dyDescent="0.3">
      <c r="A18" t="s">
        <v>5</v>
      </c>
      <c r="B18" t="s">
        <v>6</v>
      </c>
      <c r="C18" t="s">
        <v>14</v>
      </c>
      <c r="D18" t="b">
        <v>1</v>
      </c>
      <c r="E18" t="s">
        <v>45</v>
      </c>
      <c r="F18" t="s">
        <v>10</v>
      </c>
    </row>
    <row r="19" spans="1:6" x14ac:dyDescent="0.3">
      <c r="A19" t="s">
        <v>9</v>
      </c>
      <c r="B19" t="s">
        <v>13</v>
      </c>
      <c r="C19" t="s">
        <v>7</v>
      </c>
      <c r="D19" t="b">
        <v>1</v>
      </c>
      <c r="E19" t="s">
        <v>45</v>
      </c>
      <c r="F19" t="s">
        <v>10</v>
      </c>
    </row>
    <row r="20" spans="1:6" x14ac:dyDescent="0.3">
      <c r="A20" t="s">
        <v>5</v>
      </c>
      <c r="B20" t="s">
        <v>6</v>
      </c>
      <c r="C20" t="s">
        <v>7</v>
      </c>
      <c r="D20" t="b">
        <v>1</v>
      </c>
      <c r="E20" t="s">
        <v>46</v>
      </c>
      <c r="F20" t="s">
        <v>10</v>
      </c>
    </row>
    <row r="21" spans="1:6" x14ac:dyDescent="0.3">
      <c r="A21" t="s">
        <v>11</v>
      </c>
      <c r="B21" t="s">
        <v>13</v>
      </c>
      <c r="C21" t="s">
        <v>7</v>
      </c>
      <c r="D21" t="b">
        <v>0</v>
      </c>
      <c r="E21" t="s">
        <v>47</v>
      </c>
      <c r="F21" t="s">
        <v>10</v>
      </c>
    </row>
    <row r="22" spans="1:6" x14ac:dyDescent="0.3">
      <c r="A22" t="s">
        <v>9</v>
      </c>
      <c r="B22" t="s">
        <v>12</v>
      </c>
      <c r="C22" t="s">
        <v>14</v>
      </c>
      <c r="D22" t="b">
        <v>0</v>
      </c>
      <c r="E22" t="s">
        <v>45</v>
      </c>
      <c r="F22" t="s">
        <v>10</v>
      </c>
    </row>
    <row r="23" spans="1:6" x14ac:dyDescent="0.3">
      <c r="A23" t="s">
        <v>9</v>
      </c>
      <c r="B23" t="s">
        <v>13</v>
      </c>
      <c r="C23" t="s">
        <v>7</v>
      </c>
      <c r="D23" t="b">
        <v>1</v>
      </c>
      <c r="E23" t="s">
        <v>47</v>
      </c>
      <c r="F23" t="s">
        <v>10</v>
      </c>
    </row>
    <row r="24" spans="1:6" x14ac:dyDescent="0.3">
      <c r="A24" t="s">
        <v>9</v>
      </c>
      <c r="B24" t="s">
        <v>12</v>
      </c>
      <c r="C24" t="s">
        <v>14</v>
      </c>
      <c r="D24" t="b">
        <v>0</v>
      </c>
      <c r="E24" t="s">
        <v>46</v>
      </c>
      <c r="F24" t="s">
        <v>10</v>
      </c>
    </row>
    <row r="25" spans="1:6" x14ac:dyDescent="0.3">
      <c r="A25" t="s">
        <v>9</v>
      </c>
      <c r="B25" t="s">
        <v>6</v>
      </c>
      <c r="C25" t="s">
        <v>7</v>
      </c>
      <c r="D25" t="b">
        <v>1</v>
      </c>
      <c r="E25" t="s">
        <v>47</v>
      </c>
      <c r="F25" t="s">
        <v>10</v>
      </c>
    </row>
    <row r="26" spans="1:6" x14ac:dyDescent="0.3">
      <c r="A26" t="s">
        <v>9</v>
      </c>
      <c r="B26" t="s">
        <v>6</v>
      </c>
      <c r="C26" t="s">
        <v>14</v>
      </c>
      <c r="D26" t="b">
        <v>1</v>
      </c>
      <c r="E26" t="s">
        <v>47</v>
      </c>
      <c r="F26" t="s">
        <v>10</v>
      </c>
    </row>
    <row r="27" spans="1:6" x14ac:dyDescent="0.3">
      <c r="A27" t="s">
        <v>5</v>
      </c>
      <c r="B27" t="s">
        <v>13</v>
      </c>
      <c r="C27" t="s">
        <v>14</v>
      </c>
      <c r="D27" t="b">
        <v>1</v>
      </c>
      <c r="E27" t="s">
        <v>47</v>
      </c>
      <c r="F27" t="s">
        <v>10</v>
      </c>
    </row>
    <row r="28" spans="1:6" x14ac:dyDescent="0.3">
      <c r="A28" t="s">
        <v>11</v>
      </c>
      <c r="B28" t="s">
        <v>13</v>
      </c>
      <c r="C28" t="s">
        <v>7</v>
      </c>
      <c r="D28" t="b">
        <v>1</v>
      </c>
      <c r="E28" t="s">
        <v>46</v>
      </c>
      <c r="F28" t="s">
        <v>10</v>
      </c>
    </row>
    <row r="29" spans="1:6" x14ac:dyDescent="0.3">
      <c r="A29" t="s">
        <v>11</v>
      </c>
      <c r="B29" t="s">
        <v>6</v>
      </c>
      <c r="C29" t="s">
        <v>14</v>
      </c>
      <c r="D29" t="b">
        <v>1</v>
      </c>
      <c r="E29" t="s">
        <v>45</v>
      </c>
      <c r="F29" t="s">
        <v>10</v>
      </c>
    </row>
    <row r="30" spans="1:6" x14ac:dyDescent="0.3">
      <c r="A30" t="s">
        <v>11</v>
      </c>
      <c r="B30" t="s">
        <v>6</v>
      </c>
      <c r="C30" t="s">
        <v>14</v>
      </c>
      <c r="D30" t="b">
        <v>0</v>
      </c>
      <c r="E30" t="s">
        <v>46</v>
      </c>
      <c r="F30" t="s">
        <v>10</v>
      </c>
    </row>
    <row r="31" spans="1:6" x14ac:dyDescent="0.3">
      <c r="A31" t="s">
        <v>11</v>
      </c>
      <c r="B31" t="s">
        <v>13</v>
      </c>
      <c r="C31" t="s">
        <v>7</v>
      </c>
      <c r="D31" t="b">
        <v>1</v>
      </c>
      <c r="E31" t="s">
        <v>47</v>
      </c>
      <c r="F31" t="s">
        <v>10</v>
      </c>
    </row>
    <row r="32" spans="1:6" x14ac:dyDescent="0.3">
      <c r="A32" t="s">
        <v>5</v>
      </c>
      <c r="B32" t="s">
        <v>13</v>
      </c>
      <c r="C32" t="s">
        <v>14</v>
      </c>
      <c r="D32" t="b">
        <v>1</v>
      </c>
      <c r="E32" t="s">
        <v>45</v>
      </c>
      <c r="F32" t="s">
        <v>10</v>
      </c>
    </row>
    <row r="33" spans="1:6" x14ac:dyDescent="0.3">
      <c r="A33" t="s">
        <v>11</v>
      </c>
      <c r="B33" t="s">
        <v>6</v>
      </c>
      <c r="C33" t="s">
        <v>14</v>
      </c>
      <c r="D33" t="b">
        <v>0</v>
      </c>
      <c r="E33" t="s">
        <v>47</v>
      </c>
      <c r="F33" t="s">
        <v>10</v>
      </c>
    </row>
    <row r="34" spans="1:6" x14ac:dyDescent="0.3">
      <c r="A34" t="s">
        <v>11</v>
      </c>
      <c r="B34" t="s">
        <v>6</v>
      </c>
      <c r="C34" t="s">
        <v>7</v>
      </c>
      <c r="D34" t="b">
        <v>1</v>
      </c>
      <c r="E34" t="s">
        <v>45</v>
      </c>
      <c r="F34" t="s">
        <v>10</v>
      </c>
    </row>
    <row r="35" spans="1:6" x14ac:dyDescent="0.3">
      <c r="A35" t="s">
        <v>11</v>
      </c>
      <c r="B35" t="s">
        <v>6</v>
      </c>
      <c r="C35" t="s">
        <v>7</v>
      </c>
      <c r="D35" t="b">
        <v>1</v>
      </c>
      <c r="E35" t="s">
        <v>47</v>
      </c>
      <c r="F35" t="s">
        <v>10</v>
      </c>
    </row>
    <row r="36" spans="1:6" x14ac:dyDescent="0.3">
      <c r="A36" t="s">
        <v>9</v>
      </c>
      <c r="B36" t="s">
        <v>13</v>
      </c>
      <c r="C36" t="s">
        <v>7</v>
      </c>
      <c r="D36" t="b">
        <v>0</v>
      </c>
      <c r="E36" t="s">
        <v>47</v>
      </c>
      <c r="F36" t="s">
        <v>10</v>
      </c>
    </row>
    <row r="37" spans="1:6" x14ac:dyDescent="0.3">
      <c r="A37" t="s">
        <v>5</v>
      </c>
      <c r="B37" t="s">
        <v>13</v>
      </c>
      <c r="C37" t="s">
        <v>7</v>
      </c>
      <c r="D37" t="b">
        <v>1</v>
      </c>
      <c r="E37" t="s">
        <v>47</v>
      </c>
      <c r="F37" t="s">
        <v>10</v>
      </c>
    </row>
    <row r="38" spans="1:6" x14ac:dyDescent="0.3">
      <c r="A38" t="s">
        <v>5</v>
      </c>
      <c r="B38" t="s">
        <v>13</v>
      </c>
      <c r="C38" t="s">
        <v>14</v>
      </c>
      <c r="D38" t="b">
        <v>0</v>
      </c>
      <c r="E38" t="s">
        <v>46</v>
      </c>
      <c r="F38" t="s">
        <v>10</v>
      </c>
    </row>
    <row r="39" spans="1:6" x14ac:dyDescent="0.3">
      <c r="A39" t="s">
        <v>11</v>
      </c>
      <c r="B39" t="s">
        <v>6</v>
      </c>
      <c r="C39" t="s">
        <v>7</v>
      </c>
      <c r="D39" t="b">
        <v>1</v>
      </c>
      <c r="E39" t="s">
        <v>46</v>
      </c>
      <c r="F39" t="s">
        <v>10</v>
      </c>
    </row>
    <row r="40" spans="1:6" x14ac:dyDescent="0.3">
      <c r="A40" t="s">
        <v>11</v>
      </c>
      <c r="B40" t="s">
        <v>6</v>
      </c>
      <c r="C40" t="s">
        <v>14</v>
      </c>
      <c r="D40" t="b">
        <v>0</v>
      </c>
      <c r="E40" t="s">
        <v>46</v>
      </c>
      <c r="F40" t="s">
        <v>10</v>
      </c>
    </row>
    <row r="41" spans="1:6" x14ac:dyDescent="0.3">
      <c r="A41" t="s">
        <v>9</v>
      </c>
      <c r="B41" t="s">
        <v>12</v>
      </c>
      <c r="C41" t="s">
        <v>7</v>
      </c>
      <c r="D41" t="b">
        <v>1</v>
      </c>
      <c r="E41" t="s">
        <v>47</v>
      </c>
      <c r="F41" t="s">
        <v>10</v>
      </c>
    </row>
    <row r="42" spans="1:6" x14ac:dyDescent="0.3">
      <c r="A42" t="s">
        <v>11</v>
      </c>
      <c r="B42" t="s">
        <v>13</v>
      </c>
      <c r="C42" t="s">
        <v>14</v>
      </c>
      <c r="D42" t="b">
        <v>1</v>
      </c>
      <c r="E42" t="s">
        <v>46</v>
      </c>
      <c r="F42" t="s">
        <v>10</v>
      </c>
    </row>
    <row r="43" spans="1:6" x14ac:dyDescent="0.3">
      <c r="A43" t="s">
        <v>9</v>
      </c>
      <c r="B43" t="s">
        <v>12</v>
      </c>
      <c r="C43" t="s">
        <v>14</v>
      </c>
      <c r="D43" t="b">
        <v>1</v>
      </c>
      <c r="E43" t="s">
        <v>47</v>
      </c>
      <c r="F43" t="s">
        <v>10</v>
      </c>
    </row>
    <row r="44" spans="1:6" x14ac:dyDescent="0.3">
      <c r="A44" t="s">
        <v>9</v>
      </c>
      <c r="B44" t="s">
        <v>12</v>
      </c>
      <c r="C44" t="s">
        <v>7</v>
      </c>
      <c r="D44" t="b">
        <v>0</v>
      </c>
      <c r="E44" t="s">
        <v>46</v>
      </c>
      <c r="F44" t="s">
        <v>10</v>
      </c>
    </row>
    <row r="45" spans="1:6" x14ac:dyDescent="0.3">
      <c r="A45" t="s">
        <v>5</v>
      </c>
      <c r="B45" t="s">
        <v>13</v>
      </c>
      <c r="C45" t="s">
        <v>14</v>
      </c>
      <c r="D45" t="b">
        <v>1</v>
      </c>
      <c r="E45" t="s">
        <v>46</v>
      </c>
      <c r="F45" t="s">
        <v>10</v>
      </c>
    </row>
    <row r="46" spans="1:6" x14ac:dyDescent="0.3">
      <c r="A46" t="s">
        <v>11</v>
      </c>
      <c r="B46" t="s">
        <v>6</v>
      </c>
      <c r="C46" t="s">
        <v>7</v>
      </c>
      <c r="D46" t="b">
        <v>0</v>
      </c>
      <c r="E46" t="s">
        <v>45</v>
      </c>
      <c r="F46" t="s">
        <v>10</v>
      </c>
    </row>
    <row r="47" spans="1:6" x14ac:dyDescent="0.3">
      <c r="A47" t="s">
        <v>11</v>
      </c>
      <c r="B47" t="s">
        <v>13</v>
      </c>
      <c r="C47" t="s">
        <v>14</v>
      </c>
      <c r="D47" t="b">
        <v>1</v>
      </c>
      <c r="E47" t="s">
        <v>47</v>
      </c>
      <c r="F47" t="s">
        <v>10</v>
      </c>
    </row>
    <row r="48" spans="1:6" x14ac:dyDescent="0.3">
      <c r="A48" t="s">
        <v>9</v>
      </c>
      <c r="B48" t="s">
        <v>13</v>
      </c>
      <c r="C48" t="s">
        <v>7</v>
      </c>
      <c r="D48" t="b">
        <v>0</v>
      </c>
      <c r="E48" t="s">
        <v>47</v>
      </c>
      <c r="F48" t="s">
        <v>10</v>
      </c>
    </row>
    <row r="49" spans="1:6" x14ac:dyDescent="0.3">
      <c r="A49" t="s">
        <v>11</v>
      </c>
      <c r="B49" t="s">
        <v>12</v>
      </c>
      <c r="C49" t="s">
        <v>7</v>
      </c>
      <c r="D49" t="b">
        <v>1</v>
      </c>
      <c r="E49" t="s">
        <v>47</v>
      </c>
      <c r="F49" t="s">
        <v>10</v>
      </c>
    </row>
    <row r="50" spans="1:6" x14ac:dyDescent="0.3">
      <c r="A50" t="s">
        <v>5</v>
      </c>
      <c r="B50" t="s">
        <v>6</v>
      </c>
      <c r="C50" t="s">
        <v>7</v>
      </c>
      <c r="D50" t="b">
        <v>0</v>
      </c>
      <c r="E50" t="s">
        <v>47</v>
      </c>
      <c r="F50" t="s">
        <v>10</v>
      </c>
    </row>
    <row r="51" spans="1:6" x14ac:dyDescent="0.3">
      <c r="A51" t="s">
        <v>5</v>
      </c>
      <c r="B51" t="s">
        <v>6</v>
      </c>
      <c r="C51" t="s">
        <v>7</v>
      </c>
      <c r="D51" t="b">
        <v>1</v>
      </c>
      <c r="E51" t="s">
        <v>47</v>
      </c>
      <c r="F51" t="s">
        <v>10</v>
      </c>
    </row>
    <row r="52" spans="1:6" x14ac:dyDescent="0.3">
      <c r="A52" t="s">
        <v>9</v>
      </c>
      <c r="B52" t="s">
        <v>6</v>
      </c>
      <c r="C52" t="s">
        <v>7</v>
      </c>
      <c r="D52" t="b">
        <v>0</v>
      </c>
      <c r="E52" t="s">
        <v>45</v>
      </c>
      <c r="F52" t="s">
        <v>10</v>
      </c>
    </row>
    <row r="53" spans="1:6" x14ac:dyDescent="0.3">
      <c r="A53" t="s">
        <v>5</v>
      </c>
      <c r="B53" t="s">
        <v>12</v>
      </c>
      <c r="C53" t="s">
        <v>7</v>
      </c>
      <c r="D53" t="b">
        <v>0</v>
      </c>
      <c r="E53" t="s">
        <v>45</v>
      </c>
      <c r="F53" t="s">
        <v>10</v>
      </c>
    </row>
    <row r="54" spans="1:6" x14ac:dyDescent="0.3">
      <c r="A54" t="s">
        <v>5</v>
      </c>
      <c r="B54" t="s">
        <v>6</v>
      </c>
      <c r="C54" t="s">
        <v>14</v>
      </c>
      <c r="D54" t="b">
        <v>1</v>
      </c>
      <c r="E54" t="s">
        <v>47</v>
      </c>
      <c r="F54" t="s">
        <v>10</v>
      </c>
    </row>
    <row r="55" spans="1:6" x14ac:dyDescent="0.3">
      <c r="A55" t="s">
        <v>11</v>
      </c>
      <c r="B55" t="s">
        <v>6</v>
      </c>
      <c r="C55" t="s">
        <v>7</v>
      </c>
      <c r="D55" t="b">
        <v>0</v>
      </c>
      <c r="E55" t="s">
        <v>45</v>
      </c>
      <c r="F55" t="s">
        <v>10</v>
      </c>
    </row>
    <row r="56" spans="1:6" x14ac:dyDescent="0.3">
      <c r="A56" t="s">
        <v>5</v>
      </c>
      <c r="B56" t="s">
        <v>13</v>
      </c>
      <c r="C56" t="s">
        <v>7</v>
      </c>
      <c r="D56" t="b">
        <v>1</v>
      </c>
      <c r="E56" t="s">
        <v>47</v>
      </c>
      <c r="F56" t="s">
        <v>10</v>
      </c>
    </row>
    <row r="57" spans="1:6" x14ac:dyDescent="0.3">
      <c r="A57" t="s">
        <v>11</v>
      </c>
      <c r="B57" t="s">
        <v>13</v>
      </c>
      <c r="C57" t="s">
        <v>7</v>
      </c>
      <c r="D57" t="b">
        <v>1</v>
      </c>
      <c r="E57" t="s">
        <v>46</v>
      </c>
      <c r="F57" t="s">
        <v>10</v>
      </c>
    </row>
    <row r="58" spans="1:6" x14ac:dyDescent="0.3">
      <c r="A58" t="s">
        <v>11</v>
      </c>
      <c r="B58" t="s">
        <v>12</v>
      </c>
      <c r="C58" t="s">
        <v>7</v>
      </c>
      <c r="D58" t="b">
        <v>0</v>
      </c>
      <c r="E58" t="s">
        <v>47</v>
      </c>
      <c r="F58" t="s">
        <v>10</v>
      </c>
    </row>
    <row r="59" spans="1:6" x14ac:dyDescent="0.3">
      <c r="A59" t="s">
        <v>9</v>
      </c>
      <c r="B59" t="s">
        <v>13</v>
      </c>
      <c r="C59" t="s">
        <v>14</v>
      </c>
      <c r="D59" t="b">
        <v>1</v>
      </c>
      <c r="E59" t="s">
        <v>47</v>
      </c>
      <c r="F59" t="s">
        <v>10</v>
      </c>
    </row>
    <row r="60" spans="1:6" x14ac:dyDescent="0.3">
      <c r="A60" t="s">
        <v>9</v>
      </c>
      <c r="B60" t="s">
        <v>6</v>
      </c>
      <c r="C60" t="s">
        <v>7</v>
      </c>
      <c r="D60" t="b">
        <v>0</v>
      </c>
      <c r="E60" t="s">
        <v>46</v>
      </c>
      <c r="F60" t="s">
        <v>10</v>
      </c>
    </row>
    <row r="61" spans="1:6" x14ac:dyDescent="0.3">
      <c r="A61" t="s">
        <v>11</v>
      </c>
      <c r="B61" t="s">
        <v>6</v>
      </c>
      <c r="C61" t="s">
        <v>7</v>
      </c>
      <c r="D61" t="b">
        <v>0</v>
      </c>
      <c r="E61" t="s">
        <v>46</v>
      </c>
      <c r="F61" t="s">
        <v>10</v>
      </c>
    </row>
    <row r="62" spans="1:6" x14ac:dyDescent="0.3">
      <c r="A62" t="s">
        <v>5</v>
      </c>
      <c r="B62" t="s">
        <v>6</v>
      </c>
      <c r="C62" t="s">
        <v>7</v>
      </c>
      <c r="D62" t="b">
        <v>0</v>
      </c>
      <c r="E62" t="s">
        <v>47</v>
      </c>
      <c r="F62" t="s">
        <v>10</v>
      </c>
    </row>
    <row r="63" spans="1:6" x14ac:dyDescent="0.3">
      <c r="A63" t="s">
        <v>5</v>
      </c>
      <c r="B63" t="s">
        <v>6</v>
      </c>
      <c r="C63" t="s">
        <v>7</v>
      </c>
      <c r="D63" t="b">
        <v>1</v>
      </c>
      <c r="E63" t="s">
        <v>47</v>
      </c>
      <c r="F63" t="s">
        <v>10</v>
      </c>
    </row>
    <row r="64" spans="1:6" x14ac:dyDescent="0.3">
      <c r="A64" t="s">
        <v>11</v>
      </c>
      <c r="B64" t="s">
        <v>13</v>
      </c>
      <c r="C64" t="s">
        <v>14</v>
      </c>
      <c r="D64" t="b">
        <v>1</v>
      </c>
      <c r="E64" t="s">
        <v>46</v>
      </c>
      <c r="F64" t="s">
        <v>10</v>
      </c>
    </row>
    <row r="65" spans="1:6" x14ac:dyDescent="0.3">
      <c r="A65" t="s">
        <v>11</v>
      </c>
      <c r="B65" t="s">
        <v>13</v>
      </c>
      <c r="C65" t="s">
        <v>14</v>
      </c>
      <c r="D65" t="b">
        <v>1</v>
      </c>
      <c r="E65" t="s">
        <v>47</v>
      </c>
      <c r="F65" t="s">
        <v>10</v>
      </c>
    </row>
    <row r="66" spans="1:6" x14ac:dyDescent="0.3">
      <c r="A66" t="s">
        <v>11</v>
      </c>
      <c r="B66" t="s">
        <v>6</v>
      </c>
      <c r="C66" t="s">
        <v>14</v>
      </c>
      <c r="D66" t="b">
        <v>0</v>
      </c>
      <c r="E66" t="s">
        <v>46</v>
      </c>
      <c r="F66" t="s">
        <v>10</v>
      </c>
    </row>
    <row r="67" spans="1:6" x14ac:dyDescent="0.3">
      <c r="A67" t="s">
        <v>11</v>
      </c>
      <c r="B67" t="s">
        <v>6</v>
      </c>
      <c r="C67" t="s">
        <v>14</v>
      </c>
      <c r="D67" t="b">
        <v>1</v>
      </c>
      <c r="E67" t="s">
        <v>47</v>
      </c>
      <c r="F67" t="s">
        <v>10</v>
      </c>
    </row>
    <row r="68" spans="1:6" x14ac:dyDescent="0.3">
      <c r="A68" t="s">
        <v>9</v>
      </c>
      <c r="B68" t="s">
        <v>13</v>
      </c>
      <c r="C68" t="s">
        <v>14</v>
      </c>
      <c r="D68" t="b">
        <v>1</v>
      </c>
      <c r="E68" t="s">
        <v>46</v>
      </c>
      <c r="F68" t="s">
        <v>10</v>
      </c>
    </row>
    <row r="69" spans="1:6" x14ac:dyDescent="0.3">
      <c r="A69" t="s">
        <v>11</v>
      </c>
      <c r="B69" t="s">
        <v>13</v>
      </c>
      <c r="C69" t="s">
        <v>14</v>
      </c>
      <c r="D69" t="b">
        <v>1</v>
      </c>
      <c r="E69" t="s">
        <v>46</v>
      </c>
      <c r="F69" t="s">
        <v>10</v>
      </c>
    </row>
    <row r="70" spans="1:6" x14ac:dyDescent="0.3">
      <c r="A70" t="s">
        <v>11</v>
      </c>
      <c r="B70" t="s">
        <v>13</v>
      </c>
      <c r="C70" t="s">
        <v>14</v>
      </c>
      <c r="D70" t="b">
        <v>1</v>
      </c>
      <c r="E70" t="s">
        <v>47</v>
      </c>
      <c r="F70" t="s">
        <v>10</v>
      </c>
    </row>
    <row r="71" spans="1:6" x14ac:dyDescent="0.3">
      <c r="A71" t="s">
        <v>9</v>
      </c>
      <c r="B71" t="s">
        <v>6</v>
      </c>
      <c r="C71" t="s">
        <v>7</v>
      </c>
      <c r="D71" t="b">
        <v>0</v>
      </c>
      <c r="E71" t="s">
        <v>46</v>
      </c>
      <c r="F71" t="s">
        <v>10</v>
      </c>
    </row>
    <row r="72" spans="1:6" x14ac:dyDescent="0.3">
      <c r="A72" t="s">
        <v>9</v>
      </c>
      <c r="B72" t="s">
        <v>13</v>
      </c>
      <c r="C72" t="s">
        <v>14</v>
      </c>
      <c r="D72" t="b">
        <v>1</v>
      </c>
      <c r="E72" t="s">
        <v>47</v>
      </c>
      <c r="F72" t="s">
        <v>10</v>
      </c>
    </row>
    <row r="73" spans="1:6" x14ac:dyDescent="0.3">
      <c r="A73" t="s">
        <v>5</v>
      </c>
      <c r="B73" t="s">
        <v>6</v>
      </c>
      <c r="C73" t="s">
        <v>14</v>
      </c>
      <c r="D73" t="b">
        <v>0</v>
      </c>
      <c r="E73" t="s">
        <v>46</v>
      </c>
      <c r="F73" t="s">
        <v>10</v>
      </c>
    </row>
    <row r="74" spans="1:6" x14ac:dyDescent="0.3">
      <c r="A74" t="s">
        <v>11</v>
      </c>
      <c r="B74" t="s">
        <v>6</v>
      </c>
      <c r="C74" t="s">
        <v>14</v>
      </c>
      <c r="D74" t="b">
        <v>1</v>
      </c>
      <c r="E74" t="s">
        <v>45</v>
      </c>
      <c r="F74" t="s">
        <v>10</v>
      </c>
    </row>
    <row r="75" spans="1:6" x14ac:dyDescent="0.3">
      <c r="A75" t="s">
        <v>11</v>
      </c>
      <c r="B75" t="s">
        <v>12</v>
      </c>
      <c r="C75" t="s">
        <v>7</v>
      </c>
      <c r="D75" t="b">
        <v>0</v>
      </c>
      <c r="E75" t="s">
        <v>45</v>
      </c>
      <c r="F75" t="s">
        <v>8</v>
      </c>
    </row>
    <row r="76" spans="1:6" x14ac:dyDescent="0.3">
      <c r="A76" t="s">
        <v>11</v>
      </c>
      <c r="B76" t="s">
        <v>13</v>
      </c>
      <c r="C76" t="s">
        <v>14</v>
      </c>
      <c r="D76" t="b">
        <v>0</v>
      </c>
      <c r="E76" t="s">
        <v>45</v>
      </c>
      <c r="F76" t="s">
        <v>8</v>
      </c>
    </row>
    <row r="77" spans="1:6" x14ac:dyDescent="0.3">
      <c r="A77" t="s">
        <v>11</v>
      </c>
      <c r="B77" t="s">
        <v>12</v>
      </c>
      <c r="C77" t="s">
        <v>14</v>
      </c>
      <c r="D77" t="b">
        <v>0</v>
      </c>
      <c r="E77" t="s">
        <v>45</v>
      </c>
      <c r="F77" t="s">
        <v>8</v>
      </c>
    </row>
    <row r="78" spans="1:6" x14ac:dyDescent="0.3">
      <c r="A78" t="s">
        <v>5</v>
      </c>
      <c r="B78" t="s">
        <v>6</v>
      </c>
      <c r="C78" t="s">
        <v>14</v>
      </c>
      <c r="D78" t="b">
        <v>0</v>
      </c>
      <c r="E78" t="s">
        <v>45</v>
      </c>
      <c r="F78" t="s">
        <v>8</v>
      </c>
    </row>
    <row r="79" spans="1:6" x14ac:dyDescent="0.3">
      <c r="A79" t="s">
        <v>5</v>
      </c>
      <c r="B79" t="s">
        <v>6</v>
      </c>
      <c r="C79" t="s">
        <v>14</v>
      </c>
      <c r="D79" t="b">
        <v>1</v>
      </c>
      <c r="E79" t="s">
        <v>46</v>
      </c>
      <c r="F79" t="s">
        <v>8</v>
      </c>
    </row>
    <row r="80" spans="1:6" x14ac:dyDescent="0.3">
      <c r="A80" t="s">
        <v>11</v>
      </c>
      <c r="B80" t="s">
        <v>13</v>
      </c>
      <c r="C80" t="s">
        <v>14</v>
      </c>
      <c r="D80" t="b">
        <v>0</v>
      </c>
      <c r="E80" t="s">
        <v>46</v>
      </c>
      <c r="F80" t="s">
        <v>8</v>
      </c>
    </row>
    <row r="81" spans="1:6" x14ac:dyDescent="0.3">
      <c r="A81" t="s">
        <v>5</v>
      </c>
      <c r="B81" t="s">
        <v>6</v>
      </c>
      <c r="C81" t="s">
        <v>7</v>
      </c>
      <c r="D81" t="b">
        <v>0</v>
      </c>
      <c r="E81" t="s">
        <v>45</v>
      </c>
      <c r="F81" t="s">
        <v>8</v>
      </c>
    </row>
    <row r="82" spans="1:6" x14ac:dyDescent="0.3">
      <c r="A82" t="s">
        <v>5</v>
      </c>
      <c r="B82" t="s">
        <v>12</v>
      </c>
      <c r="C82" t="s">
        <v>7</v>
      </c>
      <c r="D82" t="b">
        <v>0</v>
      </c>
      <c r="E82" t="s">
        <v>45</v>
      </c>
      <c r="F82" t="s">
        <v>8</v>
      </c>
    </row>
    <row r="83" spans="1:6" x14ac:dyDescent="0.3">
      <c r="A83" t="s">
        <v>11</v>
      </c>
      <c r="B83" t="s">
        <v>12</v>
      </c>
      <c r="C83" t="s">
        <v>7</v>
      </c>
      <c r="D83" t="b">
        <v>1</v>
      </c>
      <c r="E83" t="s">
        <v>47</v>
      </c>
      <c r="F83" t="s">
        <v>8</v>
      </c>
    </row>
    <row r="84" spans="1:6" x14ac:dyDescent="0.3">
      <c r="A84" t="s">
        <v>5</v>
      </c>
      <c r="B84" t="s">
        <v>6</v>
      </c>
      <c r="C84" t="s">
        <v>7</v>
      </c>
      <c r="D84" t="b">
        <v>1</v>
      </c>
      <c r="E84" t="s">
        <v>45</v>
      </c>
      <c r="F84" t="s">
        <v>8</v>
      </c>
    </row>
    <row r="85" spans="1:6" x14ac:dyDescent="0.3">
      <c r="A85" t="s">
        <v>5</v>
      </c>
      <c r="B85" t="s">
        <v>6</v>
      </c>
      <c r="C85" t="s">
        <v>7</v>
      </c>
      <c r="D85" t="b">
        <v>0</v>
      </c>
      <c r="E85" t="s">
        <v>45</v>
      </c>
      <c r="F85" t="s">
        <v>8</v>
      </c>
    </row>
    <row r="86" spans="1:6" x14ac:dyDescent="0.3">
      <c r="A86" t="s">
        <v>5</v>
      </c>
      <c r="B86" t="s">
        <v>12</v>
      </c>
      <c r="C86" t="s">
        <v>7</v>
      </c>
      <c r="D86" t="b">
        <v>0</v>
      </c>
      <c r="E86" t="s">
        <v>47</v>
      </c>
      <c r="F86" t="s">
        <v>8</v>
      </c>
    </row>
    <row r="87" spans="1:6" x14ac:dyDescent="0.3">
      <c r="A87" t="s">
        <v>11</v>
      </c>
      <c r="B87" t="s">
        <v>12</v>
      </c>
      <c r="C87" t="s">
        <v>7</v>
      </c>
      <c r="D87" t="b">
        <v>0</v>
      </c>
      <c r="E87" t="s">
        <v>47</v>
      </c>
      <c r="F87" t="s">
        <v>8</v>
      </c>
    </row>
    <row r="88" spans="1:6" x14ac:dyDescent="0.3">
      <c r="A88" t="s">
        <v>5</v>
      </c>
      <c r="B88" t="s">
        <v>13</v>
      </c>
      <c r="C88" t="s">
        <v>7</v>
      </c>
      <c r="D88" t="b">
        <v>1</v>
      </c>
      <c r="E88" t="s">
        <v>45</v>
      </c>
      <c r="F88" t="s">
        <v>8</v>
      </c>
    </row>
    <row r="89" spans="1:6" x14ac:dyDescent="0.3">
      <c r="A89" t="s">
        <v>9</v>
      </c>
      <c r="B89" t="s">
        <v>6</v>
      </c>
      <c r="C89" t="s">
        <v>7</v>
      </c>
      <c r="D89" t="b">
        <v>0</v>
      </c>
      <c r="E89" t="s">
        <v>45</v>
      </c>
      <c r="F89" t="s">
        <v>8</v>
      </c>
    </row>
    <row r="90" spans="1:6" x14ac:dyDescent="0.3">
      <c r="A90" t="s">
        <v>5</v>
      </c>
      <c r="B90" t="s">
        <v>12</v>
      </c>
      <c r="C90" t="s">
        <v>7</v>
      </c>
      <c r="D90" t="b">
        <v>1</v>
      </c>
      <c r="E90" t="s">
        <v>47</v>
      </c>
      <c r="F90" t="s">
        <v>8</v>
      </c>
    </row>
    <row r="91" spans="1:6" x14ac:dyDescent="0.3">
      <c r="A91" t="s">
        <v>11</v>
      </c>
      <c r="B91" t="s">
        <v>12</v>
      </c>
      <c r="C91" t="s">
        <v>14</v>
      </c>
      <c r="D91" t="b">
        <v>0</v>
      </c>
      <c r="E91" t="s">
        <v>47</v>
      </c>
      <c r="F91" t="s">
        <v>8</v>
      </c>
    </row>
    <row r="92" spans="1:6" x14ac:dyDescent="0.3">
      <c r="A92" t="s">
        <v>11</v>
      </c>
      <c r="B92" t="s">
        <v>13</v>
      </c>
      <c r="C92" t="s">
        <v>7</v>
      </c>
      <c r="D92" t="b">
        <v>0</v>
      </c>
      <c r="E92" t="s">
        <v>45</v>
      </c>
      <c r="F92" t="s">
        <v>8</v>
      </c>
    </row>
    <row r="93" spans="1:6" x14ac:dyDescent="0.3">
      <c r="A93" t="s">
        <v>11</v>
      </c>
      <c r="B93" t="s">
        <v>12</v>
      </c>
      <c r="C93" t="s">
        <v>14</v>
      </c>
      <c r="D93" t="b">
        <v>1</v>
      </c>
      <c r="E93" t="s">
        <v>45</v>
      </c>
      <c r="F93" t="s">
        <v>8</v>
      </c>
    </row>
    <row r="94" spans="1:6" x14ac:dyDescent="0.3">
      <c r="A94" t="s">
        <v>5</v>
      </c>
      <c r="B94" t="s">
        <v>13</v>
      </c>
      <c r="C94" t="s">
        <v>7</v>
      </c>
      <c r="D94" t="b">
        <v>1</v>
      </c>
      <c r="E94" t="s">
        <v>45</v>
      </c>
      <c r="F94" t="s">
        <v>8</v>
      </c>
    </row>
    <row r="95" spans="1:6" x14ac:dyDescent="0.3">
      <c r="A95" t="s">
        <v>9</v>
      </c>
      <c r="B95" t="s">
        <v>12</v>
      </c>
      <c r="C95" t="s">
        <v>7</v>
      </c>
      <c r="D95" t="b">
        <v>0</v>
      </c>
      <c r="E95" t="s">
        <v>46</v>
      </c>
      <c r="F95" t="s">
        <v>8</v>
      </c>
    </row>
    <row r="96" spans="1:6" x14ac:dyDescent="0.3">
      <c r="A96" t="s">
        <v>9</v>
      </c>
      <c r="B96" t="s">
        <v>12</v>
      </c>
      <c r="C96" t="s">
        <v>7</v>
      </c>
      <c r="D96" t="b">
        <v>0</v>
      </c>
      <c r="E96" t="s">
        <v>46</v>
      </c>
      <c r="F96" t="s">
        <v>8</v>
      </c>
    </row>
    <row r="97" spans="1:6" x14ac:dyDescent="0.3">
      <c r="A97" t="s">
        <v>11</v>
      </c>
      <c r="B97" t="s">
        <v>6</v>
      </c>
      <c r="C97" t="s">
        <v>14</v>
      </c>
      <c r="D97" t="b">
        <v>0</v>
      </c>
      <c r="E97" t="s">
        <v>47</v>
      </c>
      <c r="F97" t="s">
        <v>8</v>
      </c>
    </row>
    <row r="98" spans="1:6" x14ac:dyDescent="0.3">
      <c r="A98" t="s">
        <v>9</v>
      </c>
      <c r="B98" t="s">
        <v>6</v>
      </c>
      <c r="C98" t="s">
        <v>7</v>
      </c>
      <c r="D98" t="b">
        <v>1</v>
      </c>
      <c r="E98" t="s">
        <v>45</v>
      </c>
      <c r="F98" t="s">
        <v>8</v>
      </c>
    </row>
    <row r="99" spans="1:6" x14ac:dyDescent="0.3">
      <c r="A99" t="s">
        <v>11</v>
      </c>
      <c r="B99" t="s">
        <v>6</v>
      </c>
      <c r="C99" t="s">
        <v>7</v>
      </c>
      <c r="D99" t="b">
        <v>0</v>
      </c>
      <c r="E99" t="s">
        <v>45</v>
      </c>
      <c r="F99" t="s">
        <v>8</v>
      </c>
    </row>
    <row r="100" spans="1:6" x14ac:dyDescent="0.3">
      <c r="A100" t="s">
        <v>9</v>
      </c>
      <c r="B100" t="s">
        <v>13</v>
      </c>
      <c r="C100" t="s">
        <v>7</v>
      </c>
      <c r="D100" t="b">
        <v>0</v>
      </c>
      <c r="E100" t="s">
        <v>45</v>
      </c>
      <c r="F100" t="s">
        <v>8</v>
      </c>
    </row>
    <row r="101" spans="1:6" x14ac:dyDescent="0.3">
      <c r="A101" t="s">
        <v>11</v>
      </c>
      <c r="B101" t="s">
        <v>6</v>
      </c>
      <c r="C101" t="s">
        <v>14</v>
      </c>
      <c r="D101" t="b">
        <v>0</v>
      </c>
      <c r="E101" t="s">
        <v>47</v>
      </c>
      <c r="F101" t="s">
        <v>8</v>
      </c>
    </row>
    <row r="102" spans="1:6" x14ac:dyDescent="0.3">
      <c r="A102" t="s">
        <v>5</v>
      </c>
      <c r="B102" t="s">
        <v>12</v>
      </c>
      <c r="C102" t="s">
        <v>7</v>
      </c>
      <c r="D102" t="b">
        <v>0</v>
      </c>
      <c r="E102" t="s">
        <v>45</v>
      </c>
      <c r="F102" t="s">
        <v>8</v>
      </c>
    </row>
    <row r="103" spans="1:6" x14ac:dyDescent="0.3">
      <c r="A103" t="s">
        <v>9</v>
      </c>
      <c r="B103" t="s">
        <v>13</v>
      </c>
      <c r="C103" t="s">
        <v>7</v>
      </c>
      <c r="D103" t="b">
        <v>0</v>
      </c>
      <c r="E103" t="s">
        <v>47</v>
      </c>
      <c r="F103" t="s">
        <v>8</v>
      </c>
    </row>
    <row r="104" spans="1:6" x14ac:dyDescent="0.3">
      <c r="A104" t="s">
        <v>9</v>
      </c>
      <c r="B104" t="s">
        <v>13</v>
      </c>
      <c r="C104" t="s">
        <v>14</v>
      </c>
      <c r="D104" t="b">
        <v>0</v>
      </c>
      <c r="E104" t="s">
        <v>46</v>
      </c>
      <c r="F104" t="s">
        <v>8</v>
      </c>
    </row>
    <row r="105" spans="1:6" x14ac:dyDescent="0.3">
      <c r="A105" t="s">
        <v>5</v>
      </c>
      <c r="B105" t="s">
        <v>12</v>
      </c>
      <c r="C105" t="s">
        <v>7</v>
      </c>
      <c r="D105" t="b">
        <v>0</v>
      </c>
      <c r="E105" t="s">
        <v>45</v>
      </c>
      <c r="F105" t="s">
        <v>8</v>
      </c>
    </row>
    <row r="106" spans="1:6" x14ac:dyDescent="0.3">
      <c r="A106" t="s">
        <v>11</v>
      </c>
      <c r="B106" t="s">
        <v>12</v>
      </c>
      <c r="C106" t="s">
        <v>14</v>
      </c>
      <c r="D106" t="b">
        <v>0</v>
      </c>
      <c r="E106" t="s">
        <v>46</v>
      </c>
      <c r="F106" t="s">
        <v>8</v>
      </c>
    </row>
    <row r="107" spans="1:6" x14ac:dyDescent="0.3">
      <c r="A107" t="s">
        <v>9</v>
      </c>
      <c r="B107" t="s">
        <v>13</v>
      </c>
      <c r="C107" t="s">
        <v>7</v>
      </c>
      <c r="D107" t="b">
        <v>1</v>
      </c>
      <c r="E107" t="s">
        <v>45</v>
      </c>
      <c r="F107" t="s">
        <v>8</v>
      </c>
    </row>
    <row r="108" spans="1:6" x14ac:dyDescent="0.3">
      <c r="A108" t="s">
        <v>11</v>
      </c>
      <c r="B108" t="s">
        <v>13</v>
      </c>
      <c r="C108" t="s">
        <v>14</v>
      </c>
      <c r="D108" t="b">
        <v>1</v>
      </c>
      <c r="E108" t="s">
        <v>45</v>
      </c>
      <c r="F108" t="s">
        <v>8</v>
      </c>
    </row>
    <row r="109" spans="1:6" x14ac:dyDescent="0.3">
      <c r="A109" t="s">
        <v>11</v>
      </c>
      <c r="B109" t="s">
        <v>12</v>
      </c>
      <c r="C109" t="s">
        <v>7</v>
      </c>
      <c r="D109" t="b">
        <v>0</v>
      </c>
      <c r="E109" t="s">
        <v>45</v>
      </c>
      <c r="F109" t="s">
        <v>8</v>
      </c>
    </row>
    <row r="110" spans="1:6" x14ac:dyDescent="0.3">
      <c r="A110" t="s">
        <v>9</v>
      </c>
      <c r="B110" t="s">
        <v>13</v>
      </c>
      <c r="C110" t="s">
        <v>14</v>
      </c>
      <c r="D110" t="b">
        <v>0</v>
      </c>
      <c r="E110" t="s">
        <v>45</v>
      </c>
      <c r="F110" t="s">
        <v>8</v>
      </c>
    </row>
    <row r="111" spans="1:6" x14ac:dyDescent="0.3">
      <c r="A111" t="s">
        <v>9</v>
      </c>
      <c r="B111" t="s">
        <v>6</v>
      </c>
      <c r="C111" t="s">
        <v>14</v>
      </c>
      <c r="D111" t="b">
        <v>0</v>
      </c>
      <c r="E111" t="s">
        <v>47</v>
      </c>
      <c r="F111" t="s">
        <v>8</v>
      </c>
    </row>
    <row r="112" spans="1:6" x14ac:dyDescent="0.3">
      <c r="A112" t="s">
        <v>11</v>
      </c>
      <c r="B112" t="s">
        <v>6</v>
      </c>
      <c r="C112" t="s">
        <v>14</v>
      </c>
      <c r="D112" t="b">
        <v>0</v>
      </c>
      <c r="E112" t="s">
        <v>46</v>
      </c>
      <c r="F112" t="s">
        <v>8</v>
      </c>
    </row>
    <row r="113" spans="1:6" x14ac:dyDescent="0.3">
      <c r="A113" t="s">
        <v>5</v>
      </c>
      <c r="B113" t="s">
        <v>13</v>
      </c>
      <c r="C113" t="s">
        <v>7</v>
      </c>
      <c r="D113" t="b">
        <v>1</v>
      </c>
      <c r="E113" t="s">
        <v>45</v>
      </c>
      <c r="F113" t="s">
        <v>8</v>
      </c>
    </row>
    <row r="114" spans="1:6" x14ac:dyDescent="0.3">
      <c r="A114" t="s">
        <v>9</v>
      </c>
      <c r="B114" t="s">
        <v>6</v>
      </c>
      <c r="C114" t="s">
        <v>14</v>
      </c>
      <c r="D114" t="b">
        <v>0</v>
      </c>
      <c r="E114" t="s">
        <v>47</v>
      </c>
      <c r="F114" t="s">
        <v>8</v>
      </c>
    </row>
    <row r="115" spans="1:6" x14ac:dyDescent="0.3">
      <c r="A115" t="s">
        <v>9</v>
      </c>
      <c r="B115" t="s">
        <v>13</v>
      </c>
      <c r="C115" t="s">
        <v>7</v>
      </c>
      <c r="D115" t="b">
        <v>0</v>
      </c>
      <c r="E115" t="s">
        <v>46</v>
      </c>
      <c r="F115" t="s">
        <v>8</v>
      </c>
    </row>
    <row r="116" spans="1:6" x14ac:dyDescent="0.3">
      <c r="A116" t="s">
        <v>11</v>
      </c>
      <c r="B116" t="s">
        <v>6</v>
      </c>
      <c r="C116" t="s">
        <v>7</v>
      </c>
      <c r="D116" t="b">
        <v>1</v>
      </c>
      <c r="E116" t="s">
        <v>47</v>
      </c>
      <c r="F116" t="s">
        <v>8</v>
      </c>
    </row>
    <row r="117" spans="1:6" x14ac:dyDescent="0.3">
      <c r="A117" t="s">
        <v>11</v>
      </c>
      <c r="B117" t="s">
        <v>6</v>
      </c>
      <c r="C117" t="s">
        <v>7</v>
      </c>
      <c r="D117" t="b">
        <v>0</v>
      </c>
      <c r="E117" t="s">
        <v>47</v>
      </c>
      <c r="F117" t="s">
        <v>8</v>
      </c>
    </row>
    <row r="118" spans="1:6" x14ac:dyDescent="0.3">
      <c r="A118" t="s">
        <v>11</v>
      </c>
      <c r="B118" t="s">
        <v>13</v>
      </c>
      <c r="C118" t="s">
        <v>7</v>
      </c>
      <c r="D118" t="b">
        <v>1</v>
      </c>
      <c r="E118" t="s">
        <v>45</v>
      </c>
      <c r="F118" t="s">
        <v>8</v>
      </c>
    </row>
    <row r="119" spans="1:6" x14ac:dyDescent="0.3">
      <c r="A119" t="s">
        <v>5</v>
      </c>
      <c r="B119" t="s">
        <v>13</v>
      </c>
      <c r="C119" t="s">
        <v>14</v>
      </c>
      <c r="D119" t="b">
        <v>1</v>
      </c>
      <c r="E119" t="s">
        <v>45</v>
      </c>
      <c r="F119" t="s">
        <v>8</v>
      </c>
    </row>
    <row r="120" spans="1:6" x14ac:dyDescent="0.3">
      <c r="A120" t="s">
        <v>9</v>
      </c>
      <c r="B120" t="s">
        <v>13</v>
      </c>
      <c r="C120" t="s">
        <v>7</v>
      </c>
      <c r="D120" t="b">
        <v>0</v>
      </c>
      <c r="E120" t="s">
        <v>46</v>
      </c>
      <c r="F120" t="s">
        <v>8</v>
      </c>
    </row>
    <row r="121" spans="1:6" x14ac:dyDescent="0.3">
      <c r="A121" t="s">
        <v>5</v>
      </c>
      <c r="B121" t="s">
        <v>6</v>
      </c>
      <c r="C121" t="s">
        <v>14</v>
      </c>
      <c r="D121" t="b">
        <v>0</v>
      </c>
      <c r="E121" t="s">
        <v>45</v>
      </c>
      <c r="F121" t="s">
        <v>8</v>
      </c>
    </row>
    <row r="122" spans="1:6" x14ac:dyDescent="0.3">
      <c r="A122" t="s">
        <v>11</v>
      </c>
      <c r="B122" t="s">
        <v>12</v>
      </c>
      <c r="C122" t="s">
        <v>14</v>
      </c>
      <c r="D122" t="b">
        <v>1</v>
      </c>
      <c r="E122" t="s">
        <v>45</v>
      </c>
      <c r="F122" t="s">
        <v>8</v>
      </c>
    </row>
    <row r="123" spans="1:6" x14ac:dyDescent="0.3">
      <c r="A123" t="s">
        <v>9</v>
      </c>
      <c r="B123" t="s">
        <v>12</v>
      </c>
      <c r="C123" t="s">
        <v>7</v>
      </c>
      <c r="D123" t="b">
        <v>1</v>
      </c>
      <c r="E123" t="s">
        <v>45</v>
      </c>
      <c r="F123" t="s">
        <v>8</v>
      </c>
    </row>
    <row r="124" spans="1:6" x14ac:dyDescent="0.3">
      <c r="A124" t="s">
        <v>11</v>
      </c>
      <c r="B124" t="s">
        <v>6</v>
      </c>
      <c r="C124" t="s">
        <v>14</v>
      </c>
      <c r="D124" t="b">
        <v>1</v>
      </c>
      <c r="E124" t="s">
        <v>46</v>
      </c>
      <c r="F124" t="s">
        <v>8</v>
      </c>
    </row>
    <row r="125" spans="1:6" x14ac:dyDescent="0.3">
      <c r="A125" t="s">
        <v>11</v>
      </c>
      <c r="B125" t="s">
        <v>12</v>
      </c>
      <c r="C125" t="s">
        <v>7</v>
      </c>
      <c r="D125" t="b">
        <v>0</v>
      </c>
      <c r="E125" t="s">
        <v>47</v>
      </c>
      <c r="F125" t="s">
        <v>8</v>
      </c>
    </row>
    <row r="126" spans="1:6" x14ac:dyDescent="0.3">
      <c r="A126" t="s">
        <v>5</v>
      </c>
      <c r="B126" t="s">
        <v>6</v>
      </c>
      <c r="C126" t="s">
        <v>14</v>
      </c>
      <c r="D126" t="b">
        <v>0</v>
      </c>
      <c r="E126" t="s">
        <v>45</v>
      </c>
      <c r="F126" t="s">
        <v>8</v>
      </c>
    </row>
    <row r="127" spans="1:6" x14ac:dyDescent="0.3">
      <c r="A127" t="s">
        <v>5</v>
      </c>
      <c r="B127" t="s">
        <v>12</v>
      </c>
      <c r="C127" t="s">
        <v>14</v>
      </c>
      <c r="D127" t="b">
        <v>0</v>
      </c>
      <c r="E127" t="s">
        <v>45</v>
      </c>
      <c r="F127" t="s">
        <v>8</v>
      </c>
    </row>
    <row r="128" spans="1:6" x14ac:dyDescent="0.3">
      <c r="A128" t="s">
        <v>11</v>
      </c>
      <c r="B128" t="s">
        <v>13</v>
      </c>
      <c r="C128" t="s">
        <v>14</v>
      </c>
      <c r="D128" t="b">
        <v>0</v>
      </c>
      <c r="E128" t="s">
        <v>47</v>
      </c>
      <c r="F128" t="s">
        <v>8</v>
      </c>
    </row>
    <row r="129" spans="1:6" x14ac:dyDescent="0.3">
      <c r="A129" t="s">
        <v>5</v>
      </c>
      <c r="B129" t="s">
        <v>12</v>
      </c>
      <c r="C129" t="s">
        <v>14</v>
      </c>
      <c r="D129" t="b">
        <v>0</v>
      </c>
      <c r="E129" t="s">
        <v>47</v>
      </c>
      <c r="F129" t="s">
        <v>8</v>
      </c>
    </row>
    <row r="130" spans="1:6" x14ac:dyDescent="0.3">
      <c r="A130" t="s">
        <v>11</v>
      </c>
      <c r="B130" t="s">
        <v>6</v>
      </c>
      <c r="C130" t="s">
        <v>14</v>
      </c>
      <c r="D130" t="b">
        <v>0</v>
      </c>
      <c r="E130" t="s">
        <v>46</v>
      </c>
      <c r="F130" t="s">
        <v>8</v>
      </c>
    </row>
    <row r="131" spans="1:6" x14ac:dyDescent="0.3">
      <c r="A131" t="s">
        <v>9</v>
      </c>
      <c r="B131" t="s">
        <v>13</v>
      </c>
      <c r="C131" t="s">
        <v>7</v>
      </c>
      <c r="D131" t="b">
        <v>0</v>
      </c>
      <c r="E131" t="s">
        <v>46</v>
      </c>
      <c r="F131" t="s">
        <v>8</v>
      </c>
    </row>
    <row r="132" spans="1:6" x14ac:dyDescent="0.3">
      <c r="A132" t="s">
        <v>5</v>
      </c>
      <c r="B132" t="s">
        <v>6</v>
      </c>
      <c r="C132" t="s">
        <v>14</v>
      </c>
      <c r="D132" t="b">
        <v>0</v>
      </c>
      <c r="E132" t="s">
        <v>45</v>
      </c>
      <c r="F132" t="s">
        <v>8</v>
      </c>
    </row>
    <row r="133" spans="1:6" x14ac:dyDescent="0.3">
      <c r="A133" t="s">
        <v>9</v>
      </c>
      <c r="B133" t="s">
        <v>12</v>
      </c>
      <c r="C133" t="s">
        <v>14</v>
      </c>
      <c r="D133" t="b">
        <v>0</v>
      </c>
      <c r="E133" t="s">
        <v>47</v>
      </c>
      <c r="F133" t="s">
        <v>8</v>
      </c>
    </row>
    <row r="134" spans="1:6" x14ac:dyDescent="0.3">
      <c r="A134" t="s">
        <v>9</v>
      </c>
      <c r="B134" t="s">
        <v>13</v>
      </c>
      <c r="C134" t="s">
        <v>7</v>
      </c>
      <c r="D134" t="b">
        <v>0</v>
      </c>
      <c r="E134" t="s">
        <v>45</v>
      </c>
      <c r="F134" t="s">
        <v>8</v>
      </c>
    </row>
    <row r="135" spans="1:6" x14ac:dyDescent="0.3">
      <c r="A135" t="s">
        <v>11</v>
      </c>
      <c r="B135" t="s">
        <v>13</v>
      </c>
      <c r="C135" t="s">
        <v>7</v>
      </c>
      <c r="D135" t="b">
        <v>0</v>
      </c>
      <c r="E135" t="s">
        <v>45</v>
      </c>
      <c r="F135" t="s">
        <v>8</v>
      </c>
    </row>
    <row r="136" spans="1:6" x14ac:dyDescent="0.3">
      <c r="A136" t="s">
        <v>9</v>
      </c>
      <c r="B136" t="s">
        <v>6</v>
      </c>
      <c r="C136" t="s">
        <v>14</v>
      </c>
      <c r="D136" t="b">
        <v>0</v>
      </c>
      <c r="E136" t="s">
        <v>47</v>
      </c>
      <c r="F136" t="s">
        <v>8</v>
      </c>
    </row>
    <row r="137" spans="1:6" x14ac:dyDescent="0.3">
      <c r="A137" t="s">
        <v>9</v>
      </c>
      <c r="B137" t="s">
        <v>6</v>
      </c>
      <c r="C137" t="s">
        <v>7</v>
      </c>
      <c r="D137" t="b">
        <v>0</v>
      </c>
      <c r="E137" t="s">
        <v>45</v>
      </c>
      <c r="F137" t="s">
        <v>8</v>
      </c>
    </row>
    <row r="138" spans="1:6" x14ac:dyDescent="0.3">
      <c r="A138" t="s">
        <v>5</v>
      </c>
      <c r="B138" t="s">
        <v>12</v>
      </c>
      <c r="C138" t="s">
        <v>7</v>
      </c>
      <c r="D138" t="b">
        <v>0</v>
      </c>
      <c r="E138" t="s">
        <v>45</v>
      </c>
      <c r="F138" t="s">
        <v>8</v>
      </c>
    </row>
    <row r="139" spans="1:6" x14ac:dyDescent="0.3">
      <c r="A139" t="s">
        <v>5</v>
      </c>
      <c r="B139" t="s">
        <v>12</v>
      </c>
      <c r="C139" t="s">
        <v>14</v>
      </c>
      <c r="D139" t="b">
        <v>0</v>
      </c>
      <c r="E139" t="s">
        <v>47</v>
      </c>
      <c r="F139" t="s">
        <v>8</v>
      </c>
    </row>
    <row r="140" spans="1:6" x14ac:dyDescent="0.3">
      <c r="A140" t="s">
        <v>11</v>
      </c>
      <c r="B140" t="s">
        <v>13</v>
      </c>
      <c r="C140" t="s">
        <v>7</v>
      </c>
      <c r="D140" t="b">
        <v>1</v>
      </c>
      <c r="E140" t="s">
        <v>45</v>
      </c>
      <c r="F140" t="s">
        <v>8</v>
      </c>
    </row>
    <row r="141" spans="1:6" x14ac:dyDescent="0.3">
      <c r="A141" t="s">
        <v>9</v>
      </c>
      <c r="B141" t="s">
        <v>12</v>
      </c>
      <c r="C141" t="s">
        <v>7</v>
      </c>
      <c r="D141" t="b">
        <v>1</v>
      </c>
      <c r="E141" t="s">
        <v>46</v>
      </c>
      <c r="F141" t="s">
        <v>8</v>
      </c>
    </row>
    <row r="142" spans="1:6" x14ac:dyDescent="0.3">
      <c r="A142" t="s">
        <v>5</v>
      </c>
      <c r="B142" t="s">
        <v>13</v>
      </c>
      <c r="C142" t="s">
        <v>14</v>
      </c>
      <c r="D142" t="b">
        <v>0</v>
      </c>
      <c r="E142" t="s">
        <v>46</v>
      </c>
      <c r="F142" t="s">
        <v>8</v>
      </c>
    </row>
    <row r="143" spans="1:6" x14ac:dyDescent="0.3">
      <c r="A143" t="s">
        <v>5</v>
      </c>
      <c r="B143" t="s">
        <v>13</v>
      </c>
      <c r="C143" t="s">
        <v>7</v>
      </c>
      <c r="D143" t="b">
        <v>0</v>
      </c>
      <c r="E143" t="s">
        <v>46</v>
      </c>
      <c r="F143" t="s">
        <v>8</v>
      </c>
    </row>
    <row r="144" spans="1:6" x14ac:dyDescent="0.3">
      <c r="A144" t="s">
        <v>5</v>
      </c>
      <c r="B144" t="s">
        <v>13</v>
      </c>
      <c r="C144" t="s">
        <v>14</v>
      </c>
      <c r="D144" t="b">
        <v>0</v>
      </c>
      <c r="E144" t="s">
        <v>47</v>
      </c>
      <c r="F144" t="s">
        <v>8</v>
      </c>
    </row>
    <row r="145" spans="1:6" x14ac:dyDescent="0.3">
      <c r="A145" t="s">
        <v>5</v>
      </c>
      <c r="B145" t="s">
        <v>6</v>
      </c>
      <c r="C145" t="s">
        <v>7</v>
      </c>
      <c r="D145" t="b">
        <v>1</v>
      </c>
      <c r="E145" t="s">
        <v>47</v>
      </c>
      <c r="F145" t="s">
        <v>8</v>
      </c>
    </row>
    <row r="146" spans="1:6" x14ac:dyDescent="0.3">
      <c r="A146" t="s">
        <v>9</v>
      </c>
      <c r="B146" t="s">
        <v>6</v>
      </c>
      <c r="C146" t="s">
        <v>14</v>
      </c>
      <c r="D146" t="b">
        <v>1</v>
      </c>
      <c r="E146" t="s">
        <v>47</v>
      </c>
      <c r="F146" t="s">
        <v>8</v>
      </c>
    </row>
    <row r="147" spans="1:6" x14ac:dyDescent="0.3">
      <c r="A147" t="s">
        <v>11</v>
      </c>
      <c r="B147" t="s">
        <v>12</v>
      </c>
      <c r="C147" t="s">
        <v>7</v>
      </c>
      <c r="D147" t="b">
        <v>1</v>
      </c>
      <c r="E147" t="s">
        <v>47</v>
      </c>
      <c r="F147" t="s">
        <v>8</v>
      </c>
    </row>
    <row r="148" spans="1:6" x14ac:dyDescent="0.3">
      <c r="A148" t="s">
        <v>5</v>
      </c>
      <c r="B148" t="s">
        <v>12</v>
      </c>
      <c r="C148" t="s">
        <v>14</v>
      </c>
      <c r="D148" t="b">
        <v>0</v>
      </c>
      <c r="E148" t="s">
        <v>45</v>
      </c>
      <c r="F148" t="s">
        <v>8</v>
      </c>
    </row>
    <row r="149" spans="1:6" x14ac:dyDescent="0.3">
      <c r="A149" t="s">
        <v>9</v>
      </c>
      <c r="B149" t="s">
        <v>13</v>
      </c>
      <c r="C149" t="s">
        <v>14</v>
      </c>
      <c r="D149" t="b">
        <v>0</v>
      </c>
      <c r="E149" t="s">
        <v>46</v>
      </c>
      <c r="F149" t="s">
        <v>8</v>
      </c>
    </row>
    <row r="150" spans="1:6" x14ac:dyDescent="0.3">
      <c r="A150" t="s">
        <v>9</v>
      </c>
      <c r="B150" t="s">
        <v>6</v>
      </c>
      <c r="C150" t="s">
        <v>14</v>
      </c>
      <c r="D150" t="b">
        <v>0</v>
      </c>
      <c r="E150" t="s">
        <v>45</v>
      </c>
      <c r="F150" t="s">
        <v>8</v>
      </c>
    </row>
    <row r="151" spans="1:6" x14ac:dyDescent="0.3">
      <c r="A151" t="s">
        <v>5</v>
      </c>
      <c r="B151" t="s">
        <v>12</v>
      </c>
      <c r="C151" t="s">
        <v>14</v>
      </c>
      <c r="D151" t="b">
        <v>1</v>
      </c>
      <c r="E151" t="s">
        <v>45</v>
      </c>
      <c r="F15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2"/>
  <sheetViews>
    <sheetView topLeftCell="A116" zoomScale="74" zoomScaleNormal="62" workbookViewId="0">
      <selection sqref="A1:F151"/>
    </sheetView>
  </sheetViews>
  <sheetFormatPr defaultRowHeight="14.4" x14ac:dyDescent="0.3"/>
  <cols>
    <col min="12" max="12" width="15" customWidth="1"/>
    <col min="15" max="15" width="15.88671875" customWidth="1"/>
    <col min="18" max="18" width="12.77734375" customWidth="1"/>
    <col min="20" max="21" width="15.88671875" bestFit="1" customWidth="1"/>
    <col min="22" max="22" width="14.88671875" customWidth="1"/>
    <col min="23" max="23" width="11.2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</v>
      </c>
      <c r="G1" t="s">
        <v>43</v>
      </c>
      <c r="L1" t="s">
        <v>15</v>
      </c>
      <c r="M1">
        <f>M3+M2</f>
        <v>150</v>
      </c>
    </row>
    <row r="2" spans="1:18" x14ac:dyDescent="0.3">
      <c r="A2" t="s">
        <v>9</v>
      </c>
      <c r="B2" t="s">
        <v>6</v>
      </c>
      <c r="C2" t="s">
        <v>7</v>
      </c>
      <c r="D2" t="b">
        <v>0</v>
      </c>
      <c r="E2" t="s">
        <v>47</v>
      </c>
      <c r="F2" t="s">
        <v>10</v>
      </c>
      <c r="G2" t="str">
        <f t="shared" ref="G2:G33" si="0">IF(Q33&gt;X33,"yes","no")</f>
        <v>yes</v>
      </c>
      <c r="H2">
        <f>IF(F2=G2,1,0)</f>
        <v>1</v>
      </c>
      <c r="L2" t="s">
        <v>10</v>
      </c>
      <c r="M2">
        <v>73</v>
      </c>
      <c r="N2">
        <f>M2/M1</f>
        <v>0.48666666666666669</v>
      </c>
    </row>
    <row r="3" spans="1:18" x14ac:dyDescent="0.3">
      <c r="A3" t="s">
        <v>9</v>
      </c>
      <c r="B3" t="s">
        <v>13</v>
      </c>
      <c r="C3" t="s">
        <v>14</v>
      </c>
      <c r="D3" t="b">
        <v>1</v>
      </c>
      <c r="E3" t="s">
        <v>46</v>
      </c>
      <c r="F3" t="s">
        <v>10</v>
      </c>
      <c r="G3" t="str">
        <f t="shared" si="0"/>
        <v>yes</v>
      </c>
      <c r="H3">
        <f t="shared" ref="H3:H66" si="1">IF(F3=G3,1,0)</f>
        <v>1</v>
      </c>
      <c r="L3" t="s">
        <v>8</v>
      </c>
      <c r="M3">
        <v>77</v>
      </c>
      <c r="N3">
        <f>M3/M1</f>
        <v>0.51333333333333331</v>
      </c>
    </row>
    <row r="4" spans="1:18" x14ac:dyDescent="0.3">
      <c r="A4" t="s">
        <v>5</v>
      </c>
      <c r="B4" t="s">
        <v>6</v>
      </c>
      <c r="C4" t="s">
        <v>14</v>
      </c>
      <c r="D4" t="b">
        <v>0</v>
      </c>
      <c r="E4" t="s">
        <v>46</v>
      </c>
      <c r="F4" t="s">
        <v>10</v>
      </c>
      <c r="G4" t="str">
        <f t="shared" si="0"/>
        <v>yes</v>
      </c>
      <c r="H4">
        <f t="shared" si="1"/>
        <v>1</v>
      </c>
      <c r="I4" t="s">
        <v>39</v>
      </c>
      <c r="J4">
        <f>106/150</f>
        <v>0.70666666666666667</v>
      </c>
      <c r="R4" t="s">
        <v>42</v>
      </c>
    </row>
    <row r="5" spans="1:18" x14ac:dyDescent="0.3">
      <c r="A5" t="s">
        <v>5</v>
      </c>
      <c r="B5" t="s">
        <v>12</v>
      </c>
      <c r="C5" t="s">
        <v>14</v>
      </c>
      <c r="D5" t="b">
        <v>1</v>
      </c>
      <c r="E5" t="s">
        <v>46</v>
      </c>
      <c r="F5" t="s">
        <v>10</v>
      </c>
      <c r="G5" t="str">
        <f t="shared" si="0"/>
        <v>yes</v>
      </c>
      <c r="H5">
        <f t="shared" si="1"/>
        <v>1</v>
      </c>
      <c r="R5" t="s">
        <v>0</v>
      </c>
    </row>
    <row r="6" spans="1:18" x14ac:dyDescent="0.3">
      <c r="A6" t="s">
        <v>9</v>
      </c>
      <c r="B6" t="s">
        <v>12</v>
      </c>
      <c r="C6" t="s">
        <v>7</v>
      </c>
      <c r="D6" t="b">
        <v>1</v>
      </c>
      <c r="E6" t="s">
        <v>47</v>
      </c>
      <c r="F6" t="s">
        <v>10</v>
      </c>
      <c r="G6" t="str">
        <f t="shared" si="0"/>
        <v>yes</v>
      </c>
      <c r="H6">
        <f t="shared" si="1"/>
        <v>1</v>
      </c>
      <c r="L6" t="s">
        <v>0</v>
      </c>
      <c r="R6" t="s">
        <v>5</v>
      </c>
    </row>
    <row r="7" spans="1:18" x14ac:dyDescent="0.3">
      <c r="A7" t="s">
        <v>9</v>
      </c>
      <c r="B7" t="s">
        <v>6</v>
      </c>
      <c r="C7" t="s">
        <v>14</v>
      </c>
      <c r="D7" t="b">
        <v>1</v>
      </c>
      <c r="E7" t="s">
        <v>45</v>
      </c>
      <c r="F7" t="s">
        <v>10</v>
      </c>
      <c r="G7" t="str">
        <f t="shared" si="0"/>
        <v>yes</v>
      </c>
      <c r="H7">
        <f t="shared" si="1"/>
        <v>1</v>
      </c>
      <c r="L7" t="s">
        <v>20</v>
      </c>
      <c r="M7">
        <f>20/M2</f>
        <v>0.27397260273972601</v>
      </c>
      <c r="O7" t="s">
        <v>21</v>
      </c>
      <c r="P7">
        <f>27/M3</f>
        <v>0.35064935064935066</v>
      </c>
      <c r="R7" t="s">
        <v>9</v>
      </c>
    </row>
    <row r="8" spans="1:18" x14ac:dyDescent="0.3">
      <c r="A8" t="s">
        <v>11</v>
      </c>
      <c r="B8" t="s">
        <v>6</v>
      </c>
      <c r="C8" t="s">
        <v>14</v>
      </c>
      <c r="D8" t="b">
        <v>0</v>
      </c>
      <c r="E8" t="s">
        <v>46</v>
      </c>
      <c r="F8" t="s">
        <v>10</v>
      </c>
      <c r="G8" t="str">
        <f t="shared" si="0"/>
        <v>yes</v>
      </c>
      <c r="H8">
        <f t="shared" si="1"/>
        <v>1</v>
      </c>
      <c r="L8" t="s">
        <v>16</v>
      </c>
      <c r="M8">
        <f>25/M2</f>
        <v>0.34246575342465752</v>
      </c>
      <c r="O8" t="s">
        <v>22</v>
      </c>
      <c r="P8">
        <f>23/M3</f>
        <v>0.29870129870129869</v>
      </c>
      <c r="R8" t="s">
        <v>11</v>
      </c>
    </row>
    <row r="9" spans="1:18" x14ac:dyDescent="0.3">
      <c r="A9" t="s">
        <v>5</v>
      </c>
      <c r="B9" t="s">
        <v>6</v>
      </c>
      <c r="C9" t="s">
        <v>14</v>
      </c>
      <c r="D9" t="b">
        <v>1</v>
      </c>
      <c r="E9" t="s">
        <v>47</v>
      </c>
      <c r="F9" t="s">
        <v>10</v>
      </c>
      <c r="G9" t="str">
        <f t="shared" si="0"/>
        <v>yes</v>
      </c>
      <c r="H9">
        <f t="shared" si="1"/>
        <v>1</v>
      </c>
      <c r="L9" t="s">
        <v>19</v>
      </c>
      <c r="M9">
        <f>28/M2</f>
        <v>0.38356164383561642</v>
      </c>
      <c r="O9" t="s">
        <v>23</v>
      </c>
      <c r="P9">
        <f>27/M3</f>
        <v>0.35064935064935066</v>
      </c>
      <c r="R9" t="s">
        <v>8</v>
      </c>
    </row>
    <row r="10" spans="1:18" x14ac:dyDescent="0.3">
      <c r="A10" t="s">
        <v>9</v>
      </c>
      <c r="B10" t="s">
        <v>13</v>
      </c>
      <c r="C10" t="s">
        <v>7</v>
      </c>
      <c r="D10" t="b">
        <v>1</v>
      </c>
      <c r="E10" t="s">
        <v>47</v>
      </c>
      <c r="F10" t="s">
        <v>10</v>
      </c>
      <c r="G10" t="str">
        <f t="shared" si="0"/>
        <v>yes</v>
      </c>
      <c r="H10">
        <f t="shared" si="1"/>
        <v>1</v>
      </c>
      <c r="R10" t="s">
        <v>10</v>
      </c>
    </row>
    <row r="11" spans="1:18" x14ac:dyDescent="0.3">
      <c r="A11" t="s">
        <v>11</v>
      </c>
      <c r="B11" t="s">
        <v>6</v>
      </c>
      <c r="C11" t="s">
        <v>14</v>
      </c>
      <c r="D11" t="b">
        <v>0</v>
      </c>
      <c r="E11" t="s">
        <v>47</v>
      </c>
      <c r="F11" t="s">
        <v>10</v>
      </c>
      <c r="G11" t="str">
        <f t="shared" si="0"/>
        <v>yes</v>
      </c>
      <c r="H11">
        <f t="shared" si="1"/>
        <v>1</v>
      </c>
      <c r="L11" t="s">
        <v>1</v>
      </c>
      <c r="R11" t="b">
        <v>1</v>
      </c>
    </row>
    <row r="12" spans="1:18" x14ac:dyDescent="0.3">
      <c r="A12" t="s">
        <v>11</v>
      </c>
      <c r="B12" t="s">
        <v>13</v>
      </c>
      <c r="C12" t="s">
        <v>7</v>
      </c>
      <c r="D12" t="b">
        <v>0</v>
      </c>
      <c r="E12" t="s">
        <v>45</v>
      </c>
      <c r="F12" t="s">
        <v>10</v>
      </c>
      <c r="G12" t="str">
        <f t="shared" si="0"/>
        <v>no</v>
      </c>
      <c r="H12">
        <f t="shared" si="1"/>
        <v>0</v>
      </c>
      <c r="L12" t="s">
        <v>25</v>
      </c>
      <c r="M12">
        <f>27/M2</f>
        <v>0.36986301369863012</v>
      </c>
      <c r="O12" t="s">
        <v>30</v>
      </c>
      <c r="P12">
        <f>25/M3</f>
        <v>0.32467532467532467</v>
      </c>
      <c r="R12" t="b">
        <v>0</v>
      </c>
    </row>
    <row r="13" spans="1:18" x14ac:dyDescent="0.3">
      <c r="A13" t="s">
        <v>9</v>
      </c>
      <c r="B13" t="s">
        <v>6</v>
      </c>
      <c r="C13" t="s">
        <v>14</v>
      </c>
      <c r="D13" t="b">
        <v>1</v>
      </c>
      <c r="E13" t="s">
        <v>45</v>
      </c>
      <c r="F13" t="s">
        <v>10</v>
      </c>
      <c r="G13" t="str">
        <f t="shared" si="0"/>
        <v>yes</v>
      </c>
      <c r="H13">
        <f t="shared" si="1"/>
        <v>1</v>
      </c>
      <c r="L13" t="s">
        <v>26</v>
      </c>
      <c r="M13">
        <f>35/M2</f>
        <v>0.47945205479452052</v>
      </c>
      <c r="O13" t="s">
        <v>28</v>
      </c>
      <c r="P13">
        <f>25/M3</f>
        <v>0.32467532467532467</v>
      </c>
      <c r="R13" t="s">
        <v>6</v>
      </c>
    </row>
    <row r="14" spans="1:18" x14ac:dyDescent="0.3">
      <c r="A14" t="s">
        <v>9</v>
      </c>
      <c r="B14" t="s">
        <v>6</v>
      </c>
      <c r="C14" t="s">
        <v>14</v>
      </c>
      <c r="D14" t="b">
        <v>0</v>
      </c>
      <c r="E14" t="s">
        <v>45</v>
      </c>
      <c r="F14" t="s">
        <v>10</v>
      </c>
      <c r="G14" t="str">
        <f t="shared" si="0"/>
        <v>no</v>
      </c>
      <c r="H14">
        <f t="shared" si="1"/>
        <v>0</v>
      </c>
      <c r="L14" t="s">
        <v>27</v>
      </c>
      <c r="M14">
        <f>11/M2</f>
        <v>0.15068493150684931</v>
      </c>
      <c r="O14" t="s">
        <v>29</v>
      </c>
      <c r="P14">
        <f>27/M3</f>
        <v>0.35064935064935066</v>
      </c>
      <c r="R14" t="s">
        <v>13</v>
      </c>
    </row>
    <row r="15" spans="1:18" x14ac:dyDescent="0.3">
      <c r="A15" t="s">
        <v>5</v>
      </c>
      <c r="B15" t="s">
        <v>6</v>
      </c>
      <c r="C15" t="s">
        <v>14</v>
      </c>
      <c r="D15" t="b">
        <v>0</v>
      </c>
      <c r="E15" t="s">
        <v>47</v>
      </c>
      <c r="F15" t="s">
        <v>10</v>
      </c>
      <c r="G15" t="str">
        <f t="shared" si="0"/>
        <v>yes</v>
      </c>
      <c r="H15">
        <f t="shared" si="1"/>
        <v>1</v>
      </c>
      <c r="R15" t="s">
        <v>12</v>
      </c>
    </row>
    <row r="16" spans="1:18" x14ac:dyDescent="0.3">
      <c r="A16" t="s">
        <v>5</v>
      </c>
      <c r="B16" t="s">
        <v>13</v>
      </c>
      <c r="C16" t="s">
        <v>7</v>
      </c>
      <c r="D16" t="b">
        <v>0</v>
      </c>
      <c r="E16" t="s">
        <v>46</v>
      </c>
      <c r="F16" t="s">
        <v>10</v>
      </c>
      <c r="G16" t="str">
        <f t="shared" si="0"/>
        <v>no</v>
      </c>
      <c r="H16">
        <f t="shared" si="1"/>
        <v>0</v>
      </c>
      <c r="L16" t="s">
        <v>2</v>
      </c>
      <c r="R16" t="s">
        <v>7</v>
      </c>
    </row>
    <row r="17" spans="1:24" x14ac:dyDescent="0.3">
      <c r="A17" t="s">
        <v>9</v>
      </c>
      <c r="B17" t="s">
        <v>12</v>
      </c>
      <c r="C17" t="s">
        <v>14</v>
      </c>
      <c r="D17" t="b">
        <v>1</v>
      </c>
      <c r="E17" t="s">
        <v>46</v>
      </c>
      <c r="F17" t="s">
        <v>10</v>
      </c>
      <c r="G17" t="str">
        <f t="shared" si="0"/>
        <v>yes</v>
      </c>
      <c r="H17">
        <f t="shared" si="1"/>
        <v>1</v>
      </c>
      <c r="L17" t="s">
        <v>31</v>
      </c>
      <c r="M17">
        <f>35/M2</f>
        <v>0.47945205479452052</v>
      </c>
      <c r="O17" t="s">
        <v>33</v>
      </c>
      <c r="P17">
        <f>41/M3</f>
        <v>0.53246753246753242</v>
      </c>
      <c r="R17" t="s">
        <v>14</v>
      </c>
    </row>
    <row r="18" spans="1:24" x14ac:dyDescent="0.3">
      <c r="A18" t="s">
        <v>5</v>
      </c>
      <c r="B18" t="s">
        <v>6</v>
      </c>
      <c r="C18" t="s">
        <v>14</v>
      </c>
      <c r="D18" t="b">
        <v>1</v>
      </c>
      <c r="E18" t="s">
        <v>45</v>
      </c>
      <c r="F18" t="s">
        <v>10</v>
      </c>
      <c r="G18" t="str">
        <f t="shared" si="0"/>
        <v>no</v>
      </c>
      <c r="H18">
        <f t="shared" si="1"/>
        <v>0</v>
      </c>
      <c r="L18" t="s">
        <v>32</v>
      </c>
      <c r="M18">
        <f>38/M2</f>
        <v>0.52054794520547942</v>
      </c>
      <c r="O18" t="s">
        <v>34</v>
      </c>
      <c r="P18">
        <f>36/M3</f>
        <v>0.46753246753246752</v>
      </c>
      <c r="R18" t="s">
        <v>54</v>
      </c>
    </row>
    <row r="19" spans="1:24" x14ac:dyDescent="0.3">
      <c r="A19" t="s">
        <v>9</v>
      </c>
      <c r="B19" t="s">
        <v>13</v>
      </c>
      <c r="C19" t="s">
        <v>7</v>
      </c>
      <c r="D19" t="b">
        <v>1</v>
      </c>
      <c r="E19" t="s">
        <v>45</v>
      </c>
      <c r="F19" t="s">
        <v>10</v>
      </c>
      <c r="G19" t="str">
        <f t="shared" si="0"/>
        <v>no</v>
      </c>
      <c r="H19">
        <f t="shared" si="1"/>
        <v>0</v>
      </c>
      <c r="R19" t="s">
        <v>55</v>
      </c>
    </row>
    <row r="20" spans="1:24" x14ac:dyDescent="0.3">
      <c r="A20" t="s">
        <v>5</v>
      </c>
      <c r="B20" t="s">
        <v>6</v>
      </c>
      <c r="C20" t="s">
        <v>7</v>
      </c>
      <c r="D20" t="b">
        <v>1</v>
      </c>
      <c r="E20" t="s">
        <v>46</v>
      </c>
      <c r="F20" t="s">
        <v>10</v>
      </c>
      <c r="G20" t="str">
        <f t="shared" si="0"/>
        <v>yes</v>
      </c>
      <c r="H20">
        <f t="shared" si="1"/>
        <v>1</v>
      </c>
      <c r="L20" t="s">
        <v>3</v>
      </c>
      <c r="R20" t="s">
        <v>56</v>
      </c>
      <c r="W20" s="4"/>
      <c r="X20" s="4"/>
    </row>
    <row r="21" spans="1:24" x14ac:dyDescent="0.3">
      <c r="A21" t="s">
        <v>11</v>
      </c>
      <c r="B21" t="s">
        <v>13</v>
      </c>
      <c r="C21" t="s">
        <v>7</v>
      </c>
      <c r="D21" t="b">
        <v>0</v>
      </c>
      <c r="E21" t="s">
        <v>47</v>
      </c>
      <c r="F21" t="s">
        <v>10</v>
      </c>
      <c r="G21" t="str">
        <f t="shared" si="0"/>
        <v>no</v>
      </c>
      <c r="H21">
        <f t="shared" si="1"/>
        <v>0</v>
      </c>
      <c r="L21" t="s">
        <v>35</v>
      </c>
      <c r="M21">
        <f>43/M2</f>
        <v>0.58904109589041098</v>
      </c>
      <c r="O21" t="s">
        <v>37</v>
      </c>
      <c r="P21">
        <f>23/M3</f>
        <v>0.29870129870129869</v>
      </c>
    </row>
    <row r="22" spans="1:24" x14ac:dyDescent="0.3">
      <c r="A22" t="s">
        <v>9</v>
      </c>
      <c r="B22" t="s">
        <v>12</v>
      </c>
      <c r="C22" t="s">
        <v>14</v>
      </c>
      <c r="D22" t="b">
        <v>0</v>
      </c>
      <c r="E22" t="s">
        <v>45</v>
      </c>
      <c r="F22" t="s">
        <v>10</v>
      </c>
      <c r="G22" t="str">
        <f t="shared" si="0"/>
        <v>no</v>
      </c>
      <c r="H22">
        <f t="shared" si="1"/>
        <v>0</v>
      </c>
      <c r="L22" t="s">
        <v>36</v>
      </c>
      <c r="M22">
        <f>30/M2</f>
        <v>0.41095890410958902</v>
      </c>
      <c r="O22" t="s">
        <v>38</v>
      </c>
      <c r="P22">
        <f>54/M3</f>
        <v>0.70129870129870131</v>
      </c>
    </row>
    <row r="23" spans="1:24" x14ac:dyDescent="0.3">
      <c r="A23" t="s">
        <v>9</v>
      </c>
      <c r="B23" t="s">
        <v>13</v>
      </c>
      <c r="C23" t="s">
        <v>7</v>
      </c>
      <c r="D23" t="b">
        <v>1</v>
      </c>
      <c r="E23" t="s">
        <v>47</v>
      </c>
      <c r="F23" t="s">
        <v>10</v>
      </c>
      <c r="G23" t="str">
        <f t="shared" si="0"/>
        <v>yes</v>
      </c>
      <c r="H23">
        <f t="shared" si="1"/>
        <v>1</v>
      </c>
    </row>
    <row r="24" spans="1:24" x14ac:dyDescent="0.3">
      <c r="A24" t="s">
        <v>9</v>
      </c>
      <c r="B24" t="s">
        <v>12</v>
      </c>
      <c r="C24" t="s">
        <v>14</v>
      </c>
      <c r="D24" t="b">
        <v>0</v>
      </c>
      <c r="E24" t="s">
        <v>46</v>
      </c>
      <c r="F24" t="s">
        <v>10</v>
      </c>
      <c r="G24" t="str">
        <f t="shared" si="0"/>
        <v>no</v>
      </c>
      <c r="H24">
        <f t="shared" si="1"/>
        <v>0</v>
      </c>
    </row>
    <row r="25" spans="1:24" x14ac:dyDescent="0.3">
      <c r="A25" t="s">
        <v>9</v>
      </c>
      <c r="B25" t="s">
        <v>6</v>
      </c>
      <c r="C25" t="s">
        <v>7</v>
      </c>
      <c r="D25" t="b">
        <v>1</v>
      </c>
      <c r="E25" t="s">
        <v>47</v>
      </c>
      <c r="F25" t="s">
        <v>10</v>
      </c>
      <c r="G25" t="str">
        <f t="shared" si="0"/>
        <v>yes</v>
      </c>
      <c r="H25">
        <f t="shared" si="1"/>
        <v>1</v>
      </c>
      <c r="L25" t="s">
        <v>44</v>
      </c>
    </row>
    <row r="26" spans="1:24" x14ac:dyDescent="0.3">
      <c r="A26" t="s">
        <v>9</v>
      </c>
      <c r="B26" t="s">
        <v>6</v>
      </c>
      <c r="C26" t="s">
        <v>14</v>
      </c>
      <c r="D26" t="b">
        <v>1</v>
      </c>
      <c r="E26" t="s">
        <v>47</v>
      </c>
      <c r="F26" t="s">
        <v>10</v>
      </c>
      <c r="G26" t="str">
        <f t="shared" si="0"/>
        <v>yes</v>
      </c>
      <c r="H26">
        <f t="shared" si="1"/>
        <v>1</v>
      </c>
      <c r="L26" t="s">
        <v>51</v>
      </c>
      <c r="M26">
        <f>25/M2</f>
        <v>0.34246575342465752</v>
      </c>
      <c r="O26" t="s">
        <v>52</v>
      </c>
      <c r="P26">
        <f>16/M3</f>
        <v>0.20779220779220781</v>
      </c>
    </row>
    <row r="27" spans="1:24" x14ac:dyDescent="0.3">
      <c r="A27" t="s">
        <v>5</v>
      </c>
      <c r="B27" t="s">
        <v>13</v>
      </c>
      <c r="C27" t="s">
        <v>14</v>
      </c>
      <c r="D27" t="b">
        <v>1</v>
      </c>
      <c r="E27" t="s">
        <v>47</v>
      </c>
      <c r="F27" t="s">
        <v>10</v>
      </c>
      <c r="G27" t="str">
        <f t="shared" si="0"/>
        <v>yes</v>
      </c>
      <c r="H27">
        <f t="shared" si="1"/>
        <v>1</v>
      </c>
      <c r="L27" t="s">
        <v>53</v>
      </c>
      <c r="M27">
        <f>15/M2</f>
        <v>0.20547945205479451</v>
      </c>
      <c r="O27" t="s">
        <v>50</v>
      </c>
      <c r="P27">
        <f>39/M3</f>
        <v>0.50649350649350644</v>
      </c>
    </row>
    <row r="28" spans="1:24" x14ac:dyDescent="0.3">
      <c r="A28" t="s">
        <v>11</v>
      </c>
      <c r="B28" t="s">
        <v>13</v>
      </c>
      <c r="C28" t="s">
        <v>7</v>
      </c>
      <c r="D28" t="b">
        <v>1</v>
      </c>
      <c r="E28" t="s">
        <v>46</v>
      </c>
      <c r="F28" t="s">
        <v>10</v>
      </c>
      <c r="G28" t="str">
        <f t="shared" si="0"/>
        <v>yes</v>
      </c>
      <c r="H28">
        <f t="shared" si="1"/>
        <v>1</v>
      </c>
      <c r="L28" t="s">
        <v>48</v>
      </c>
      <c r="M28">
        <f>33/M2</f>
        <v>0.45205479452054792</v>
      </c>
      <c r="O28" t="s">
        <v>49</v>
      </c>
      <c r="P28">
        <f>22/M3</f>
        <v>0.2857142857142857</v>
      </c>
    </row>
    <row r="29" spans="1:24" x14ac:dyDescent="0.3">
      <c r="A29" t="s">
        <v>11</v>
      </c>
      <c r="B29" t="s">
        <v>6</v>
      </c>
      <c r="C29" t="s">
        <v>14</v>
      </c>
      <c r="D29" t="b">
        <v>1</v>
      </c>
      <c r="E29" t="s">
        <v>45</v>
      </c>
      <c r="F29" t="s">
        <v>10</v>
      </c>
      <c r="G29" t="str">
        <f t="shared" si="0"/>
        <v>yes</v>
      </c>
      <c r="H29">
        <f t="shared" si="1"/>
        <v>1</v>
      </c>
    </row>
    <row r="30" spans="1:24" x14ac:dyDescent="0.3">
      <c r="A30" t="s">
        <v>11</v>
      </c>
      <c r="B30" t="s">
        <v>6</v>
      </c>
      <c r="C30" t="s">
        <v>14</v>
      </c>
      <c r="D30" t="b">
        <v>0</v>
      </c>
      <c r="E30" t="s">
        <v>46</v>
      </c>
      <c r="F30" t="s">
        <v>10</v>
      </c>
      <c r="G30" t="str">
        <f t="shared" si="0"/>
        <v>yes</v>
      </c>
      <c r="H30">
        <f t="shared" si="1"/>
        <v>1</v>
      </c>
    </row>
    <row r="31" spans="1:24" x14ac:dyDescent="0.3">
      <c r="A31" t="s">
        <v>11</v>
      </c>
      <c r="B31" t="s">
        <v>13</v>
      </c>
      <c r="C31" t="s">
        <v>7</v>
      </c>
      <c r="D31" t="b">
        <v>1</v>
      </c>
      <c r="E31" t="s">
        <v>47</v>
      </c>
      <c r="F31" t="s">
        <v>10</v>
      </c>
      <c r="G31" t="str">
        <f t="shared" si="0"/>
        <v>yes</v>
      </c>
      <c r="H31">
        <f t="shared" si="1"/>
        <v>1</v>
      </c>
    </row>
    <row r="32" spans="1:24" x14ac:dyDescent="0.3">
      <c r="A32" t="s">
        <v>5</v>
      </c>
      <c r="B32" t="s">
        <v>13</v>
      </c>
      <c r="C32" t="s">
        <v>14</v>
      </c>
      <c r="D32" t="b">
        <v>1</v>
      </c>
      <c r="E32" t="s">
        <v>45</v>
      </c>
      <c r="F32" t="s">
        <v>10</v>
      </c>
      <c r="G32" t="str">
        <f t="shared" si="0"/>
        <v>no</v>
      </c>
      <c r="H32">
        <f t="shared" si="1"/>
        <v>0</v>
      </c>
      <c r="L32" t="s">
        <v>10</v>
      </c>
      <c r="M32" t="s">
        <v>1</v>
      </c>
      <c r="N32" t="s">
        <v>2</v>
      </c>
      <c r="O32" t="s">
        <v>3</v>
      </c>
      <c r="P32" t="s">
        <v>44</v>
      </c>
      <c r="Q32" t="s">
        <v>40</v>
      </c>
      <c r="S32" t="s">
        <v>8</v>
      </c>
      <c r="T32" t="s">
        <v>1</v>
      </c>
      <c r="U32" t="s">
        <v>2</v>
      </c>
      <c r="V32" t="s">
        <v>3</v>
      </c>
      <c r="W32" t="s">
        <v>44</v>
      </c>
      <c r="X32" t="s">
        <v>41</v>
      </c>
    </row>
    <row r="33" spans="1:24" x14ac:dyDescent="0.3">
      <c r="A33" t="s">
        <v>11</v>
      </c>
      <c r="B33" t="s">
        <v>6</v>
      </c>
      <c r="C33" t="s">
        <v>14</v>
      </c>
      <c r="D33" t="b">
        <v>0</v>
      </c>
      <c r="E33" t="s">
        <v>47</v>
      </c>
      <c r="F33" t="s">
        <v>10</v>
      </c>
      <c r="G33" t="str">
        <f t="shared" si="0"/>
        <v>yes</v>
      </c>
      <c r="H33">
        <f t="shared" si="1"/>
        <v>1</v>
      </c>
      <c r="L33">
        <f>IF(A2=$R$7,$M$8, IF(A2=$R$6,$M$7,$M$9))</f>
        <v>0.34246575342465752</v>
      </c>
      <c r="M33">
        <f>IF(B2=$R$13,$M$13, IF(B2=$R$14,$M$12,$M$14))</f>
        <v>0.47945205479452052</v>
      </c>
      <c r="N33">
        <f t="shared" ref="N33:N64" si="2">IF(C2=$R$16,$M$17, $M$18)</f>
        <v>0.47945205479452052</v>
      </c>
      <c r="O33">
        <f>IF(D2=$R$12,$M$22,$M$21)</f>
        <v>0.41095890410958902</v>
      </c>
      <c r="P33">
        <f t="shared" ref="P33:P64" si="3">IF(E2=$R$20,$M$28, IF(E2=$R$19,$M$27,$M$26))</f>
        <v>0.45205479452054792</v>
      </c>
      <c r="Q33">
        <f>PRODUCT(L33:P33)*$N$2</f>
        <v>7.1175182998130049E-3</v>
      </c>
      <c r="S33">
        <f t="shared" ref="S33:S64" si="4">IF(A2=$R$7,$P$8, IF(A2=$R$6,$P$7,$P$9))</f>
        <v>0.29870129870129869</v>
      </c>
      <c r="T33">
        <f>IF(B2=$R$13,$P$13, IF(B2=$R$14,$P$12,$P$14))</f>
        <v>0.32467532467532467</v>
      </c>
      <c r="U33">
        <f t="shared" ref="U33:U64" si="5">IF(C2=$R$16,$P$17, $P$18)</f>
        <v>0.53246753246753242</v>
      </c>
      <c r="V33">
        <f t="shared" ref="V33:V64" si="6">IF(D2=$R$12,$P$22,$P$21)</f>
        <v>0.70129870129870131</v>
      </c>
      <c r="W33">
        <f t="shared" ref="W33:W64" si="7">IF(E2=$R$20,$P$28, IF(E2=$R$19,$P$27,$P$26))</f>
        <v>0.2857142857142857</v>
      </c>
      <c r="X33">
        <f>PRODUCT(S33:W33)*$N$3</f>
        <v>5.3114608207011161E-3</v>
      </c>
    </row>
    <row r="34" spans="1:24" x14ac:dyDescent="0.3">
      <c r="A34" t="s">
        <v>11</v>
      </c>
      <c r="B34" t="s">
        <v>6</v>
      </c>
      <c r="C34" t="s">
        <v>7</v>
      </c>
      <c r="D34" t="b">
        <v>1</v>
      </c>
      <c r="E34" t="s">
        <v>45</v>
      </c>
      <c r="F34" t="s">
        <v>10</v>
      </c>
      <c r="G34" t="str">
        <f t="shared" ref="G34:G65" si="8">IF(Q65&gt;X65,"yes","no")</f>
        <v>yes</v>
      </c>
      <c r="H34">
        <f t="shared" si="1"/>
        <v>1</v>
      </c>
      <c r="J34" t="str">
        <f ca="1">CHOOSE(RANDBETWEEN(1,3),"sunny","rainy","overcast")</f>
        <v>sunny</v>
      </c>
      <c r="L34">
        <f t="shared" ref="L34:L64" si="9">IF(A3=$R$7,$M$8, IF(A3=$R$6,$M$7,$M$9))</f>
        <v>0.34246575342465752</v>
      </c>
      <c r="M34">
        <f t="shared" ref="M34:M97" si="10">IF(B3=$R$13,$M$13, IF(B3=$R$14,$M$12,$M$14))</f>
        <v>0.36986301369863012</v>
      </c>
      <c r="N34">
        <f t="shared" si="2"/>
        <v>0.52054794520547942</v>
      </c>
      <c r="O34">
        <f t="shared" ref="O34:O64" si="11">IF(D3=$R$12,$M$22,$M$21)</f>
        <v>0.58904109589041098</v>
      </c>
      <c r="P34">
        <f t="shared" si="3"/>
        <v>0.34246575342465752</v>
      </c>
      <c r="Q34">
        <f t="shared" ref="Q34:Q97" si="12">PRODUCT(L34:P34)*$N$2</f>
        <v>6.4731121902937561E-3</v>
      </c>
      <c r="S34">
        <f t="shared" si="4"/>
        <v>0.29870129870129869</v>
      </c>
      <c r="T34">
        <f t="shared" ref="T34:T97" si="13">IF(B3=$R$13,$P$13, IF(B3=$R$14,$P$12,$P$14))</f>
        <v>0.32467532467532467</v>
      </c>
      <c r="U34">
        <f t="shared" si="5"/>
        <v>0.46753246753246752</v>
      </c>
      <c r="V34">
        <f t="shared" si="6"/>
        <v>0.29870129870129869</v>
      </c>
      <c r="W34">
        <f t="shared" si="7"/>
        <v>0.20779220779220781</v>
      </c>
      <c r="X34">
        <f t="shared" ref="X34:X97" si="14">PRODUCT(S34:W34)*$N$3</f>
        <v>1.4446545321640878E-3</v>
      </c>
    </row>
    <row r="35" spans="1:24" x14ac:dyDescent="0.3">
      <c r="A35" t="s">
        <v>11</v>
      </c>
      <c r="B35" t="s">
        <v>6</v>
      </c>
      <c r="C35" t="s">
        <v>7</v>
      </c>
      <c r="D35" t="b">
        <v>1</v>
      </c>
      <c r="E35" t="s">
        <v>47</v>
      </c>
      <c r="F35" t="s">
        <v>10</v>
      </c>
      <c r="G35" t="str">
        <f t="shared" si="8"/>
        <v>yes</v>
      </c>
      <c r="H35">
        <f t="shared" si="1"/>
        <v>1</v>
      </c>
      <c r="J35" t="str">
        <f t="shared" ref="J35:J37" ca="1" si="15">CHOOSE(RANDBETWEEN(1,3),"sunny","rainy","overcast")</f>
        <v>rainy</v>
      </c>
      <c r="L35">
        <f t="shared" si="9"/>
        <v>0.27397260273972601</v>
      </c>
      <c r="M35">
        <f t="shared" si="10"/>
        <v>0.47945205479452052</v>
      </c>
      <c r="N35">
        <f t="shared" si="2"/>
        <v>0.52054794520547942</v>
      </c>
      <c r="O35">
        <f t="shared" si="11"/>
        <v>0.41095890410958902</v>
      </c>
      <c r="P35">
        <f t="shared" si="3"/>
        <v>0.34246575342465752</v>
      </c>
      <c r="Q35">
        <f t="shared" si="12"/>
        <v>4.6833886648120198E-3</v>
      </c>
      <c r="S35">
        <f t="shared" si="4"/>
        <v>0.35064935064935066</v>
      </c>
      <c r="T35">
        <f t="shared" si="13"/>
        <v>0.32467532467532467</v>
      </c>
      <c r="U35">
        <f t="shared" si="5"/>
        <v>0.46753246753246752</v>
      </c>
      <c r="V35">
        <f t="shared" si="6"/>
        <v>0.70129870129870131</v>
      </c>
      <c r="W35">
        <f t="shared" si="7"/>
        <v>0.20779220779220781</v>
      </c>
      <c r="X35">
        <f t="shared" si="14"/>
        <v>3.9816754402556527E-3</v>
      </c>
    </row>
    <row r="36" spans="1:24" x14ac:dyDescent="0.3">
      <c r="A36" t="s">
        <v>9</v>
      </c>
      <c r="B36" t="s">
        <v>13</v>
      </c>
      <c r="C36" t="s">
        <v>7</v>
      </c>
      <c r="D36" t="b">
        <v>0</v>
      </c>
      <c r="E36" t="s">
        <v>47</v>
      </c>
      <c r="F36" t="s">
        <v>10</v>
      </c>
      <c r="G36" t="str">
        <f t="shared" si="8"/>
        <v>yes</v>
      </c>
      <c r="H36">
        <f t="shared" si="1"/>
        <v>1</v>
      </c>
      <c r="J36" t="str">
        <f t="shared" ca="1" si="15"/>
        <v>sunny</v>
      </c>
      <c r="L36">
        <f t="shared" si="9"/>
        <v>0.27397260273972601</v>
      </c>
      <c r="M36">
        <f t="shared" si="10"/>
        <v>0.15068493150684931</v>
      </c>
      <c r="N36">
        <f t="shared" si="2"/>
        <v>0.52054794520547942</v>
      </c>
      <c r="O36">
        <f t="shared" si="11"/>
        <v>0.58904109589041098</v>
      </c>
      <c r="P36">
        <f t="shared" si="3"/>
        <v>0.34246575342465752</v>
      </c>
      <c r="Q36">
        <f t="shared" si="12"/>
        <v>2.1097550842438914E-3</v>
      </c>
      <c r="S36">
        <f t="shared" si="4"/>
        <v>0.35064935064935066</v>
      </c>
      <c r="T36">
        <f t="shared" si="13"/>
        <v>0.35064935064935066</v>
      </c>
      <c r="U36">
        <f t="shared" si="5"/>
        <v>0.46753246753246752</v>
      </c>
      <c r="V36">
        <f t="shared" si="6"/>
        <v>0.29870129870129869</v>
      </c>
      <c r="W36">
        <f t="shared" si="7"/>
        <v>0.20779220779220781</v>
      </c>
      <c r="X36">
        <f t="shared" si="14"/>
        <v>1.8315707025176003E-3</v>
      </c>
    </row>
    <row r="37" spans="1:24" x14ac:dyDescent="0.3">
      <c r="A37" t="s">
        <v>5</v>
      </c>
      <c r="B37" t="s">
        <v>13</v>
      </c>
      <c r="C37" t="s">
        <v>7</v>
      </c>
      <c r="D37" t="b">
        <v>1</v>
      </c>
      <c r="E37" t="s">
        <v>47</v>
      </c>
      <c r="F37" t="s">
        <v>10</v>
      </c>
      <c r="G37" t="str">
        <f t="shared" si="8"/>
        <v>yes</v>
      </c>
      <c r="H37">
        <f t="shared" si="1"/>
        <v>1</v>
      </c>
      <c r="J37" t="str">
        <f t="shared" ca="1" si="15"/>
        <v>rainy</v>
      </c>
      <c r="L37">
        <f t="shared" si="9"/>
        <v>0.34246575342465752</v>
      </c>
      <c r="M37">
        <f t="shared" si="10"/>
        <v>0.15068493150684931</v>
      </c>
      <c r="N37">
        <f t="shared" si="2"/>
        <v>0.47945205479452052</v>
      </c>
      <c r="O37">
        <f t="shared" si="11"/>
        <v>0.58904109589041098</v>
      </c>
      <c r="P37">
        <f t="shared" si="3"/>
        <v>0.45205479452054792</v>
      </c>
      <c r="Q37">
        <f t="shared" si="12"/>
        <v>3.2062725293443349E-3</v>
      </c>
      <c r="S37">
        <f t="shared" si="4"/>
        <v>0.29870129870129869</v>
      </c>
      <c r="T37">
        <f t="shared" si="13"/>
        <v>0.35064935064935066</v>
      </c>
      <c r="U37">
        <f t="shared" si="5"/>
        <v>0.53246753246753242</v>
      </c>
      <c r="V37">
        <f t="shared" si="6"/>
        <v>0.29870129870129869</v>
      </c>
      <c r="W37">
        <f t="shared" si="7"/>
        <v>0.2857142857142857</v>
      </c>
      <c r="X37">
        <f t="shared" si="14"/>
        <v>2.4432719775225129E-3</v>
      </c>
    </row>
    <row r="38" spans="1:24" x14ac:dyDescent="0.3">
      <c r="A38" t="s">
        <v>5</v>
      </c>
      <c r="B38" t="s">
        <v>13</v>
      </c>
      <c r="C38" t="s">
        <v>14</v>
      </c>
      <c r="D38" t="b">
        <v>0</v>
      </c>
      <c r="E38" t="s">
        <v>46</v>
      </c>
      <c r="F38" t="s">
        <v>10</v>
      </c>
      <c r="G38" t="str">
        <f t="shared" si="8"/>
        <v>no</v>
      </c>
      <c r="H38">
        <f t="shared" si="1"/>
        <v>0</v>
      </c>
      <c r="L38">
        <f t="shared" si="9"/>
        <v>0.34246575342465752</v>
      </c>
      <c r="M38">
        <f t="shared" si="10"/>
        <v>0.47945205479452052</v>
      </c>
      <c r="N38">
        <f t="shared" si="2"/>
        <v>0.52054794520547942</v>
      </c>
      <c r="O38">
        <f t="shared" si="11"/>
        <v>0.58904109589041098</v>
      </c>
      <c r="P38">
        <f t="shared" si="3"/>
        <v>0.20547945205479451</v>
      </c>
      <c r="Q38">
        <f t="shared" si="12"/>
        <v>5.0346428146729235E-3</v>
      </c>
      <c r="S38">
        <f t="shared" si="4"/>
        <v>0.29870129870129869</v>
      </c>
      <c r="T38">
        <f t="shared" si="13"/>
        <v>0.32467532467532467</v>
      </c>
      <c r="U38">
        <f t="shared" si="5"/>
        <v>0.46753246753246752</v>
      </c>
      <c r="V38">
        <f t="shared" si="6"/>
        <v>0.29870129870129869</v>
      </c>
      <c r="W38">
        <f t="shared" si="7"/>
        <v>0.50649350649350644</v>
      </c>
      <c r="X38">
        <f t="shared" si="14"/>
        <v>3.5213454221499638E-3</v>
      </c>
    </row>
    <row r="39" spans="1:24" x14ac:dyDescent="0.3">
      <c r="A39" t="s">
        <v>11</v>
      </c>
      <c r="B39" t="s">
        <v>6</v>
      </c>
      <c r="C39" t="s">
        <v>7</v>
      </c>
      <c r="D39" t="b">
        <v>1</v>
      </c>
      <c r="E39" t="s">
        <v>46</v>
      </c>
      <c r="F39" t="s">
        <v>10</v>
      </c>
      <c r="G39" t="str">
        <f t="shared" si="8"/>
        <v>yes</v>
      </c>
      <c r="H39">
        <f t="shared" si="1"/>
        <v>1</v>
      </c>
      <c r="L39">
        <f t="shared" si="9"/>
        <v>0.38356164383561642</v>
      </c>
      <c r="M39">
        <f t="shared" si="10"/>
        <v>0.47945205479452052</v>
      </c>
      <c r="N39">
        <f t="shared" si="2"/>
        <v>0.52054794520547942</v>
      </c>
      <c r="O39">
        <f t="shared" si="11"/>
        <v>0.41095890410958902</v>
      </c>
      <c r="P39">
        <f t="shared" si="3"/>
        <v>0.34246575342465752</v>
      </c>
      <c r="Q39">
        <f t="shared" si="12"/>
        <v>6.5567441307368282E-3</v>
      </c>
      <c r="S39">
        <f t="shared" si="4"/>
        <v>0.35064935064935066</v>
      </c>
      <c r="T39">
        <f t="shared" si="13"/>
        <v>0.32467532467532467</v>
      </c>
      <c r="U39">
        <f t="shared" si="5"/>
        <v>0.46753246753246752</v>
      </c>
      <c r="V39">
        <f t="shared" si="6"/>
        <v>0.70129870129870131</v>
      </c>
      <c r="W39">
        <f t="shared" si="7"/>
        <v>0.20779220779220781</v>
      </c>
      <c r="X39">
        <f t="shared" si="14"/>
        <v>3.9816754402556527E-3</v>
      </c>
    </row>
    <row r="40" spans="1:24" x14ac:dyDescent="0.3">
      <c r="A40" t="s">
        <v>11</v>
      </c>
      <c r="B40" t="s">
        <v>6</v>
      </c>
      <c r="C40" t="s">
        <v>14</v>
      </c>
      <c r="D40" t="b">
        <v>0</v>
      </c>
      <c r="E40" t="s">
        <v>46</v>
      </c>
      <c r="F40" t="s">
        <v>10</v>
      </c>
      <c r="G40" t="str">
        <f t="shared" si="8"/>
        <v>yes</v>
      </c>
      <c r="H40">
        <f t="shared" si="1"/>
        <v>1</v>
      </c>
      <c r="L40">
        <f t="shared" si="9"/>
        <v>0.27397260273972601</v>
      </c>
      <c r="M40">
        <f t="shared" si="10"/>
        <v>0.47945205479452052</v>
      </c>
      <c r="N40">
        <f t="shared" si="2"/>
        <v>0.52054794520547942</v>
      </c>
      <c r="O40">
        <f t="shared" si="11"/>
        <v>0.58904109589041098</v>
      </c>
      <c r="P40">
        <f t="shared" si="3"/>
        <v>0.45205479452054792</v>
      </c>
      <c r="Q40">
        <f t="shared" si="12"/>
        <v>8.8609713538243436E-3</v>
      </c>
      <c r="S40">
        <f t="shared" si="4"/>
        <v>0.35064935064935066</v>
      </c>
      <c r="T40">
        <f t="shared" si="13"/>
        <v>0.32467532467532467</v>
      </c>
      <c r="U40">
        <f t="shared" si="5"/>
        <v>0.46753246753246752</v>
      </c>
      <c r="V40">
        <f t="shared" si="6"/>
        <v>0.29870129870129869</v>
      </c>
      <c r="W40">
        <f t="shared" si="7"/>
        <v>0.2857142857142857</v>
      </c>
      <c r="X40">
        <f t="shared" si="14"/>
        <v>2.3318608481126845E-3</v>
      </c>
    </row>
    <row r="41" spans="1:24" x14ac:dyDescent="0.3">
      <c r="A41" t="s">
        <v>9</v>
      </c>
      <c r="B41" t="s">
        <v>12</v>
      </c>
      <c r="C41" t="s">
        <v>7</v>
      </c>
      <c r="D41" t="b">
        <v>1</v>
      </c>
      <c r="E41" t="s">
        <v>47</v>
      </c>
      <c r="F41" t="s">
        <v>10</v>
      </c>
      <c r="G41" t="str">
        <f t="shared" si="8"/>
        <v>yes</v>
      </c>
      <c r="H41">
        <f t="shared" si="1"/>
        <v>1</v>
      </c>
      <c r="L41">
        <f t="shared" si="9"/>
        <v>0.34246575342465752</v>
      </c>
      <c r="M41">
        <f t="shared" si="10"/>
        <v>0.36986301369863012</v>
      </c>
      <c r="N41">
        <f t="shared" si="2"/>
        <v>0.47945205479452052</v>
      </c>
      <c r="O41">
        <f t="shared" si="11"/>
        <v>0.58904109589041098</v>
      </c>
      <c r="P41">
        <f t="shared" si="3"/>
        <v>0.45205479452054792</v>
      </c>
      <c r="Q41">
        <f t="shared" si="12"/>
        <v>7.8699416629360933E-3</v>
      </c>
      <c r="S41">
        <f t="shared" si="4"/>
        <v>0.29870129870129869</v>
      </c>
      <c r="T41">
        <f t="shared" si="13"/>
        <v>0.32467532467532467</v>
      </c>
      <c r="U41">
        <f t="shared" si="5"/>
        <v>0.53246753246753242</v>
      </c>
      <c r="V41">
        <f t="shared" si="6"/>
        <v>0.29870129870129869</v>
      </c>
      <c r="W41">
        <f t="shared" si="7"/>
        <v>0.2857142857142857</v>
      </c>
      <c r="X41">
        <f t="shared" si="14"/>
        <v>2.262288868076401E-3</v>
      </c>
    </row>
    <row r="42" spans="1:24" x14ac:dyDescent="0.3">
      <c r="A42" t="s">
        <v>11</v>
      </c>
      <c r="B42" t="s">
        <v>13</v>
      </c>
      <c r="C42" t="s">
        <v>14</v>
      </c>
      <c r="D42" t="b">
        <v>1</v>
      </c>
      <c r="E42" t="s">
        <v>46</v>
      </c>
      <c r="F42" t="s">
        <v>10</v>
      </c>
      <c r="G42" t="str">
        <f t="shared" si="8"/>
        <v>yes</v>
      </c>
      <c r="H42">
        <f t="shared" si="1"/>
        <v>1</v>
      </c>
      <c r="L42">
        <f t="shared" si="9"/>
        <v>0.38356164383561642</v>
      </c>
      <c r="M42">
        <f t="shared" si="10"/>
        <v>0.47945205479452052</v>
      </c>
      <c r="N42">
        <f t="shared" si="2"/>
        <v>0.52054794520547942</v>
      </c>
      <c r="O42">
        <f t="shared" si="11"/>
        <v>0.41095890410958902</v>
      </c>
      <c r="P42">
        <f t="shared" si="3"/>
        <v>0.45205479452054792</v>
      </c>
      <c r="Q42">
        <f t="shared" si="12"/>
        <v>8.6549022525726146E-3</v>
      </c>
      <c r="S42">
        <f t="shared" si="4"/>
        <v>0.35064935064935066</v>
      </c>
      <c r="T42">
        <f t="shared" si="13"/>
        <v>0.32467532467532467</v>
      </c>
      <c r="U42">
        <f t="shared" si="5"/>
        <v>0.46753246753246752</v>
      </c>
      <c r="V42">
        <f t="shared" si="6"/>
        <v>0.70129870129870131</v>
      </c>
      <c r="W42">
        <f t="shared" si="7"/>
        <v>0.2857142857142857</v>
      </c>
      <c r="X42">
        <f t="shared" si="14"/>
        <v>5.4748037303515226E-3</v>
      </c>
    </row>
    <row r="43" spans="1:24" x14ac:dyDescent="0.3">
      <c r="A43" t="s">
        <v>9</v>
      </c>
      <c r="B43" t="s">
        <v>12</v>
      </c>
      <c r="C43" t="s">
        <v>14</v>
      </c>
      <c r="D43" t="b">
        <v>1</v>
      </c>
      <c r="E43" t="s">
        <v>47</v>
      </c>
      <c r="F43" t="s">
        <v>10</v>
      </c>
      <c r="G43" t="str">
        <f t="shared" si="8"/>
        <v>yes</v>
      </c>
      <c r="H43">
        <f t="shared" si="1"/>
        <v>1</v>
      </c>
      <c r="L43">
        <f t="shared" si="9"/>
        <v>0.38356164383561642</v>
      </c>
      <c r="M43">
        <f t="shared" si="10"/>
        <v>0.36986301369863012</v>
      </c>
      <c r="N43">
        <f t="shared" si="2"/>
        <v>0.47945205479452052</v>
      </c>
      <c r="O43">
        <f t="shared" si="11"/>
        <v>0.41095890410958902</v>
      </c>
      <c r="P43">
        <f t="shared" si="3"/>
        <v>0.20547945205479451</v>
      </c>
      <c r="Q43">
        <f t="shared" si="12"/>
        <v>2.7952435504720163E-3</v>
      </c>
      <c r="S43">
        <f t="shared" si="4"/>
        <v>0.35064935064935066</v>
      </c>
      <c r="T43">
        <f t="shared" si="13"/>
        <v>0.32467532467532467</v>
      </c>
      <c r="U43">
        <f t="shared" si="5"/>
        <v>0.53246753246753242</v>
      </c>
      <c r="V43">
        <f t="shared" si="6"/>
        <v>0.70129870129870131</v>
      </c>
      <c r="W43">
        <f t="shared" si="7"/>
        <v>0.50649350649350644</v>
      </c>
      <c r="X43">
        <f t="shared" si="14"/>
        <v>1.1053296925293034E-2</v>
      </c>
    </row>
    <row r="44" spans="1:24" x14ac:dyDescent="0.3">
      <c r="A44" t="s">
        <v>9</v>
      </c>
      <c r="B44" t="s">
        <v>12</v>
      </c>
      <c r="C44" t="s">
        <v>7</v>
      </c>
      <c r="D44" t="b">
        <v>0</v>
      </c>
      <c r="E44" t="s">
        <v>46</v>
      </c>
      <c r="F44" t="s">
        <v>10</v>
      </c>
      <c r="G44" t="str">
        <f t="shared" si="8"/>
        <v>no</v>
      </c>
      <c r="H44">
        <f t="shared" si="1"/>
        <v>0</v>
      </c>
      <c r="L44">
        <f t="shared" si="9"/>
        <v>0.34246575342465752</v>
      </c>
      <c r="M44">
        <f t="shared" si="10"/>
        <v>0.47945205479452052</v>
      </c>
      <c r="N44">
        <f t="shared" si="2"/>
        <v>0.52054794520547942</v>
      </c>
      <c r="O44">
        <f t="shared" si="11"/>
        <v>0.58904109589041098</v>
      </c>
      <c r="P44">
        <f t="shared" si="3"/>
        <v>0.20547945205479451</v>
      </c>
      <c r="Q44">
        <f t="shared" si="12"/>
        <v>5.0346428146729235E-3</v>
      </c>
      <c r="S44">
        <f t="shared" si="4"/>
        <v>0.29870129870129869</v>
      </c>
      <c r="T44">
        <f t="shared" si="13"/>
        <v>0.32467532467532467</v>
      </c>
      <c r="U44">
        <f t="shared" si="5"/>
        <v>0.46753246753246752</v>
      </c>
      <c r="V44">
        <f t="shared" si="6"/>
        <v>0.29870129870129869</v>
      </c>
      <c r="W44">
        <f t="shared" si="7"/>
        <v>0.50649350649350644</v>
      </c>
      <c r="X44">
        <f t="shared" si="14"/>
        <v>3.5213454221499638E-3</v>
      </c>
    </row>
    <row r="45" spans="1:24" x14ac:dyDescent="0.3">
      <c r="A45" t="s">
        <v>5</v>
      </c>
      <c r="B45" t="s">
        <v>13</v>
      </c>
      <c r="C45" t="s">
        <v>14</v>
      </c>
      <c r="D45" t="b">
        <v>1</v>
      </c>
      <c r="E45" t="s">
        <v>46</v>
      </c>
      <c r="F45" t="s">
        <v>10</v>
      </c>
      <c r="G45" t="str">
        <f t="shared" si="8"/>
        <v>yes</v>
      </c>
      <c r="H45">
        <f t="shared" si="1"/>
        <v>1</v>
      </c>
      <c r="L45">
        <f t="shared" si="9"/>
        <v>0.34246575342465752</v>
      </c>
      <c r="M45">
        <f t="shared" si="10"/>
        <v>0.47945205479452052</v>
      </c>
      <c r="N45">
        <f t="shared" si="2"/>
        <v>0.52054794520547942</v>
      </c>
      <c r="O45">
        <f t="shared" si="11"/>
        <v>0.41095890410958902</v>
      </c>
      <c r="P45">
        <f t="shared" si="3"/>
        <v>0.20547945205479451</v>
      </c>
      <c r="Q45">
        <f t="shared" si="12"/>
        <v>3.5125414986090153E-3</v>
      </c>
      <c r="S45">
        <f t="shared" si="4"/>
        <v>0.29870129870129869</v>
      </c>
      <c r="T45">
        <f t="shared" si="13"/>
        <v>0.32467532467532467</v>
      </c>
      <c r="U45">
        <f t="shared" si="5"/>
        <v>0.46753246753246752</v>
      </c>
      <c r="V45">
        <f t="shared" si="6"/>
        <v>0.70129870129870131</v>
      </c>
      <c r="W45">
        <f t="shared" si="7"/>
        <v>0.50649350649350644</v>
      </c>
      <c r="X45">
        <f t="shared" si="14"/>
        <v>8.2675066433086121E-3</v>
      </c>
    </row>
    <row r="46" spans="1:24" x14ac:dyDescent="0.3">
      <c r="A46" t="s">
        <v>11</v>
      </c>
      <c r="B46" t="s">
        <v>6</v>
      </c>
      <c r="C46" t="s">
        <v>7</v>
      </c>
      <c r="D46" t="b">
        <v>0</v>
      </c>
      <c r="E46" t="s">
        <v>45</v>
      </c>
      <c r="F46" t="s">
        <v>10</v>
      </c>
      <c r="G46" t="str">
        <f t="shared" si="8"/>
        <v>no</v>
      </c>
      <c r="H46">
        <f t="shared" si="1"/>
        <v>0</v>
      </c>
      <c r="L46">
        <f t="shared" si="9"/>
        <v>0.27397260273972601</v>
      </c>
      <c r="M46">
        <f t="shared" si="10"/>
        <v>0.47945205479452052</v>
      </c>
      <c r="N46">
        <f t="shared" si="2"/>
        <v>0.52054794520547942</v>
      </c>
      <c r="O46">
        <f t="shared" si="11"/>
        <v>0.41095890410958902</v>
      </c>
      <c r="P46">
        <f t="shared" si="3"/>
        <v>0.45205479452054792</v>
      </c>
      <c r="Q46">
        <f t="shared" si="12"/>
        <v>6.1820730375518659E-3</v>
      </c>
      <c r="S46">
        <f t="shared" si="4"/>
        <v>0.35064935064935066</v>
      </c>
      <c r="T46">
        <f t="shared" si="13"/>
        <v>0.32467532467532467</v>
      </c>
      <c r="U46">
        <f t="shared" si="5"/>
        <v>0.46753246753246752</v>
      </c>
      <c r="V46">
        <f t="shared" si="6"/>
        <v>0.70129870129870131</v>
      </c>
      <c r="W46">
        <f t="shared" si="7"/>
        <v>0.2857142857142857</v>
      </c>
      <c r="X46">
        <f t="shared" si="14"/>
        <v>5.4748037303515226E-3</v>
      </c>
    </row>
    <row r="47" spans="1:24" x14ac:dyDescent="0.3">
      <c r="A47" t="s">
        <v>11</v>
      </c>
      <c r="B47" t="s">
        <v>13</v>
      </c>
      <c r="C47" t="s">
        <v>14</v>
      </c>
      <c r="D47" t="b">
        <v>1</v>
      </c>
      <c r="E47" t="s">
        <v>47</v>
      </c>
      <c r="F47" t="s">
        <v>10</v>
      </c>
      <c r="G47" t="str">
        <f t="shared" si="8"/>
        <v>yes</v>
      </c>
      <c r="H47">
        <f t="shared" si="1"/>
        <v>1</v>
      </c>
      <c r="L47">
        <f t="shared" si="9"/>
        <v>0.27397260273972601</v>
      </c>
      <c r="M47">
        <f t="shared" si="10"/>
        <v>0.36986301369863012</v>
      </c>
      <c r="N47">
        <f t="shared" si="2"/>
        <v>0.47945205479452052</v>
      </c>
      <c r="O47">
        <f t="shared" si="11"/>
        <v>0.41095890410958902</v>
      </c>
      <c r="P47">
        <f t="shared" si="3"/>
        <v>0.34246575342465752</v>
      </c>
      <c r="Q47">
        <f t="shared" si="12"/>
        <v>3.327670893419067E-3</v>
      </c>
      <c r="S47">
        <f t="shared" si="4"/>
        <v>0.35064935064935066</v>
      </c>
      <c r="T47">
        <f t="shared" si="13"/>
        <v>0.32467532467532467</v>
      </c>
      <c r="U47">
        <f t="shared" si="5"/>
        <v>0.53246753246753242</v>
      </c>
      <c r="V47">
        <f t="shared" si="6"/>
        <v>0.70129870129870131</v>
      </c>
      <c r="W47">
        <f t="shared" si="7"/>
        <v>0.20779220779220781</v>
      </c>
      <c r="X47">
        <f t="shared" si="14"/>
        <v>4.5346859180689378E-3</v>
      </c>
    </row>
    <row r="48" spans="1:24" x14ac:dyDescent="0.3">
      <c r="A48" t="s">
        <v>9</v>
      </c>
      <c r="B48" t="s">
        <v>13</v>
      </c>
      <c r="C48" t="s">
        <v>7</v>
      </c>
      <c r="D48" t="b">
        <v>0</v>
      </c>
      <c r="E48" t="s">
        <v>47</v>
      </c>
      <c r="F48" t="s">
        <v>10</v>
      </c>
      <c r="G48" t="str">
        <f t="shared" si="8"/>
        <v>yes</v>
      </c>
      <c r="H48">
        <f t="shared" si="1"/>
        <v>1</v>
      </c>
      <c r="L48">
        <f t="shared" si="9"/>
        <v>0.34246575342465752</v>
      </c>
      <c r="M48">
        <f t="shared" si="10"/>
        <v>0.15068493150684931</v>
      </c>
      <c r="N48">
        <f t="shared" si="2"/>
        <v>0.52054794520547942</v>
      </c>
      <c r="O48">
        <f t="shared" si="11"/>
        <v>0.58904109589041098</v>
      </c>
      <c r="P48">
        <f t="shared" si="3"/>
        <v>0.34246575342465752</v>
      </c>
      <c r="Q48">
        <f t="shared" si="12"/>
        <v>2.6371938553048642E-3</v>
      </c>
      <c r="S48">
        <f t="shared" si="4"/>
        <v>0.29870129870129869</v>
      </c>
      <c r="T48">
        <f t="shared" si="13"/>
        <v>0.35064935064935066</v>
      </c>
      <c r="U48">
        <f t="shared" si="5"/>
        <v>0.46753246753246752</v>
      </c>
      <c r="V48">
        <f t="shared" si="6"/>
        <v>0.29870129870129869</v>
      </c>
      <c r="W48">
        <f t="shared" si="7"/>
        <v>0.20779220779220781</v>
      </c>
      <c r="X48">
        <f t="shared" si="14"/>
        <v>1.5602268947372149E-3</v>
      </c>
    </row>
    <row r="49" spans="1:24" x14ac:dyDescent="0.3">
      <c r="A49" t="s">
        <v>11</v>
      </c>
      <c r="B49" t="s">
        <v>12</v>
      </c>
      <c r="C49" t="s">
        <v>7</v>
      </c>
      <c r="D49" t="b">
        <v>1</v>
      </c>
      <c r="E49" t="s">
        <v>47</v>
      </c>
      <c r="F49" t="s">
        <v>10</v>
      </c>
      <c r="G49" t="str">
        <f t="shared" si="8"/>
        <v>yes</v>
      </c>
      <c r="H49">
        <f t="shared" si="1"/>
        <v>1</v>
      </c>
      <c r="L49">
        <f t="shared" si="9"/>
        <v>0.27397260273972601</v>
      </c>
      <c r="M49">
        <f t="shared" si="10"/>
        <v>0.47945205479452052</v>
      </c>
      <c r="N49">
        <f t="shared" si="2"/>
        <v>0.52054794520547942</v>
      </c>
      <c r="O49">
        <f t="shared" si="11"/>
        <v>0.58904109589041098</v>
      </c>
      <c r="P49">
        <f t="shared" si="3"/>
        <v>0.20547945205479451</v>
      </c>
      <c r="Q49">
        <f t="shared" si="12"/>
        <v>4.0277142517383376E-3</v>
      </c>
      <c r="S49">
        <f t="shared" si="4"/>
        <v>0.35064935064935066</v>
      </c>
      <c r="T49">
        <f t="shared" si="13"/>
        <v>0.32467532467532467</v>
      </c>
      <c r="U49">
        <f t="shared" si="5"/>
        <v>0.46753246753246752</v>
      </c>
      <c r="V49">
        <f t="shared" si="6"/>
        <v>0.29870129870129869</v>
      </c>
      <c r="W49">
        <f t="shared" si="7"/>
        <v>0.50649350649350644</v>
      </c>
      <c r="X49">
        <f t="shared" si="14"/>
        <v>4.1337533216543052E-3</v>
      </c>
    </row>
    <row r="50" spans="1:24" x14ac:dyDescent="0.3">
      <c r="A50" t="s">
        <v>5</v>
      </c>
      <c r="B50" t="s">
        <v>6</v>
      </c>
      <c r="C50" t="s">
        <v>7</v>
      </c>
      <c r="D50" t="b">
        <v>0</v>
      </c>
      <c r="E50" t="s">
        <v>47</v>
      </c>
      <c r="F50" t="s">
        <v>10</v>
      </c>
      <c r="G50" t="str">
        <f t="shared" si="8"/>
        <v>no</v>
      </c>
      <c r="H50">
        <f t="shared" si="1"/>
        <v>0</v>
      </c>
      <c r="L50">
        <f t="shared" si="9"/>
        <v>0.34246575342465752</v>
      </c>
      <c r="M50">
        <f t="shared" si="10"/>
        <v>0.36986301369863012</v>
      </c>
      <c r="N50">
        <f t="shared" si="2"/>
        <v>0.47945205479452052</v>
      </c>
      <c r="O50">
        <f t="shared" si="11"/>
        <v>0.58904109589041098</v>
      </c>
      <c r="P50">
        <f t="shared" si="3"/>
        <v>0.20547945205479451</v>
      </c>
      <c r="Q50">
        <f t="shared" si="12"/>
        <v>3.577246210425497E-3</v>
      </c>
      <c r="S50">
        <f t="shared" si="4"/>
        <v>0.29870129870129869</v>
      </c>
      <c r="T50">
        <f t="shared" si="13"/>
        <v>0.32467532467532467</v>
      </c>
      <c r="U50">
        <f t="shared" si="5"/>
        <v>0.53246753246753242</v>
      </c>
      <c r="V50">
        <f t="shared" si="6"/>
        <v>0.29870129870129869</v>
      </c>
      <c r="W50">
        <f t="shared" si="7"/>
        <v>0.50649350649350644</v>
      </c>
      <c r="X50">
        <f t="shared" si="14"/>
        <v>4.0104211752263466E-3</v>
      </c>
    </row>
    <row r="51" spans="1:24" x14ac:dyDescent="0.3">
      <c r="A51" t="s">
        <v>5</v>
      </c>
      <c r="B51" t="s">
        <v>6</v>
      </c>
      <c r="C51" t="s">
        <v>7</v>
      </c>
      <c r="D51" t="b">
        <v>1</v>
      </c>
      <c r="E51" t="s">
        <v>47</v>
      </c>
      <c r="F51" t="s">
        <v>10</v>
      </c>
      <c r="G51" t="str">
        <f t="shared" si="8"/>
        <v>yes</v>
      </c>
      <c r="H51">
        <f t="shared" si="1"/>
        <v>1</v>
      </c>
      <c r="L51">
        <f t="shared" si="9"/>
        <v>0.27397260273972601</v>
      </c>
      <c r="M51">
        <f t="shared" si="10"/>
        <v>0.47945205479452052</v>
      </c>
      <c r="N51">
        <f t="shared" si="2"/>
        <v>0.47945205479452052</v>
      </c>
      <c r="O51">
        <f t="shared" si="11"/>
        <v>0.58904109589041098</v>
      </c>
      <c r="P51">
        <f t="shared" si="3"/>
        <v>0.34246575342465752</v>
      </c>
      <c r="Q51">
        <f t="shared" si="12"/>
        <v>6.1828946846860444E-3</v>
      </c>
      <c r="S51">
        <f t="shared" si="4"/>
        <v>0.35064935064935066</v>
      </c>
      <c r="T51">
        <f t="shared" si="13"/>
        <v>0.32467532467532467</v>
      </c>
      <c r="U51">
        <f t="shared" si="5"/>
        <v>0.53246753246753242</v>
      </c>
      <c r="V51">
        <f t="shared" si="6"/>
        <v>0.29870129870129869</v>
      </c>
      <c r="W51">
        <f t="shared" si="7"/>
        <v>0.20779220779220781</v>
      </c>
      <c r="X51">
        <f t="shared" si="14"/>
        <v>1.9314402984367694E-3</v>
      </c>
    </row>
    <row r="52" spans="1:24" x14ac:dyDescent="0.3">
      <c r="A52" t="s">
        <v>9</v>
      </c>
      <c r="B52" t="s">
        <v>6</v>
      </c>
      <c r="C52" t="s">
        <v>7</v>
      </c>
      <c r="D52" t="b">
        <v>0</v>
      </c>
      <c r="E52" t="s">
        <v>45</v>
      </c>
      <c r="F52" t="s">
        <v>10</v>
      </c>
      <c r="G52" t="str">
        <f t="shared" si="8"/>
        <v>no</v>
      </c>
      <c r="H52">
        <f t="shared" si="1"/>
        <v>0</v>
      </c>
      <c r="L52">
        <f t="shared" si="9"/>
        <v>0.38356164383561642</v>
      </c>
      <c r="M52">
        <f t="shared" si="10"/>
        <v>0.36986301369863012</v>
      </c>
      <c r="N52">
        <f t="shared" si="2"/>
        <v>0.47945205479452052</v>
      </c>
      <c r="O52">
        <f t="shared" si="11"/>
        <v>0.41095890410958902</v>
      </c>
      <c r="P52">
        <f t="shared" si="3"/>
        <v>0.45205479452054792</v>
      </c>
      <c r="Q52">
        <f t="shared" si="12"/>
        <v>6.1495358110384354E-3</v>
      </c>
      <c r="S52">
        <f t="shared" si="4"/>
        <v>0.35064935064935066</v>
      </c>
      <c r="T52">
        <f t="shared" si="13"/>
        <v>0.32467532467532467</v>
      </c>
      <c r="U52">
        <f t="shared" si="5"/>
        <v>0.53246753246753242</v>
      </c>
      <c r="V52">
        <f t="shared" si="6"/>
        <v>0.70129870129870131</v>
      </c>
      <c r="W52">
        <f t="shared" si="7"/>
        <v>0.2857142857142857</v>
      </c>
      <c r="X52">
        <f t="shared" si="14"/>
        <v>6.2351931373447883E-3</v>
      </c>
    </row>
    <row r="53" spans="1:24" x14ac:dyDescent="0.3">
      <c r="A53" t="s">
        <v>5</v>
      </c>
      <c r="B53" t="s">
        <v>12</v>
      </c>
      <c r="C53" t="s">
        <v>7</v>
      </c>
      <c r="D53" t="b">
        <v>0</v>
      </c>
      <c r="E53" t="s">
        <v>45</v>
      </c>
      <c r="F53" t="s">
        <v>10</v>
      </c>
      <c r="G53" t="str">
        <f t="shared" si="8"/>
        <v>no</v>
      </c>
      <c r="H53">
        <f t="shared" si="1"/>
        <v>0</v>
      </c>
      <c r="L53">
        <f t="shared" si="9"/>
        <v>0.34246575342465752</v>
      </c>
      <c r="M53">
        <f t="shared" si="10"/>
        <v>0.15068493150684931</v>
      </c>
      <c r="N53">
        <f t="shared" si="2"/>
        <v>0.52054794520547942</v>
      </c>
      <c r="O53">
        <f t="shared" si="11"/>
        <v>0.41095890410958902</v>
      </c>
      <c r="P53">
        <f t="shared" si="3"/>
        <v>0.20547945205479451</v>
      </c>
      <c r="Q53">
        <f t="shared" si="12"/>
        <v>1.1039416138485477E-3</v>
      </c>
      <c r="S53">
        <f t="shared" si="4"/>
        <v>0.29870129870129869</v>
      </c>
      <c r="T53">
        <f t="shared" si="13"/>
        <v>0.35064935064935066</v>
      </c>
      <c r="U53">
        <f t="shared" si="5"/>
        <v>0.46753246753246752</v>
      </c>
      <c r="V53">
        <f t="shared" si="6"/>
        <v>0.70129870129870131</v>
      </c>
      <c r="W53">
        <f t="shared" si="7"/>
        <v>0.50649350649350644</v>
      </c>
      <c r="X53">
        <f t="shared" si="14"/>
        <v>8.9289071747732981E-3</v>
      </c>
    </row>
    <row r="54" spans="1:24" x14ac:dyDescent="0.3">
      <c r="A54" t="s">
        <v>5</v>
      </c>
      <c r="B54" t="s">
        <v>6</v>
      </c>
      <c r="C54" t="s">
        <v>14</v>
      </c>
      <c r="D54" t="b">
        <v>1</v>
      </c>
      <c r="E54" t="s">
        <v>47</v>
      </c>
      <c r="F54" t="s">
        <v>10</v>
      </c>
      <c r="G54" t="str">
        <f t="shared" si="8"/>
        <v>yes</v>
      </c>
      <c r="H54">
        <f t="shared" si="1"/>
        <v>1</v>
      </c>
      <c r="L54">
        <f t="shared" si="9"/>
        <v>0.34246575342465752</v>
      </c>
      <c r="M54">
        <f t="shared" si="10"/>
        <v>0.36986301369863012</v>
      </c>
      <c r="N54">
        <f t="shared" si="2"/>
        <v>0.47945205479452052</v>
      </c>
      <c r="O54">
        <f t="shared" si="11"/>
        <v>0.58904109589041098</v>
      </c>
      <c r="P54">
        <f t="shared" si="3"/>
        <v>0.45205479452054792</v>
      </c>
      <c r="Q54">
        <f t="shared" si="12"/>
        <v>7.8699416629360933E-3</v>
      </c>
      <c r="S54">
        <f t="shared" si="4"/>
        <v>0.29870129870129869</v>
      </c>
      <c r="T54">
        <f t="shared" si="13"/>
        <v>0.32467532467532467</v>
      </c>
      <c r="U54">
        <f t="shared" si="5"/>
        <v>0.53246753246753242</v>
      </c>
      <c r="V54">
        <f t="shared" si="6"/>
        <v>0.29870129870129869</v>
      </c>
      <c r="W54">
        <f t="shared" si="7"/>
        <v>0.2857142857142857</v>
      </c>
      <c r="X54">
        <f t="shared" si="14"/>
        <v>2.262288868076401E-3</v>
      </c>
    </row>
    <row r="55" spans="1:24" x14ac:dyDescent="0.3">
      <c r="A55" t="s">
        <v>11</v>
      </c>
      <c r="B55" t="s">
        <v>6</v>
      </c>
      <c r="C55" t="s">
        <v>7</v>
      </c>
      <c r="D55" t="b">
        <v>0</v>
      </c>
      <c r="E55" t="s">
        <v>45</v>
      </c>
      <c r="F55" t="s">
        <v>10</v>
      </c>
      <c r="G55" t="str">
        <f t="shared" si="8"/>
        <v>no</v>
      </c>
      <c r="H55">
        <f t="shared" si="1"/>
        <v>0</v>
      </c>
      <c r="L55">
        <f t="shared" si="9"/>
        <v>0.34246575342465752</v>
      </c>
      <c r="M55">
        <f t="shared" si="10"/>
        <v>0.15068493150684931</v>
      </c>
      <c r="N55">
        <f t="shared" si="2"/>
        <v>0.52054794520547942</v>
      </c>
      <c r="O55">
        <f t="shared" si="11"/>
        <v>0.41095890410958902</v>
      </c>
      <c r="P55">
        <f t="shared" si="3"/>
        <v>0.34246575342465752</v>
      </c>
      <c r="Q55">
        <f t="shared" si="12"/>
        <v>1.8399026897475794E-3</v>
      </c>
      <c r="S55">
        <f t="shared" si="4"/>
        <v>0.29870129870129869</v>
      </c>
      <c r="T55">
        <f t="shared" si="13"/>
        <v>0.35064935064935066</v>
      </c>
      <c r="U55">
        <f t="shared" si="5"/>
        <v>0.46753246753246752</v>
      </c>
      <c r="V55">
        <f t="shared" si="6"/>
        <v>0.70129870129870131</v>
      </c>
      <c r="W55">
        <f t="shared" si="7"/>
        <v>0.20779220779220781</v>
      </c>
      <c r="X55">
        <f t="shared" si="14"/>
        <v>3.6631414050352007E-3</v>
      </c>
    </row>
    <row r="56" spans="1:24" x14ac:dyDescent="0.3">
      <c r="A56" t="s">
        <v>5</v>
      </c>
      <c r="B56" t="s">
        <v>13</v>
      </c>
      <c r="C56" t="s">
        <v>7</v>
      </c>
      <c r="D56" t="b">
        <v>1</v>
      </c>
      <c r="E56" t="s">
        <v>47</v>
      </c>
      <c r="F56" t="s">
        <v>10</v>
      </c>
      <c r="G56" t="str">
        <f t="shared" si="8"/>
        <v>yes</v>
      </c>
      <c r="H56">
        <f t="shared" si="1"/>
        <v>1</v>
      </c>
      <c r="L56">
        <f t="shared" si="9"/>
        <v>0.34246575342465752</v>
      </c>
      <c r="M56">
        <f t="shared" si="10"/>
        <v>0.47945205479452052</v>
      </c>
      <c r="N56">
        <f t="shared" si="2"/>
        <v>0.47945205479452052</v>
      </c>
      <c r="O56">
        <f t="shared" si="11"/>
        <v>0.58904109589041098</v>
      </c>
      <c r="P56">
        <f t="shared" si="3"/>
        <v>0.45205479452054792</v>
      </c>
      <c r="Q56">
        <f t="shared" si="12"/>
        <v>1.0201776229731976E-2</v>
      </c>
      <c r="S56">
        <f t="shared" si="4"/>
        <v>0.29870129870129869</v>
      </c>
      <c r="T56">
        <f t="shared" si="13"/>
        <v>0.32467532467532467</v>
      </c>
      <c r="U56">
        <f t="shared" si="5"/>
        <v>0.53246753246753242</v>
      </c>
      <c r="V56">
        <f t="shared" si="6"/>
        <v>0.29870129870129869</v>
      </c>
      <c r="W56">
        <f t="shared" si="7"/>
        <v>0.2857142857142857</v>
      </c>
      <c r="X56">
        <f t="shared" si="14"/>
        <v>2.262288868076401E-3</v>
      </c>
    </row>
    <row r="57" spans="1:24" x14ac:dyDescent="0.3">
      <c r="A57" t="s">
        <v>11</v>
      </c>
      <c r="B57" t="s">
        <v>13</v>
      </c>
      <c r="C57" t="s">
        <v>7</v>
      </c>
      <c r="D57" t="b">
        <v>1</v>
      </c>
      <c r="E57" t="s">
        <v>46</v>
      </c>
      <c r="F57" t="s">
        <v>10</v>
      </c>
      <c r="G57" t="str">
        <f t="shared" si="8"/>
        <v>yes</v>
      </c>
      <c r="H57">
        <f t="shared" si="1"/>
        <v>1</v>
      </c>
      <c r="L57">
        <f t="shared" si="9"/>
        <v>0.34246575342465752</v>
      </c>
      <c r="M57">
        <f t="shared" si="10"/>
        <v>0.47945205479452052</v>
      </c>
      <c r="N57">
        <f t="shared" si="2"/>
        <v>0.52054794520547942</v>
      </c>
      <c r="O57">
        <f t="shared" si="11"/>
        <v>0.58904109589041098</v>
      </c>
      <c r="P57">
        <f t="shared" si="3"/>
        <v>0.45205479452054792</v>
      </c>
      <c r="Q57">
        <f t="shared" si="12"/>
        <v>1.107621419228043E-2</v>
      </c>
      <c r="S57">
        <f t="shared" si="4"/>
        <v>0.29870129870129869</v>
      </c>
      <c r="T57">
        <f t="shared" si="13"/>
        <v>0.32467532467532467</v>
      </c>
      <c r="U57">
        <f t="shared" si="5"/>
        <v>0.46753246753246752</v>
      </c>
      <c r="V57">
        <f t="shared" si="6"/>
        <v>0.29870129870129869</v>
      </c>
      <c r="W57">
        <f t="shared" si="7"/>
        <v>0.2857142857142857</v>
      </c>
      <c r="X57">
        <f t="shared" si="14"/>
        <v>1.9863999817256207E-3</v>
      </c>
    </row>
    <row r="58" spans="1:24" x14ac:dyDescent="0.3">
      <c r="A58" t="s">
        <v>11</v>
      </c>
      <c r="B58" t="s">
        <v>12</v>
      </c>
      <c r="C58" t="s">
        <v>7</v>
      </c>
      <c r="D58" t="b">
        <v>0</v>
      </c>
      <c r="E58" t="s">
        <v>47</v>
      </c>
      <c r="F58" t="s">
        <v>10</v>
      </c>
      <c r="G58" t="str">
        <f t="shared" si="8"/>
        <v>no</v>
      </c>
      <c r="H58">
        <f t="shared" si="1"/>
        <v>0</v>
      </c>
      <c r="L58">
        <f t="shared" si="9"/>
        <v>0.27397260273972601</v>
      </c>
      <c r="M58">
        <f t="shared" si="10"/>
        <v>0.36986301369863012</v>
      </c>
      <c r="N58">
        <f t="shared" si="2"/>
        <v>0.52054794520547942</v>
      </c>
      <c r="O58">
        <f t="shared" si="11"/>
        <v>0.58904109589041098</v>
      </c>
      <c r="P58">
        <f t="shared" si="3"/>
        <v>0.45205479452054792</v>
      </c>
      <c r="Q58">
        <f t="shared" si="12"/>
        <v>6.8356064729502069E-3</v>
      </c>
      <c r="S58">
        <f t="shared" si="4"/>
        <v>0.35064935064935066</v>
      </c>
      <c r="T58">
        <f t="shared" si="13"/>
        <v>0.32467532467532467</v>
      </c>
      <c r="U58">
        <f t="shared" si="5"/>
        <v>0.46753246753246752</v>
      </c>
      <c r="V58">
        <f t="shared" si="6"/>
        <v>0.29870129870129869</v>
      </c>
      <c r="W58">
        <f t="shared" si="7"/>
        <v>0.2857142857142857</v>
      </c>
      <c r="X58">
        <f t="shared" si="14"/>
        <v>2.3318608481126845E-3</v>
      </c>
    </row>
    <row r="59" spans="1:24" x14ac:dyDescent="0.3">
      <c r="A59" t="s">
        <v>9</v>
      </c>
      <c r="B59" t="s">
        <v>13</v>
      </c>
      <c r="C59" t="s">
        <v>14</v>
      </c>
      <c r="D59" t="b">
        <v>1</v>
      </c>
      <c r="E59" t="s">
        <v>47</v>
      </c>
      <c r="F59" t="s">
        <v>10</v>
      </c>
      <c r="G59" t="str">
        <f t="shared" si="8"/>
        <v>yes</v>
      </c>
      <c r="H59">
        <f t="shared" si="1"/>
        <v>1</v>
      </c>
      <c r="L59">
        <f t="shared" si="9"/>
        <v>0.38356164383561642</v>
      </c>
      <c r="M59">
        <f t="shared" si="10"/>
        <v>0.36986301369863012</v>
      </c>
      <c r="N59">
        <f t="shared" si="2"/>
        <v>0.47945205479452052</v>
      </c>
      <c r="O59">
        <f t="shared" si="11"/>
        <v>0.58904109589041098</v>
      </c>
      <c r="P59">
        <f t="shared" si="3"/>
        <v>0.34246575342465752</v>
      </c>
      <c r="Q59">
        <f t="shared" si="12"/>
        <v>6.677526259460928E-3</v>
      </c>
      <c r="S59">
        <f t="shared" si="4"/>
        <v>0.35064935064935066</v>
      </c>
      <c r="T59">
        <f t="shared" si="13"/>
        <v>0.32467532467532467</v>
      </c>
      <c r="U59">
        <f t="shared" si="5"/>
        <v>0.53246753246753242</v>
      </c>
      <c r="V59">
        <f t="shared" si="6"/>
        <v>0.29870129870129869</v>
      </c>
      <c r="W59">
        <f t="shared" si="7"/>
        <v>0.20779220779220781</v>
      </c>
      <c r="X59">
        <f t="shared" si="14"/>
        <v>1.9314402984367694E-3</v>
      </c>
    </row>
    <row r="60" spans="1:24" x14ac:dyDescent="0.3">
      <c r="A60" t="s">
        <v>9</v>
      </c>
      <c r="B60" t="s">
        <v>6</v>
      </c>
      <c r="C60" t="s">
        <v>7</v>
      </c>
      <c r="D60" t="b">
        <v>0</v>
      </c>
      <c r="E60" t="s">
        <v>46</v>
      </c>
      <c r="F60" t="s">
        <v>10</v>
      </c>
      <c r="G60" t="str">
        <f t="shared" si="8"/>
        <v>yes</v>
      </c>
      <c r="H60">
        <f t="shared" si="1"/>
        <v>1</v>
      </c>
      <c r="L60">
        <f t="shared" si="9"/>
        <v>0.38356164383561642</v>
      </c>
      <c r="M60">
        <f t="shared" si="10"/>
        <v>0.47945205479452052</v>
      </c>
      <c r="N60">
        <f t="shared" si="2"/>
        <v>0.52054794520547942</v>
      </c>
      <c r="O60">
        <f t="shared" si="11"/>
        <v>0.58904109589041098</v>
      </c>
      <c r="P60">
        <f t="shared" si="3"/>
        <v>0.20547945205479451</v>
      </c>
      <c r="Q60">
        <f t="shared" si="12"/>
        <v>5.6387999524336735E-3</v>
      </c>
      <c r="S60">
        <f t="shared" si="4"/>
        <v>0.35064935064935066</v>
      </c>
      <c r="T60">
        <f t="shared" si="13"/>
        <v>0.32467532467532467</v>
      </c>
      <c r="U60">
        <f t="shared" si="5"/>
        <v>0.46753246753246752</v>
      </c>
      <c r="V60">
        <f t="shared" si="6"/>
        <v>0.29870129870129869</v>
      </c>
      <c r="W60">
        <f t="shared" si="7"/>
        <v>0.50649350649350644</v>
      </c>
      <c r="X60">
        <f t="shared" si="14"/>
        <v>4.1337533216543052E-3</v>
      </c>
    </row>
    <row r="61" spans="1:24" x14ac:dyDescent="0.3">
      <c r="A61" t="s">
        <v>11</v>
      </c>
      <c r="B61" t="s">
        <v>6</v>
      </c>
      <c r="C61" t="s">
        <v>7</v>
      </c>
      <c r="D61" t="b">
        <v>0</v>
      </c>
      <c r="E61" t="s">
        <v>46</v>
      </c>
      <c r="F61" t="s">
        <v>10</v>
      </c>
      <c r="G61" t="str">
        <f t="shared" si="8"/>
        <v>yes</v>
      </c>
      <c r="H61">
        <f t="shared" si="1"/>
        <v>1</v>
      </c>
      <c r="L61">
        <f t="shared" si="9"/>
        <v>0.38356164383561642</v>
      </c>
      <c r="M61">
        <f t="shared" si="10"/>
        <v>0.47945205479452052</v>
      </c>
      <c r="N61">
        <f t="shared" si="2"/>
        <v>0.52054794520547942</v>
      </c>
      <c r="O61">
        <f t="shared" si="11"/>
        <v>0.41095890410958902</v>
      </c>
      <c r="P61">
        <f t="shared" si="3"/>
        <v>0.34246575342465752</v>
      </c>
      <c r="Q61">
        <f t="shared" si="12"/>
        <v>6.5567441307368282E-3</v>
      </c>
      <c r="S61">
        <f t="shared" si="4"/>
        <v>0.35064935064935066</v>
      </c>
      <c r="T61">
        <f t="shared" si="13"/>
        <v>0.32467532467532467</v>
      </c>
      <c r="U61">
        <f t="shared" si="5"/>
        <v>0.46753246753246752</v>
      </c>
      <c r="V61">
        <f t="shared" si="6"/>
        <v>0.70129870129870131</v>
      </c>
      <c r="W61">
        <f t="shared" si="7"/>
        <v>0.20779220779220781</v>
      </c>
      <c r="X61">
        <f t="shared" si="14"/>
        <v>3.9816754402556527E-3</v>
      </c>
    </row>
    <row r="62" spans="1:24" x14ac:dyDescent="0.3">
      <c r="A62" t="s">
        <v>5</v>
      </c>
      <c r="B62" t="s">
        <v>6</v>
      </c>
      <c r="C62" t="s">
        <v>7</v>
      </c>
      <c r="D62" t="b">
        <v>0</v>
      </c>
      <c r="E62" t="s">
        <v>47</v>
      </c>
      <c r="F62" t="s">
        <v>10</v>
      </c>
      <c r="G62" t="str">
        <f t="shared" si="8"/>
        <v>no</v>
      </c>
      <c r="H62">
        <f t="shared" si="1"/>
        <v>0</v>
      </c>
      <c r="L62">
        <f t="shared" si="9"/>
        <v>0.38356164383561642</v>
      </c>
      <c r="M62">
        <f t="shared" si="10"/>
        <v>0.36986301369863012</v>
      </c>
      <c r="N62">
        <f t="shared" si="2"/>
        <v>0.47945205479452052</v>
      </c>
      <c r="O62">
        <f t="shared" si="11"/>
        <v>0.58904109589041098</v>
      </c>
      <c r="P62">
        <f t="shared" si="3"/>
        <v>0.45205479452054792</v>
      </c>
      <c r="Q62">
        <f t="shared" si="12"/>
        <v>8.8143346624884253E-3</v>
      </c>
      <c r="S62">
        <f t="shared" si="4"/>
        <v>0.35064935064935066</v>
      </c>
      <c r="T62">
        <f t="shared" si="13"/>
        <v>0.32467532467532467</v>
      </c>
      <c r="U62">
        <f t="shared" si="5"/>
        <v>0.53246753246753242</v>
      </c>
      <c r="V62">
        <f t="shared" si="6"/>
        <v>0.29870129870129869</v>
      </c>
      <c r="W62">
        <f t="shared" si="7"/>
        <v>0.2857142857142857</v>
      </c>
      <c r="X62">
        <f t="shared" si="14"/>
        <v>2.655730410350558E-3</v>
      </c>
    </row>
    <row r="63" spans="1:24" x14ac:dyDescent="0.3">
      <c r="A63" t="s">
        <v>5</v>
      </c>
      <c r="B63" t="s">
        <v>6</v>
      </c>
      <c r="C63" t="s">
        <v>7</v>
      </c>
      <c r="D63" t="b">
        <v>1</v>
      </c>
      <c r="E63" t="s">
        <v>47</v>
      </c>
      <c r="F63" t="s">
        <v>10</v>
      </c>
      <c r="G63" t="str">
        <f t="shared" si="8"/>
        <v>yes</v>
      </c>
      <c r="H63">
        <f t="shared" si="1"/>
        <v>1</v>
      </c>
      <c r="L63">
        <f t="shared" si="9"/>
        <v>0.27397260273972601</v>
      </c>
      <c r="M63">
        <f t="shared" si="10"/>
        <v>0.36986301369863012</v>
      </c>
      <c r="N63">
        <f t="shared" si="2"/>
        <v>0.52054794520547942</v>
      </c>
      <c r="O63">
        <f t="shared" si="11"/>
        <v>0.58904109589041098</v>
      </c>
      <c r="P63">
        <f t="shared" si="3"/>
        <v>0.20547945205479451</v>
      </c>
      <c r="Q63">
        <f t="shared" si="12"/>
        <v>3.1070938513410033E-3</v>
      </c>
      <c r="S63">
        <f t="shared" si="4"/>
        <v>0.35064935064935066</v>
      </c>
      <c r="T63">
        <f t="shared" si="13"/>
        <v>0.32467532467532467</v>
      </c>
      <c r="U63">
        <f t="shared" si="5"/>
        <v>0.46753246753246752</v>
      </c>
      <c r="V63">
        <f t="shared" si="6"/>
        <v>0.29870129870129869</v>
      </c>
      <c r="W63">
        <f t="shared" si="7"/>
        <v>0.50649350649350644</v>
      </c>
      <c r="X63">
        <f t="shared" si="14"/>
        <v>4.1337533216543052E-3</v>
      </c>
    </row>
    <row r="64" spans="1:24" x14ac:dyDescent="0.3">
      <c r="A64" t="s">
        <v>11</v>
      </c>
      <c r="B64" t="s">
        <v>13</v>
      </c>
      <c r="C64" t="s">
        <v>14</v>
      </c>
      <c r="D64" t="b">
        <v>1</v>
      </c>
      <c r="E64" t="s">
        <v>46</v>
      </c>
      <c r="F64" t="s">
        <v>10</v>
      </c>
      <c r="G64" t="str">
        <f t="shared" si="8"/>
        <v>yes</v>
      </c>
      <c r="H64">
        <f t="shared" si="1"/>
        <v>1</v>
      </c>
      <c r="L64">
        <f t="shared" si="9"/>
        <v>0.38356164383561642</v>
      </c>
      <c r="M64">
        <f t="shared" si="10"/>
        <v>0.47945205479452052</v>
      </c>
      <c r="N64">
        <f t="shared" si="2"/>
        <v>0.52054794520547942</v>
      </c>
      <c r="O64">
        <f t="shared" si="11"/>
        <v>0.41095890410958902</v>
      </c>
      <c r="P64">
        <f t="shared" si="3"/>
        <v>0.45205479452054792</v>
      </c>
      <c r="Q64">
        <f t="shared" si="12"/>
        <v>8.6549022525726146E-3</v>
      </c>
      <c r="S64">
        <f t="shared" si="4"/>
        <v>0.35064935064935066</v>
      </c>
      <c r="T64">
        <f t="shared" si="13"/>
        <v>0.32467532467532467</v>
      </c>
      <c r="U64">
        <f t="shared" si="5"/>
        <v>0.46753246753246752</v>
      </c>
      <c r="V64">
        <f t="shared" si="6"/>
        <v>0.70129870129870131</v>
      </c>
      <c r="W64">
        <f t="shared" si="7"/>
        <v>0.2857142857142857</v>
      </c>
      <c r="X64">
        <f t="shared" si="14"/>
        <v>5.4748037303515226E-3</v>
      </c>
    </row>
    <row r="65" spans="1:24" x14ac:dyDescent="0.3">
      <c r="A65" t="s">
        <v>11</v>
      </c>
      <c r="B65" t="s">
        <v>13</v>
      </c>
      <c r="C65" t="s">
        <v>14</v>
      </c>
      <c r="D65" t="b">
        <v>1</v>
      </c>
      <c r="E65" t="s">
        <v>47</v>
      </c>
      <c r="F65" t="s">
        <v>10</v>
      </c>
      <c r="G65" t="str">
        <f t="shared" si="8"/>
        <v>yes</v>
      </c>
      <c r="H65">
        <f t="shared" si="1"/>
        <v>1</v>
      </c>
      <c r="L65">
        <f t="shared" ref="L65:L96" si="16">IF(A34=$R$7,$M$8, IF(A34=$R$6,$M$7,$M$9))</f>
        <v>0.38356164383561642</v>
      </c>
      <c r="M65">
        <f t="shared" si="10"/>
        <v>0.47945205479452052</v>
      </c>
      <c r="N65">
        <f t="shared" ref="N65:N96" si="17">IF(C34=$R$16,$M$17, $M$18)</f>
        <v>0.47945205479452052</v>
      </c>
      <c r="O65">
        <f t="shared" ref="O65:O96" si="18">IF(D34=$R$12,$M$22,$M$21)</f>
        <v>0.58904109589041098</v>
      </c>
      <c r="P65">
        <f t="shared" ref="P65:P96" si="19">IF(E34=$R$20,$M$28, IF(E34=$R$19,$M$27,$M$26))</f>
        <v>0.20547945205479451</v>
      </c>
      <c r="Q65">
        <f t="shared" si="12"/>
        <v>5.1936315351362771E-3</v>
      </c>
      <c r="S65">
        <f t="shared" ref="S65:S96" si="20">IF(A34=$R$7,$P$8, IF(A34=$R$6,$P$7,$P$9))</f>
        <v>0.35064935064935066</v>
      </c>
      <c r="T65">
        <f t="shared" si="13"/>
        <v>0.32467532467532467</v>
      </c>
      <c r="U65">
        <f t="shared" ref="U65:U96" si="21">IF(C34=$R$16,$P$17, $P$18)</f>
        <v>0.53246753246753242</v>
      </c>
      <c r="V65">
        <f t="shared" ref="V65:V96" si="22">IF(D34=$R$12,$P$22,$P$21)</f>
        <v>0.29870129870129869</v>
      </c>
      <c r="W65">
        <f t="shared" ref="W65:W96" si="23">IF(E34=$R$20,$P$28, IF(E34=$R$19,$P$27,$P$26))</f>
        <v>0.50649350649350644</v>
      </c>
      <c r="X65">
        <f t="shared" si="14"/>
        <v>4.7078857274396252E-3</v>
      </c>
    </row>
    <row r="66" spans="1:24" x14ac:dyDescent="0.3">
      <c r="A66" t="s">
        <v>11</v>
      </c>
      <c r="B66" t="s">
        <v>6</v>
      </c>
      <c r="C66" t="s">
        <v>14</v>
      </c>
      <c r="D66" t="b">
        <v>0</v>
      </c>
      <c r="E66" t="s">
        <v>46</v>
      </c>
      <c r="F66" t="s">
        <v>10</v>
      </c>
      <c r="G66" t="str">
        <f t="shared" ref="G66:G97" si="24">IF(Q97&gt;X97,"yes","no")</f>
        <v>yes</v>
      </c>
      <c r="H66">
        <f t="shared" si="1"/>
        <v>1</v>
      </c>
      <c r="L66">
        <f t="shared" si="16"/>
        <v>0.38356164383561642</v>
      </c>
      <c r="M66">
        <f t="shared" si="10"/>
        <v>0.47945205479452052</v>
      </c>
      <c r="N66">
        <f t="shared" si="17"/>
        <v>0.47945205479452052</v>
      </c>
      <c r="O66">
        <f t="shared" si="18"/>
        <v>0.58904109589041098</v>
      </c>
      <c r="P66">
        <f t="shared" si="19"/>
        <v>0.45205479452054792</v>
      </c>
      <c r="Q66">
        <f t="shared" si="12"/>
        <v>1.142598937729981E-2</v>
      </c>
      <c r="S66">
        <f t="shared" si="20"/>
        <v>0.35064935064935066</v>
      </c>
      <c r="T66">
        <f t="shared" si="13"/>
        <v>0.32467532467532467</v>
      </c>
      <c r="U66">
        <f t="shared" si="21"/>
        <v>0.53246753246753242</v>
      </c>
      <c r="V66">
        <f t="shared" si="22"/>
        <v>0.29870129870129869</v>
      </c>
      <c r="W66">
        <f t="shared" si="23"/>
        <v>0.2857142857142857</v>
      </c>
      <c r="X66">
        <f t="shared" si="14"/>
        <v>2.655730410350558E-3</v>
      </c>
    </row>
    <row r="67" spans="1:24" x14ac:dyDescent="0.3">
      <c r="A67" t="s">
        <v>11</v>
      </c>
      <c r="B67" t="s">
        <v>6</v>
      </c>
      <c r="C67" t="s">
        <v>14</v>
      </c>
      <c r="D67" t="b">
        <v>1</v>
      </c>
      <c r="E67" t="s">
        <v>47</v>
      </c>
      <c r="F67" t="s">
        <v>10</v>
      </c>
      <c r="G67" t="str">
        <f t="shared" si="24"/>
        <v>yes</v>
      </c>
      <c r="H67">
        <f t="shared" ref="H67:H130" si="25">IF(F67=G67,1,0)</f>
        <v>1</v>
      </c>
      <c r="L67">
        <f t="shared" si="16"/>
        <v>0.34246575342465752</v>
      </c>
      <c r="M67">
        <f t="shared" si="10"/>
        <v>0.36986301369863012</v>
      </c>
      <c r="N67">
        <f t="shared" si="17"/>
        <v>0.47945205479452052</v>
      </c>
      <c r="O67">
        <f t="shared" si="18"/>
        <v>0.41095890410958902</v>
      </c>
      <c r="P67">
        <f t="shared" si="19"/>
        <v>0.45205479452054792</v>
      </c>
      <c r="Q67">
        <f t="shared" si="12"/>
        <v>5.4906569741414602E-3</v>
      </c>
      <c r="S67">
        <f t="shared" si="20"/>
        <v>0.29870129870129869</v>
      </c>
      <c r="T67">
        <f t="shared" si="13"/>
        <v>0.32467532467532467</v>
      </c>
      <c r="U67">
        <f t="shared" si="21"/>
        <v>0.53246753246753242</v>
      </c>
      <c r="V67">
        <f t="shared" si="22"/>
        <v>0.70129870129870131</v>
      </c>
      <c r="W67">
        <f t="shared" si="23"/>
        <v>0.2857142857142857</v>
      </c>
      <c r="X67">
        <f t="shared" si="14"/>
        <v>5.3114608207011161E-3</v>
      </c>
    </row>
    <row r="68" spans="1:24" x14ac:dyDescent="0.3">
      <c r="A68" t="s">
        <v>9</v>
      </c>
      <c r="B68" t="s">
        <v>13</v>
      </c>
      <c r="C68" t="s">
        <v>14</v>
      </c>
      <c r="D68" t="b">
        <v>1</v>
      </c>
      <c r="E68" t="s">
        <v>46</v>
      </c>
      <c r="F68" t="s">
        <v>10</v>
      </c>
      <c r="G68" t="str">
        <f t="shared" si="24"/>
        <v>yes</v>
      </c>
      <c r="H68">
        <f t="shared" si="25"/>
        <v>1</v>
      </c>
      <c r="L68">
        <f t="shared" si="16"/>
        <v>0.27397260273972601</v>
      </c>
      <c r="M68">
        <f t="shared" si="10"/>
        <v>0.36986301369863012</v>
      </c>
      <c r="N68">
        <f t="shared" si="17"/>
        <v>0.47945205479452052</v>
      </c>
      <c r="O68">
        <f t="shared" si="18"/>
        <v>0.58904109589041098</v>
      </c>
      <c r="P68">
        <f t="shared" si="19"/>
        <v>0.45205479452054792</v>
      </c>
      <c r="Q68">
        <f t="shared" si="12"/>
        <v>6.295953330348875E-3</v>
      </c>
      <c r="S68">
        <f t="shared" si="20"/>
        <v>0.35064935064935066</v>
      </c>
      <c r="T68">
        <f t="shared" si="13"/>
        <v>0.32467532467532467</v>
      </c>
      <c r="U68">
        <f t="shared" si="21"/>
        <v>0.53246753246753242</v>
      </c>
      <c r="V68">
        <f t="shared" si="22"/>
        <v>0.29870129870129869</v>
      </c>
      <c r="W68">
        <f t="shared" si="23"/>
        <v>0.2857142857142857</v>
      </c>
      <c r="X68">
        <f t="shared" si="14"/>
        <v>2.655730410350558E-3</v>
      </c>
    </row>
    <row r="69" spans="1:24" x14ac:dyDescent="0.3">
      <c r="A69" t="s">
        <v>11</v>
      </c>
      <c r="B69" t="s">
        <v>13</v>
      </c>
      <c r="C69" t="s">
        <v>14</v>
      </c>
      <c r="D69" t="b">
        <v>1</v>
      </c>
      <c r="E69" t="s">
        <v>46</v>
      </c>
      <c r="F69" t="s">
        <v>10</v>
      </c>
      <c r="G69" t="str">
        <f t="shared" si="24"/>
        <v>yes</v>
      </c>
      <c r="H69">
        <f t="shared" si="25"/>
        <v>1</v>
      </c>
      <c r="L69">
        <f t="shared" si="16"/>
        <v>0.27397260273972601</v>
      </c>
      <c r="M69">
        <f t="shared" si="10"/>
        <v>0.36986301369863012</v>
      </c>
      <c r="N69">
        <f t="shared" si="17"/>
        <v>0.52054794520547942</v>
      </c>
      <c r="O69">
        <f t="shared" si="18"/>
        <v>0.41095890410958902</v>
      </c>
      <c r="P69">
        <f t="shared" si="19"/>
        <v>0.34246575342465752</v>
      </c>
      <c r="Q69">
        <f t="shared" si="12"/>
        <v>3.6128998271407007E-3</v>
      </c>
      <c r="S69">
        <f t="shared" si="20"/>
        <v>0.35064935064935066</v>
      </c>
      <c r="T69">
        <f t="shared" si="13"/>
        <v>0.32467532467532467</v>
      </c>
      <c r="U69">
        <f t="shared" si="21"/>
        <v>0.46753246753246752</v>
      </c>
      <c r="V69">
        <f t="shared" si="22"/>
        <v>0.70129870129870131</v>
      </c>
      <c r="W69">
        <f t="shared" si="23"/>
        <v>0.20779220779220781</v>
      </c>
      <c r="X69">
        <f t="shared" si="14"/>
        <v>3.9816754402556527E-3</v>
      </c>
    </row>
    <row r="70" spans="1:24" x14ac:dyDescent="0.3">
      <c r="A70" t="s">
        <v>11</v>
      </c>
      <c r="B70" t="s">
        <v>13</v>
      </c>
      <c r="C70" t="s">
        <v>14</v>
      </c>
      <c r="D70" t="b">
        <v>1</v>
      </c>
      <c r="E70" t="s">
        <v>47</v>
      </c>
      <c r="F70" t="s">
        <v>10</v>
      </c>
      <c r="G70" t="str">
        <f t="shared" si="24"/>
        <v>yes</v>
      </c>
      <c r="H70">
        <f t="shared" si="25"/>
        <v>1</v>
      </c>
      <c r="L70">
        <f t="shared" si="16"/>
        <v>0.38356164383561642</v>
      </c>
      <c r="M70">
        <f t="shared" si="10"/>
        <v>0.47945205479452052</v>
      </c>
      <c r="N70">
        <f t="shared" si="17"/>
        <v>0.47945205479452052</v>
      </c>
      <c r="O70">
        <f t="shared" si="18"/>
        <v>0.58904109589041098</v>
      </c>
      <c r="P70">
        <f t="shared" si="19"/>
        <v>0.34246575342465752</v>
      </c>
      <c r="Q70">
        <f t="shared" si="12"/>
        <v>8.6560525585604627E-3</v>
      </c>
      <c r="S70">
        <f t="shared" si="20"/>
        <v>0.35064935064935066</v>
      </c>
      <c r="T70">
        <f t="shared" si="13"/>
        <v>0.32467532467532467</v>
      </c>
      <c r="U70">
        <f t="shared" si="21"/>
        <v>0.53246753246753242</v>
      </c>
      <c r="V70">
        <f t="shared" si="22"/>
        <v>0.29870129870129869</v>
      </c>
      <c r="W70">
        <f t="shared" si="23"/>
        <v>0.20779220779220781</v>
      </c>
      <c r="X70">
        <f t="shared" si="14"/>
        <v>1.9314402984367694E-3</v>
      </c>
    </row>
    <row r="71" spans="1:24" x14ac:dyDescent="0.3">
      <c r="A71" t="s">
        <v>9</v>
      </c>
      <c r="B71" t="s">
        <v>6</v>
      </c>
      <c r="C71" t="s">
        <v>7</v>
      </c>
      <c r="D71" t="b">
        <v>0</v>
      </c>
      <c r="E71" t="s">
        <v>46</v>
      </c>
      <c r="F71" t="s">
        <v>10</v>
      </c>
      <c r="G71" t="str">
        <f t="shared" si="24"/>
        <v>yes</v>
      </c>
      <c r="H71">
        <f t="shared" si="25"/>
        <v>1</v>
      </c>
      <c r="L71">
        <f t="shared" si="16"/>
        <v>0.38356164383561642</v>
      </c>
      <c r="M71">
        <f t="shared" si="10"/>
        <v>0.47945205479452052</v>
      </c>
      <c r="N71">
        <f t="shared" si="17"/>
        <v>0.52054794520547942</v>
      </c>
      <c r="O71">
        <f t="shared" si="18"/>
        <v>0.41095890410958902</v>
      </c>
      <c r="P71">
        <f t="shared" si="19"/>
        <v>0.34246575342465752</v>
      </c>
      <c r="Q71">
        <f t="shared" si="12"/>
        <v>6.5567441307368282E-3</v>
      </c>
      <c r="S71">
        <f t="shared" si="20"/>
        <v>0.35064935064935066</v>
      </c>
      <c r="T71">
        <f t="shared" si="13"/>
        <v>0.32467532467532467</v>
      </c>
      <c r="U71">
        <f t="shared" si="21"/>
        <v>0.46753246753246752</v>
      </c>
      <c r="V71">
        <f t="shared" si="22"/>
        <v>0.70129870129870131</v>
      </c>
      <c r="W71">
        <f t="shared" si="23"/>
        <v>0.20779220779220781</v>
      </c>
      <c r="X71">
        <f t="shared" si="14"/>
        <v>3.9816754402556527E-3</v>
      </c>
    </row>
    <row r="72" spans="1:24" x14ac:dyDescent="0.3">
      <c r="A72" t="s">
        <v>9</v>
      </c>
      <c r="B72" t="s">
        <v>13</v>
      </c>
      <c r="C72" t="s">
        <v>14</v>
      </c>
      <c r="D72" t="b">
        <v>1</v>
      </c>
      <c r="E72" t="s">
        <v>47</v>
      </c>
      <c r="F72" t="s">
        <v>10</v>
      </c>
      <c r="G72" t="str">
        <f t="shared" si="24"/>
        <v>yes</v>
      </c>
      <c r="H72">
        <f t="shared" si="25"/>
        <v>1</v>
      </c>
      <c r="L72">
        <f t="shared" si="16"/>
        <v>0.34246575342465752</v>
      </c>
      <c r="M72">
        <f t="shared" si="10"/>
        <v>0.15068493150684931</v>
      </c>
      <c r="N72">
        <f t="shared" si="17"/>
        <v>0.47945205479452052</v>
      </c>
      <c r="O72">
        <f t="shared" si="18"/>
        <v>0.58904109589041098</v>
      </c>
      <c r="P72">
        <f t="shared" si="19"/>
        <v>0.45205479452054792</v>
      </c>
      <c r="Q72">
        <f t="shared" si="12"/>
        <v>3.2062725293443349E-3</v>
      </c>
      <c r="S72">
        <f t="shared" si="20"/>
        <v>0.29870129870129869</v>
      </c>
      <c r="T72">
        <f t="shared" si="13"/>
        <v>0.35064935064935066</v>
      </c>
      <c r="U72">
        <f t="shared" si="21"/>
        <v>0.53246753246753242</v>
      </c>
      <c r="V72">
        <f t="shared" si="22"/>
        <v>0.29870129870129869</v>
      </c>
      <c r="W72">
        <f t="shared" si="23"/>
        <v>0.2857142857142857</v>
      </c>
      <c r="X72">
        <f t="shared" si="14"/>
        <v>2.4432719775225129E-3</v>
      </c>
    </row>
    <row r="73" spans="1:24" x14ac:dyDescent="0.3">
      <c r="A73" t="s">
        <v>5</v>
      </c>
      <c r="B73" t="s">
        <v>6</v>
      </c>
      <c r="C73" t="s">
        <v>14</v>
      </c>
      <c r="D73" t="b">
        <v>0</v>
      </c>
      <c r="E73" t="s">
        <v>46</v>
      </c>
      <c r="F73" t="s">
        <v>10</v>
      </c>
      <c r="G73" t="str">
        <f t="shared" si="24"/>
        <v>yes</v>
      </c>
      <c r="H73">
        <f t="shared" si="25"/>
        <v>1</v>
      </c>
      <c r="L73">
        <f t="shared" si="16"/>
        <v>0.38356164383561642</v>
      </c>
      <c r="M73">
        <f t="shared" si="10"/>
        <v>0.36986301369863012</v>
      </c>
      <c r="N73">
        <f t="shared" si="17"/>
        <v>0.52054794520547942</v>
      </c>
      <c r="O73">
        <f t="shared" si="18"/>
        <v>0.58904109589041098</v>
      </c>
      <c r="P73">
        <f t="shared" si="19"/>
        <v>0.34246575342465752</v>
      </c>
      <c r="Q73">
        <f t="shared" si="12"/>
        <v>7.2498856531290077E-3</v>
      </c>
      <c r="S73">
        <f t="shared" si="20"/>
        <v>0.35064935064935066</v>
      </c>
      <c r="T73">
        <f t="shared" si="13"/>
        <v>0.32467532467532467</v>
      </c>
      <c r="U73">
        <f t="shared" si="21"/>
        <v>0.46753246753246752</v>
      </c>
      <c r="V73">
        <f t="shared" si="22"/>
        <v>0.29870129870129869</v>
      </c>
      <c r="W73">
        <f t="shared" si="23"/>
        <v>0.20779220779220781</v>
      </c>
      <c r="X73">
        <f t="shared" si="14"/>
        <v>1.6958987986274074E-3</v>
      </c>
    </row>
    <row r="74" spans="1:24" x14ac:dyDescent="0.3">
      <c r="A74" t="s">
        <v>11</v>
      </c>
      <c r="B74" t="s">
        <v>6</v>
      </c>
      <c r="C74" t="s">
        <v>14</v>
      </c>
      <c r="D74" t="b">
        <v>1</v>
      </c>
      <c r="E74" t="s">
        <v>45</v>
      </c>
      <c r="F74" t="s">
        <v>10</v>
      </c>
      <c r="G74" t="str">
        <f t="shared" si="24"/>
        <v>yes</v>
      </c>
      <c r="H74">
        <f t="shared" si="25"/>
        <v>1</v>
      </c>
      <c r="L74">
        <f t="shared" si="16"/>
        <v>0.34246575342465752</v>
      </c>
      <c r="M74">
        <f t="shared" si="10"/>
        <v>0.15068493150684931</v>
      </c>
      <c r="N74">
        <f t="shared" si="17"/>
        <v>0.52054794520547942</v>
      </c>
      <c r="O74">
        <f t="shared" si="18"/>
        <v>0.58904109589041098</v>
      </c>
      <c r="P74">
        <f t="shared" si="19"/>
        <v>0.45205479452054792</v>
      </c>
      <c r="Q74">
        <f t="shared" si="12"/>
        <v>3.4810958890024203E-3</v>
      </c>
      <c r="S74">
        <f t="shared" si="20"/>
        <v>0.29870129870129869</v>
      </c>
      <c r="T74">
        <f t="shared" si="13"/>
        <v>0.35064935064935066</v>
      </c>
      <c r="U74">
        <f t="shared" si="21"/>
        <v>0.46753246753246752</v>
      </c>
      <c r="V74">
        <f t="shared" si="22"/>
        <v>0.29870129870129869</v>
      </c>
      <c r="W74">
        <f t="shared" si="23"/>
        <v>0.2857142857142857</v>
      </c>
      <c r="X74">
        <f t="shared" si="14"/>
        <v>2.1453119802636702E-3</v>
      </c>
    </row>
    <row r="75" spans="1:24" x14ac:dyDescent="0.3">
      <c r="A75" t="s">
        <v>11</v>
      </c>
      <c r="B75" t="s">
        <v>12</v>
      </c>
      <c r="C75" t="s">
        <v>7</v>
      </c>
      <c r="D75" t="b">
        <v>0</v>
      </c>
      <c r="E75" t="s">
        <v>45</v>
      </c>
      <c r="F75" t="s">
        <v>8</v>
      </c>
      <c r="G75" t="str">
        <f t="shared" si="24"/>
        <v>no</v>
      </c>
      <c r="H75">
        <f t="shared" si="25"/>
        <v>1</v>
      </c>
      <c r="L75">
        <f t="shared" si="16"/>
        <v>0.34246575342465752</v>
      </c>
      <c r="M75">
        <f t="shared" si="10"/>
        <v>0.15068493150684931</v>
      </c>
      <c r="N75">
        <f t="shared" si="17"/>
        <v>0.47945205479452052</v>
      </c>
      <c r="O75">
        <f t="shared" si="18"/>
        <v>0.41095890410958902</v>
      </c>
      <c r="P75">
        <f t="shared" si="19"/>
        <v>0.34246575342465752</v>
      </c>
      <c r="Q75">
        <f t="shared" si="12"/>
        <v>1.6946472142411917E-3</v>
      </c>
      <c r="S75">
        <f t="shared" si="20"/>
        <v>0.29870129870129869</v>
      </c>
      <c r="T75">
        <f t="shared" si="13"/>
        <v>0.35064935064935066</v>
      </c>
      <c r="U75">
        <f t="shared" si="21"/>
        <v>0.53246753246753242</v>
      </c>
      <c r="V75">
        <f t="shared" si="22"/>
        <v>0.70129870129870131</v>
      </c>
      <c r="W75">
        <f t="shared" si="23"/>
        <v>0.20779220779220781</v>
      </c>
      <c r="X75">
        <f t="shared" si="14"/>
        <v>4.1719110446234225E-3</v>
      </c>
    </row>
    <row r="76" spans="1:24" x14ac:dyDescent="0.3">
      <c r="A76" t="s">
        <v>11</v>
      </c>
      <c r="B76" t="s">
        <v>13</v>
      </c>
      <c r="C76" t="s">
        <v>14</v>
      </c>
      <c r="D76" t="b">
        <v>0</v>
      </c>
      <c r="E76" t="s">
        <v>45</v>
      </c>
      <c r="F76" t="s">
        <v>8</v>
      </c>
      <c r="G76" t="str">
        <f t="shared" si="24"/>
        <v>no</v>
      </c>
      <c r="H76">
        <f t="shared" si="25"/>
        <v>1</v>
      </c>
      <c r="L76">
        <f t="shared" si="16"/>
        <v>0.27397260273972601</v>
      </c>
      <c r="M76">
        <f t="shared" si="10"/>
        <v>0.36986301369863012</v>
      </c>
      <c r="N76">
        <f t="shared" si="17"/>
        <v>0.52054794520547942</v>
      </c>
      <c r="O76">
        <f t="shared" si="18"/>
        <v>0.58904109589041098</v>
      </c>
      <c r="P76">
        <f t="shared" si="19"/>
        <v>0.34246575342465752</v>
      </c>
      <c r="Q76">
        <f t="shared" si="12"/>
        <v>5.1784897522350049E-3</v>
      </c>
      <c r="S76">
        <f t="shared" si="20"/>
        <v>0.35064935064935066</v>
      </c>
      <c r="T76">
        <f t="shared" si="13"/>
        <v>0.32467532467532467</v>
      </c>
      <c r="U76">
        <f t="shared" si="21"/>
        <v>0.46753246753246752</v>
      </c>
      <c r="V76">
        <f t="shared" si="22"/>
        <v>0.29870129870129869</v>
      </c>
      <c r="W76">
        <f t="shared" si="23"/>
        <v>0.20779220779220781</v>
      </c>
      <c r="X76">
        <f t="shared" si="14"/>
        <v>1.6958987986274074E-3</v>
      </c>
    </row>
    <row r="77" spans="1:24" x14ac:dyDescent="0.3">
      <c r="A77" t="s">
        <v>11</v>
      </c>
      <c r="B77" t="s">
        <v>12</v>
      </c>
      <c r="C77" t="s">
        <v>14</v>
      </c>
      <c r="D77" t="b">
        <v>0</v>
      </c>
      <c r="E77" t="s">
        <v>45</v>
      </c>
      <c r="F77" t="s">
        <v>8</v>
      </c>
      <c r="G77" t="str">
        <f t="shared" si="24"/>
        <v>no</v>
      </c>
      <c r="H77">
        <f t="shared" si="25"/>
        <v>1</v>
      </c>
      <c r="L77">
        <f t="shared" si="16"/>
        <v>0.38356164383561642</v>
      </c>
      <c r="M77">
        <f t="shared" si="10"/>
        <v>0.47945205479452052</v>
      </c>
      <c r="N77">
        <f t="shared" si="17"/>
        <v>0.47945205479452052</v>
      </c>
      <c r="O77">
        <f t="shared" si="18"/>
        <v>0.41095890410958902</v>
      </c>
      <c r="P77">
        <f t="shared" si="19"/>
        <v>0.20547945205479451</v>
      </c>
      <c r="Q77">
        <f t="shared" si="12"/>
        <v>3.6234638617229846E-3</v>
      </c>
      <c r="S77">
        <f t="shared" si="20"/>
        <v>0.35064935064935066</v>
      </c>
      <c r="T77">
        <f t="shared" si="13"/>
        <v>0.32467532467532467</v>
      </c>
      <c r="U77">
        <f t="shared" si="21"/>
        <v>0.53246753246753242</v>
      </c>
      <c r="V77">
        <f t="shared" si="22"/>
        <v>0.70129870129870131</v>
      </c>
      <c r="W77">
        <f t="shared" si="23"/>
        <v>0.50649350649350644</v>
      </c>
      <c r="X77">
        <f t="shared" si="14"/>
        <v>1.1053296925293034E-2</v>
      </c>
    </row>
    <row r="78" spans="1:24" x14ac:dyDescent="0.3">
      <c r="A78" t="s">
        <v>5</v>
      </c>
      <c r="B78" t="s">
        <v>6</v>
      </c>
      <c r="C78" t="s">
        <v>14</v>
      </c>
      <c r="D78" t="b">
        <v>0</v>
      </c>
      <c r="E78" t="s">
        <v>45</v>
      </c>
      <c r="F78" t="s">
        <v>8</v>
      </c>
      <c r="G78" t="str">
        <f t="shared" si="24"/>
        <v>no</v>
      </c>
      <c r="H78">
        <f t="shared" si="25"/>
        <v>1</v>
      </c>
      <c r="L78">
        <f t="shared" si="16"/>
        <v>0.38356164383561642</v>
      </c>
      <c r="M78">
        <f t="shared" si="10"/>
        <v>0.36986301369863012</v>
      </c>
      <c r="N78">
        <f t="shared" si="17"/>
        <v>0.52054794520547942</v>
      </c>
      <c r="O78">
        <f t="shared" si="18"/>
        <v>0.58904109589041098</v>
      </c>
      <c r="P78">
        <f t="shared" si="19"/>
        <v>0.45205479452054792</v>
      </c>
      <c r="Q78">
        <f t="shared" si="12"/>
        <v>9.5698490621302888E-3</v>
      </c>
      <c r="S78">
        <f t="shared" si="20"/>
        <v>0.35064935064935066</v>
      </c>
      <c r="T78">
        <f t="shared" si="13"/>
        <v>0.32467532467532467</v>
      </c>
      <c r="U78">
        <f t="shared" si="21"/>
        <v>0.46753246753246752</v>
      </c>
      <c r="V78">
        <f t="shared" si="22"/>
        <v>0.29870129870129869</v>
      </c>
      <c r="W78">
        <f t="shared" si="23"/>
        <v>0.2857142857142857</v>
      </c>
      <c r="X78">
        <f t="shared" si="14"/>
        <v>2.3318608481126845E-3</v>
      </c>
    </row>
    <row r="79" spans="1:24" x14ac:dyDescent="0.3">
      <c r="A79" t="s">
        <v>5</v>
      </c>
      <c r="B79" t="s">
        <v>6</v>
      </c>
      <c r="C79" t="s">
        <v>14</v>
      </c>
      <c r="D79" t="b">
        <v>1</v>
      </c>
      <c r="E79" t="s">
        <v>46</v>
      </c>
      <c r="F79" t="s">
        <v>8</v>
      </c>
      <c r="G79" t="str">
        <f t="shared" si="24"/>
        <v>yes</v>
      </c>
      <c r="H79">
        <f t="shared" si="25"/>
        <v>0</v>
      </c>
      <c r="L79">
        <f t="shared" si="16"/>
        <v>0.34246575342465752</v>
      </c>
      <c r="M79">
        <f t="shared" si="10"/>
        <v>0.36986301369863012</v>
      </c>
      <c r="N79">
        <f t="shared" si="17"/>
        <v>0.47945205479452052</v>
      </c>
      <c r="O79">
        <f t="shared" si="18"/>
        <v>0.41095890410958902</v>
      </c>
      <c r="P79">
        <f t="shared" si="19"/>
        <v>0.45205479452054792</v>
      </c>
      <c r="Q79">
        <f t="shared" si="12"/>
        <v>5.4906569741414602E-3</v>
      </c>
      <c r="S79">
        <f t="shared" si="20"/>
        <v>0.29870129870129869</v>
      </c>
      <c r="T79">
        <f t="shared" si="13"/>
        <v>0.32467532467532467</v>
      </c>
      <c r="U79">
        <f t="shared" si="21"/>
        <v>0.53246753246753242</v>
      </c>
      <c r="V79">
        <f t="shared" si="22"/>
        <v>0.70129870129870131</v>
      </c>
      <c r="W79">
        <f t="shared" si="23"/>
        <v>0.2857142857142857</v>
      </c>
      <c r="X79">
        <f t="shared" si="14"/>
        <v>5.3114608207011161E-3</v>
      </c>
    </row>
    <row r="80" spans="1:24" x14ac:dyDescent="0.3">
      <c r="A80" t="s">
        <v>11</v>
      </c>
      <c r="B80" t="s">
        <v>13</v>
      </c>
      <c r="C80" t="s">
        <v>14</v>
      </c>
      <c r="D80" t="b">
        <v>0</v>
      </c>
      <c r="E80" t="s">
        <v>46</v>
      </c>
      <c r="F80" t="s">
        <v>8</v>
      </c>
      <c r="G80" t="str">
        <f t="shared" si="24"/>
        <v>yes</v>
      </c>
      <c r="H80">
        <f t="shared" si="25"/>
        <v>0</v>
      </c>
      <c r="L80">
        <f t="shared" si="16"/>
        <v>0.38356164383561642</v>
      </c>
      <c r="M80">
        <f t="shared" si="10"/>
        <v>0.15068493150684931</v>
      </c>
      <c r="N80">
        <f t="shared" si="17"/>
        <v>0.47945205479452052</v>
      </c>
      <c r="O80">
        <f t="shared" si="18"/>
        <v>0.58904109589041098</v>
      </c>
      <c r="P80">
        <f t="shared" si="19"/>
        <v>0.45205479452054792</v>
      </c>
      <c r="Q80">
        <f t="shared" si="12"/>
        <v>3.5910252328656546E-3</v>
      </c>
      <c r="S80">
        <f t="shared" si="20"/>
        <v>0.35064935064935066</v>
      </c>
      <c r="T80">
        <f t="shared" si="13"/>
        <v>0.35064935064935066</v>
      </c>
      <c r="U80">
        <f t="shared" si="21"/>
        <v>0.53246753246753242</v>
      </c>
      <c r="V80">
        <f t="shared" si="22"/>
        <v>0.29870129870129869</v>
      </c>
      <c r="W80">
        <f t="shared" si="23"/>
        <v>0.2857142857142857</v>
      </c>
      <c r="X80">
        <f t="shared" si="14"/>
        <v>2.8681888431786023E-3</v>
      </c>
    </row>
    <row r="81" spans="1:24" x14ac:dyDescent="0.3">
      <c r="A81" t="s">
        <v>5</v>
      </c>
      <c r="B81" t="s">
        <v>6</v>
      </c>
      <c r="C81" t="s">
        <v>7</v>
      </c>
      <c r="D81" t="b">
        <v>0</v>
      </c>
      <c r="E81" t="s">
        <v>45</v>
      </c>
      <c r="F81" t="s">
        <v>8</v>
      </c>
      <c r="G81" t="str">
        <f t="shared" si="24"/>
        <v>no</v>
      </c>
      <c r="H81">
        <f t="shared" si="25"/>
        <v>1</v>
      </c>
      <c r="L81">
        <f t="shared" si="16"/>
        <v>0.27397260273972601</v>
      </c>
      <c r="M81">
        <f t="shared" si="10"/>
        <v>0.47945205479452052</v>
      </c>
      <c r="N81">
        <f t="shared" si="17"/>
        <v>0.47945205479452052</v>
      </c>
      <c r="O81">
        <f t="shared" si="18"/>
        <v>0.41095890410958902</v>
      </c>
      <c r="P81">
        <f t="shared" si="19"/>
        <v>0.45205479452054792</v>
      </c>
      <c r="Q81">
        <f t="shared" si="12"/>
        <v>5.6940146398504034E-3</v>
      </c>
      <c r="S81">
        <f t="shared" si="20"/>
        <v>0.35064935064935066</v>
      </c>
      <c r="T81">
        <f t="shared" si="13"/>
        <v>0.32467532467532467</v>
      </c>
      <c r="U81">
        <f t="shared" si="21"/>
        <v>0.53246753246753242</v>
      </c>
      <c r="V81">
        <f t="shared" si="22"/>
        <v>0.70129870129870131</v>
      </c>
      <c r="W81">
        <f t="shared" si="23"/>
        <v>0.2857142857142857</v>
      </c>
      <c r="X81">
        <f t="shared" si="14"/>
        <v>6.2351931373447883E-3</v>
      </c>
    </row>
    <row r="82" spans="1:24" x14ac:dyDescent="0.3">
      <c r="A82" t="s">
        <v>5</v>
      </c>
      <c r="B82" t="s">
        <v>12</v>
      </c>
      <c r="C82" t="s">
        <v>7</v>
      </c>
      <c r="D82" t="b">
        <v>0</v>
      </c>
      <c r="E82" t="s">
        <v>45</v>
      </c>
      <c r="F82" t="s">
        <v>8</v>
      </c>
      <c r="G82" t="str">
        <f t="shared" si="24"/>
        <v>no</v>
      </c>
      <c r="H82">
        <f t="shared" si="25"/>
        <v>1</v>
      </c>
      <c r="L82">
        <f t="shared" si="16"/>
        <v>0.27397260273972601</v>
      </c>
      <c r="M82">
        <f t="shared" si="10"/>
        <v>0.47945205479452052</v>
      </c>
      <c r="N82">
        <f t="shared" si="17"/>
        <v>0.47945205479452052</v>
      </c>
      <c r="O82">
        <f t="shared" si="18"/>
        <v>0.58904109589041098</v>
      </c>
      <c r="P82">
        <f t="shared" si="19"/>
        <v>0.45205479452054792</v>
      </c>
      <c r="Q82">
        <f t="shared" si="12"/>
        <v>8.1614209837855781E-3</v>
      </c>
      <c r="S82">
        <f t="shared" si="20"/>
        <v>0.35064935064935066</v>
      </c>
      <c r="T82">
        <f t="shared" si="13"/>
        <v>0.32467532467532467</v>
      </c>
      <c r="U82">
        <f t="shared" si="21"/>
        <v>0.53246753246753242</v>
      </c>
      <c r="V82">
        <f t="shared" si="22"/>
        <v>0.29870129870129869</v>
      </c>
      <c r="W82">
        <f t="shared" si="23"/>
        <v>0.2857142857142857</v>
      </c>
      <c r="X82">
        <f t="shared" si="14"/>
        <v>2.655730410350558E-3</v>
      </c>
    </row>
    <row r="83" spans="1:24" x14ac:dyDescent="0.3">
      <c r="A83" t="s">
        <v>11</v>
      </c>
      <c r="B83" t="s">
        <v>12</v>
      </c>
      <c r="C83" t="s">
        <v>7</v>
      </c>
      <c r="D83" t="b">
        <v>1</v>
      </c>
      <c r="E83" t="s">
        <v>47</v>
      </c>
      <c r="F83" t="s">
        <v>8</v>
      </c>
      <c r="G83" t="str">
        <f t="shared" si="24"/>
        <v>yes</v>
      </c>
      <c r="H83">
        <f t="shared" si="25"/>
        <v>0</v>
      </c>
      <c r="L83">
        <f t="shared" si="16"/>
        <v>0.34246575342465752</v>
      </c>
      <c r="M83">
        <f t="shared" si="10"/>
        <v>0.47945205479452052</v>
      </c>
      <c r="N83">
        <f t="shared" si="17"/>
        <v>0.47945205479452052</v>
      </c>
      <c r="O83">
        <f t="shared" si="18"/>
        <v>0.41095890410958902</v>
      </c>
      <c r="P83">
        <f t="shared" si="19"/>
        <v>0.20547945205479451</v>
      </c>
      <c r="Q83">
        <f t="shared" si="12"/>
        <v>3.2352355908240931E-3</v>
      </c>
      <c r="S83">
        <f t="shared" si="20"/>
        <v>0.29870129870129869</v>
      </c>
      <c r="T83">
        <f t="shared" si="13"/>
        <v>0.32467532467532467</v>
      </c>
      <c r="U83">
        <f t="shared" si="21"/>
        <v>0.53246753246753242</v>
      </c>
      <c r="V83">
        <f t="shared" si="22"/>
        <v>0.70129870129870131</v>
      </c>
      <c r="W83">
        <f t="shared" si="23"/>
        <v>0.50649350649350644</v>
      </c>
      <c r="X83">
        <f t="shared" si="14"/>
        <v>9.4157714548792504E-3</v>
      </c>
    </row>
    <row r="84" spans="1:24" x14ac:dyDescent="0.3">
      <c r="A84" t="s">
        <v>5</v>
      </c>
      <c r="B84" t="s">
        <v>6</v>
      </c>
      <c r="C84" t="s">
        <v>7</v>
      </c>
      <c r="D84" t="b">
        <v>1</v>
      </c>
      <c r="E84" t="s">
        <v>45</v>
      </c>
      <c r="F84" t="s">
        <v>8</v>
      </c>
      <c r="G84" t="str">
        <f t="shared" si="24"/>
        <v>no</v>
      </c>
      <c r="H84">
        <f t="shared" si="25"/>
        <v>1</v>
      </c>
      <c r="L84">
        <f t="shared" si="16"/>
        <v>0.27397260273972601</v>
      </c>
      <c r="M84">
        <f t="shared" si="10"/>
        <v>0.15068493150684931</v>
      </c>
      <c r="N84">
        <f t="shared" si="17"/>
        <v>0.47945205479452052</v>
      </c>
      <c r="O84">
        <f t="shared" si="18"/>
        <v>0.41095890410958902</v>
      </c>
      <c r="P84">
        <f t="shared" si="19"/>
        <v>0.20547945205479451</v>
      </c>
      <c r="Q84">
        <f t="shared" si="12"/>
        <v>8.1343066283577192E-4</v>
      </c>
      <c r="S84">
        <f t="shared" si="20"/>
        <v>0.35064935064935066</v>
      </c>
      <c r="T84">
        <f t="shared" si="13"/>
        <v>0.35064935064935066</v>
      </c>
      <c r="U84">
        <f t="shared" si="21"/>
        <v>0.53246753246753242</v>
      </c>
      <c r="V84">
        <f t="shared" si="22"/>
        <v>0.70129870129870131</v>
      </c>
      <c r="W84">
        <f t="shared" si="23"/>
        <v>0.50649350649350644</v>
      </c>
      <c r="X84">
        <f t="shared" si="14"/>
        <v>1.1937560679316478E-2</v>
      </c>
    </row>
    <row r="85" spans="1:24" x14ac:dyDescent="0.3">
      <c r="A85" t="s">
        <v>5</v>
      </c>
      <c r="B85" t="s">
        <v>6</v>
      </c>
      <c r="C85" t="s">
        <v>7</v>
      </c>
      <c r="D85" t="b">
        <v>0</v>
      </c>
      <c r="E85" t="s">
        <v>45</v>
      </c>
      <c r="F85" t="s">
        <v>8</v>
      </c>
      <c r="G85" t="str">
        <f t="shared" si="24"/>
        <v>no</v>
      </c>
      <c r="H85">
        <f t="shared" si="25"/>
        <v>1</v>
      </c>
      <c r="L85">
        <f t="shared" si="16"/>
        <v>0.27397260273972601</v>
      </c>
      <c r="M85">
        <f t="shared" si="10"/>
        <v>0.47945205479452052</v>
      </c>
      <c r="N85">
        <f t="shared" si="17"/>
        <v>0.52054794520547942</v>
      </c>
      <c r="O85">
        <f t="shared" si="18"/>
        <v>0.58904109589041098</v>
      </c>
      <c r="P85">
        <f t="shared" si="19"/>
        <v>0.45205479452054792</v>
      </c>
      <c r="Q85">
        <f t="shared" si="12"/>
        <v>8.8609713538243436E-3</v>
      </c>
      <c r="S85">
        <f t="shared" si="20"/>
        <v>0.35064935064935066</v>
      </c>
      <c r="T85">
        <f t="shared" si="13"/>
        <v>0.32467532467532467</v>
      </c>
      <c r="U85">
        <f t="shared" si="21"/>
        <v>0.46753246753246752</v>
      </c>
      <c r="V85">
        <f t="shared" si="22"/>
        <v>0.29870129870129869</v>
      </c>
      <c r="W85">
        <f t="shared" si="23"/>
        <v>0.2857142857142857</v>
      </c>
      <c r="X85">
        <f t="shared" si="14"/>
        <v>2.3318608481126845E-3</v>
      </c>
    </row>
    <row r="86" spans="1:24" x14ac:dyDescent="0.3">
      <c r="A86" t="s">
        <v>5</v>
      </c>
      <c r="B86" t="s">
        <v>12</v>
      </c>
      <c r="C86" t="s">
        <v>7</v>
      </c>
      <c r="D86" t="b">
        <v>0</v>
      </c>
      <c r="E86" t="s">
        <v>47</v>
      </c>
      <c r="F86" t="s">
        <v>8</v>
      </c>
      <c r="G86" t="str">
        <f t="shared" si="24"/>
        <v>no</v>
      </c>
      <c r="H86">
        <f t="shared" si="25"/>
        <v>1</v>
      </c>
      <c r="L86">
        <f t="shared" si="16"/>
        <v>0.38356164383561642</v>
      </c>
      <c r="M86">
        <f t="shared" si="10"/>
        <v>0.47945205479452052</v>
      </c>
      <c r="N86">
        <f t="shared" si="17"/>
        <v>0.47945205479452052</v>
      </c>
      <c r="O86">
        <f t="shared" si="18"/>
        <v>0.41095890410958902</v>
      </c>
      <c r="P86">
        <f t="shared" si="19"/>
        <v>0.20547945205479451</v>
      </c>
      <c r="Q86">
        <f t="shared" si="12"/>
        <v>3.6234638617229846E-3</v>
      </c>
      <c r="S86">
        <f t="shared" si="20"/>
        <v>0.35064935064935066</v>
      </c>
      <c r="T86">
        <f t="shared" si="13"/>
        <v>0.32467532467532467</v>
      </c>
      <c r="U86">
        <f t="shared" si="21"/>
        <v>0.53246753246753242</v>
      </c>
      <c r="V86">
        <f t="shared" si="22"/>
        <v>0.70129870129870131</v>
      </c>
      <c r="W86">
        <f t="shared" si="23"/>
        <v>0.50649350649350644</v>
      </c>
      <c r="X86">
        <f t="shared" si="14"/>
        <v>1.1053296925293034E-2</v>
      </c>
    </row>
    <row r="87" spans="1:24" x14ac:dyDescent="0.3">
      <c r="A87" t="s">
        <v>11</v>
      </c>
      <c r="B87" t="s">
        <v>12</v>
      </c>
      <c r="C87" t="s">
        <v>7</v>
      </c>
      <c r="D87" t="b">
        <v>0</v>
      </c>
      <c r="E87" t="s">
        <v>47</v>
      </c>
      <c r="F87" t="s">
        <v>8</v>
      </c>
      <c r="G87" t="str">
        <f t="shared" si="24"/>
        <v>no</v>
      </c>
      <c r="H87">
        <f t="shared" si="25"/>
        <v>1</v>
      </c>
      <c r="L87">
        <f t="shared" si="16"/>
        <v>0.27397260273972601</v>
      </c>
      <c r="M87">
        <f t="shared" si="10"/>
        <v>0.36986301369863012</v>
      </c>
      <c r="N87">
        <f t="shared" si="17"/>
        <v>0.47945205479452052</v>
      </c>
      <c r="O87">
        <f t="shared" si="18"/>
        <v>0.58904109589041098</v>
      </c>
      <c r="P87">
        <f t="shared" si="19"/>
        <v>0.45205479452054792</v>
      </c>
      <c r="Q87">
        <f t="shared" si="12"/>
        <v>6.295953330348875E-3</v>
      </c>
      <c r="S87">
        <f t="shared" si="20"/>
        <v>0.35064935064935066</v>
      </c>
      <c r="T87">
        <f t="shared" si="13"/>
        <v>0.32467532467532467</v>
      </c>
      <c r="U87">
        <f t="shared" si="21"/>
        <v>0.53246753246753242</v>
      </c>
      <c r="V87">
        <f t="shared" si="22"/>
        <v>0.29870129870129869</v>
      </c>
      <c r="W87">
        <f t="shared" si="23"/>
        <v>0.2857142857142857</v>
      </c>
      <c r="X87">
        <f t="shared" si="14"/>
        <v>2.655730410350558E-3</v>
      </c>
    </row>
    <row r="88" spans="1:24" x14ac:dyDescent="0.3">
      <c r="A88" t="s">
        <v>5</v>
      </c>
      <c r="B88" t="s">
        <v>13</v>
      </c>
      <c r="C88" t="s">
        <v>7</v>
      </c>
      <c r="D88" t="b">
        <v>1</v>
      </c>
      <c r="E88" t="s">
        <v>45</v>
      </c>
      <c r="F88" t="s">
        <v>8</v>
      </c>
      <c r="G88" t="str">
        <f t="shared" si="24"/>
        <v>no</v>
      </c>
      <c r="H88">
        <f t="shared" si="25"/>
        <v>1</v>
      </c>
      <c r="L88">
        <f t="shared" si="16"/>
        <v>0.38356164383561642</v>
      </c>
      <c r="M88">
        <f t="shared" si="10"/>
        <v>0.36986301369863012</v>
      </c>
      <c r="N88">
        <f t="shared" si="17"/>
        <v>0.47945205479452052</v>
      </c>
      <c r="O88">
        <f t="shared" si="18"/>
        <v>0.58904109589041098</v>
      </c>
      <c r="P88">
        <f t="shared" si="19"/>
        <v>0.34246575342465752</v>
      </c>
      <c r="Q88">
        <f t="shared" si="12"/>
        <v>6.677526259460928E-3</v>
      </c>
      <c r="S88">
        <f t="shared" si="20"/>
        <v>0.35064935064935066</v>
      </c>
      <c r="T88">
        <f t="shared" si="13"/>
        <v>0.32467532467532467</v>
      </c>
      <c r="U88">
        <f t="shared" si="21"/>
        <v>0.53246753246753242</v>
      </c>
      <c r="V88">
        <f t="shared" si="22"/>
        <v>0.29870129870129869</v>
      </c>
      <c r="W88">
        <f t="shared" si="23"/>
        <v>0.20779220779220781</v>
      </c>
      <c r="X88">
        <f t="shared" si="14"/>
        <v>1.9314402984367694E-3</v>
      </c>
    </row>
    <row r="89" spans="1:24" x14ac:dyDescent="0.3">
      <c r="A89" t="s">
        <v>9</v>
      </c>
      <c r="B89" t="s">
        <v>6</v>
      </c>
      <c r="C89" t="s">
        <v>7</v>
      </c>
      <c r="D89" t="b">
        <v>0</v>
      </c>
      <c r="E89" t="s">
        <v>45</v>
      </c>
      <c r="F89" t="s">
        <v>8</v>
      </c>
      <c r="G89" t="str">
        <f t="shared" si="24"/>
        <v>no</v>
      </c>
      <c r="H89">
        <f t="shared" si="25"/>
        <v>1</v>
      </c>
      <c r="L89">
        <f t="shared" si="16"/>
        <v>0.38356164383561642</v>
      </c>
      <c r="M89">
        <f t="shared" si="10"/>
        <v>0.15068493150684931</v>
      </c>
      <c r="N89">
        <f t="shared" si="17"/>
        <v>0.47945205479452052</v>
      </c>
      <c r="O89">
        <f t="shared" si="18"/>
        <v>0.41095890410958902</v>
      </c>
      <c r="P89">
        <f t="shared" si="19"/>
        <v>0.45205479452054792</v>
      </c>
      <c r="Q89">
        <f t="shared" si="12"/>
        <v>2.5053664415341775E-3</v>
      </c>
      <c r="S89">
        <f t="shared" si="20"/>
        <v>0.35064935064935066</v>
      </c>
      <c r="T89">
        <f t="shared" si="13"/>
        <v>0.35064935064935066</v>
      </c>
      <c r="U89">
        <f t="shared" si="21"/>
        <v>0.53246753246753242</v>
      </c>
      <c r="V89">
        <f t="shared" si="22"/>
        <v>0.70129870129870131</v>
      </c>
      <c r="W89">
        <f t="shared" si="23"/>
        <v>0.2857142857142857</v>
      </c>
      <c r="X89">
        <f t="shared" si="14"/>
        <v>6.7340085883323712E-3</v>
      </c>
    </row>
    <row r="90" spans="1:24" x14ac:dyDescent="0.3">
      <c r="A90" t="s">
        <v>5</v>
      </c>
      <c r="B90" t="s">
        <v>12</v>
      </c>
      <c r="C90" t="s">
        <v>7</v>
      </c>
      <c r="D90" t="b">
        <v>1</v>
      </c>
      <c r="E90" t="s">
        <v>47</v>
      </c>
      <c r="F90" t="s">
        <v>8</v>
      </c>
      <c r="G90" t="str">
        <f t="shared" si="24"/>
        <v>no</v>
      </c>
      <c r="H90">
        <f t="shared" si="25"/>
        <v>1</v>
      </c>
      <c r="L90">
        <f t="shared" si="16"/>
        <v>0.34246575342465752</v>
      </c>
      <c r="M90">
        <f t="shared" si="10"/>
        <v>0.36986301369863012</v>
      </c>
      <c r="N90">
        <f t="shared" si="17"/>
        <v>0.52054794520547942</v>
      </c>
      <c r="O90">
        <f t="shared" si="18"/>
        <v>0.58904109589041098</v>
      </c>
      <c r="P90">
        <f t="shared" si="19"/>
        <v>0.45205479452054792</v>
      </c>
      <c r="Q90">
        <f t="shared" si="12"/>
        <v>8.544508091187758E-3</v>
      </c>
      <c r="S90">
        <f t="shared" si="20"/>
        <v>0.29870129870129869</v>
      </c>
      <c r="T90">
        <f t="shared" si="13"/>
        <v>0.32467532467532467</v>
      </c>
      <c r="U90">
        <f t="shared" si="21"/>
        <v>0.46753246753246752</v>
      </c>
      <c r="V90">
        <f t="shared" si="22"/>
        <v>0.29870129870129869</v>
      </c>
      <c r="W90">
        <f t="shared" si="23"/>
        <v>0.2857142857142857</v>
      </c>
      <c r="X90">
        <f t="shared" si="14"/>
        <v>1.9863999817256207E-3</v>
      </c>
    </row>
    <row r="91" spans="1:24" x14ac:dyDescent="0.3">
      <c r="A91" t="s">
        <v>11</v>
      </c>
      <c r="B91" t="s">
        <v>12</v>
      </c>
      <c r="C91" t="s">
        <v>14</v>
      </c>
      <c r="D91" t="b">
        <v>0</v>
      </c>
      <c r="E91" t="s">
        <v>47</v>
      </c>
      <c r="F91" t="s">
        <v>8</v>
      </c>
      <c r="G91" t="str">
        <f t="shared" si="24"/>
        <v>no</v>
      </c>
      <c r="H91">
        <f t="shared" si="25"/>
        <v>1</v>
      </c>
      <c r="L91">
        <f t="shared" si="16"/>
        <v>0.34246575342465752</v>
      </c>
      <c r="M91">
        <f t="shared" si="10"/>
        <v>0.47945205479452052</v>
      </c>
      <c r="N91">
        <f t="shared" si="17"/>
        <v>0.47945205479452052</v>
      </c>
      <c r="O91">
        <f t="shared" si="18"/>
        <v>0.41095890410958902</v>
      </c>
      <c r="P91">
        <f t="shared" si="19"/>
        <v>0.34246575342465752</v>
      </c>
      <c r="Q91">
        <f t="shared" si="12"/>
        <v>5.3920593180401552E-3</v>
      </c>
      <c r="S91">
        <f t="shared" si="20"/>
        <v>0.29870129870129869</v>
      </c>
      <c r="T91">
        <f t="shared" si="13"/>
        <v>0.32467532467532467</v>
      </c>
      <c r="U91">
        <f t="shared" si="21"/>
        <v>0.53246753246753242</v>
      </c>
      <c r="V91">
        <f t="shared" si="22"/>
        <v>0.70129870129870131</v>
      </c>
      <c r="W91">
        <f t="shared" si="23"/>
        <v>0.20779220779220781</v>
      </c>
      <c r="X91">
        <f t="shared" si="14"/>
        <v>3.8628805968735388E-3</v>
      </c>
    </row>
    <row r="92" spans="1:24" x14ac:dyDescent="0.3">
      <c r="A92" t="s">
        <v>11</v>
      </c>
      <c r="B92" t="s">
        <v>13</v>
      </c>
      <c r="C92" t="s">
        <v>7</v>
      </c>
      <c r="D92" t="b">
        <v>0</v>
      </c>
      <c r="E92" t="s">
        <v>45</v>
      </c>
      <c r="F92" t="s">
        <v>8</v>
      </c>
      <c r="G92" t="str">
        <f t="shared" si="24"/>
        <v>no</v>
      </c>
      <c r="H92">
        <f t="shared" si="25"/>
        <v>1</v>
      </c>
      <c r="L92">
        <f t="shared" si="16"/>
        <v>0.38356164383561642</v>
      </c>
      <c r="M92">
        <f t="shared" si="10"/>
        <v>0.47945205479452052</v>
      </c>
      <c r="N92">
        <f t="shared" si="17"/>
        <v>0.47945205479452052</v>
      </c>
      <c r="O92">
        <f t="shared" si="18"/>
        <v>0.41095890410958902</v>
      </c>
      <c r="P92">
        <f t="shared" si="19"/>
        <v>0.34246575342465752</v>
      </c>
      <c r="Q92">
        <f t="shared" si="12"/>
        <v>6.0391064362049739E-3</v>
      </c>
      <c r="S92">
        <f t="shared" si="20"/>
        <v>0.35064935064935066</v>
      </c>
      <c r="T92">
        <f t="shared" si="13"/>
        <v>0.32467532467532467</v>
      </c>
      <c r="U92">
        <f t="shared" si="21"/>
        <v>0.53246753246753242</v>
      </c>
      <c r="V92">
        <f t="shared" si="22"/>
        <v>0.70129870129870131</v>
      </c>
      <c r="W92">
        <f t="shared" si="23"/>
        <v>0.20779220779220781</v>
      </c>
      <c r="X92">
        <f t="shared" si="14"/>
        <v>4.5346859180689378E-3</v>
      </c>
    </row>
    <row r="93" spans="1:24" x14ac:dyDescent="0.3">
      <c r="A93" t="s">
        <v>11</v>
      </c>
      <c r="B93" t="s">
        <v>12</v>
      </c>
      <c r="C93" t="s">
        <v>14</v>
      </c>
      <c r="D93" t="b">
        <v>1</v>
      </c>
      <c r="E93" t="s">
        <v>45</v>
      </c>
      <c r="F93" t="s">
        <v>8</v>
      </c>
      <c r="G93" t="str">
        <f t="shared" si="24"/>
        <v>no</v>
      </c>
      <c r="H93">
        <f t="shared" si="25"/>
        <v>1</v>
      </c>
      <c r="L93">
        <f t="shared" si="16"/>
        <v>0.27397260273972601</v>
      </c>
      <c r="M93">
        <f t="shared" si="10"/>
        <v>0.47945205479452052</v>
      </c>
      <c r="N93">
        <f t="shared" si="17"/>
        <v>0.47945205479452052</v>
      </c>
      <c r="O93">
        <f t="shared" si="18"/>
        <v>0.41095890410958902</v>
      </c>
      <c r="P93">
        <f t="shared" si="19"/>
        <v>0.45205479452054792</v>
      </c>
      <c r="Q93">
        <f t="shared" si="12"/>
        <v>5.6940146398504034E-3</v>
      </c>
      <c r="S93">
        <f t="shared" si="20"/>
        <v>0.35064935064935066</v>
      </c>
      <c r="T93">
        <f t="shared" si="13"/>
        <v>0.32467532467532467</v>
      </c>
      <c r="U93">
        <f t="shared" si="21"/>
        <v>0.53246753246753242</v>
      </c>
      <c r="V93">
        <f t="shared" si="22"/>
        <v>0.70129870129870131</v>
      </c>
      <c r="W93">
        <f t="shared" si="23"/>
        <v>0.2857142857142857</v>
      </c>
      <c r="X93">
        <f t="shared" si="14"/>
        <v>6.2351931373447883E-3</v>
      </c>
    </row>
    <row r="94" spans="1:24" x14ac:dyDescent="0.3">
      <c r="A94" t="s">
        <v>5</v>
      </c>
      <c r="B94" t="s">
        <v>13</v>
      </c>
      <c r="C94" t="s">
        <v>7</v>
      </c>
      <c r="D94" t="b">
        <v>1</v>
      </c>
      <c r="E94" t="s">
        <v>45</v>
      </c>
      <c r="F94" t="s">
        <v>8</v>
      </c>
      <c r="G94" t="str">
        <f t="shared" si="24"/>
        <v>no</v>
      </c>
      <c r="H94">
        <f t="shared" si="25"/>
        <v>1</v>
      </c>
      <c r="L94">
        <f t="shared" si="16"/>
        <v>0.27397260273972601</v>
      </c>
      <c r="M94">
        <f t="shared" si="10"/>
        <v>0.47945205479452052</v>
      </c>
      <c r="N94">
        <f t="shared" si="17"/>
        <v>0.47945205479452052</v>
      </c>
      <c r="O94">
        <f t="shared" si="18"/>
        <v>0.58904109589041098</v>
      </c>
      <c r="P94">
        <f t="shared" si="19"/>
        <v>0.45205479452054792</v>
      </c>
      <c r="Q94">
        <f t="shared" si="12"/>
        <v>8.1614209837855781E-3</v>
      </c>
      <c r="S94">
        <f t="shared" si="20"/>
        <v>0.35064935064935066</v>
      </c>
      <c r="T94">
        <f t="shared" si="13"/>
        <v>0.32467532467532467</v>
      </c>
      <c r="U94">
        <f t="shared" si="21"/>
        <v>0.53246753246753242</v>
      </c>
      <c r="V94">
        <f t="shared" si="22"/>
        <v>0.29870129870129869</v>
      </c>
      <c r="W94">
        <f t="shared" si="23"/>
        <v>0.2857142857142857</v>
      </c>
      <c r="X94">
        <f t="shared" si="14"/>
        <v>2.655730410350558E-3</v>
      </c>
    </row>
    <row r="95" spans="1:24" x14ac:dyDescent="0.3">
      <c r="A95" t="s">
        <v>9</v>
      </c>
      <c r="B95" t="s">
        <v>12</v>
      </c>
      <c r="C95" t="s">
        <v>7</v>
      </c>
      <c r="D95" t="b">
        <v>0</v>
      </c>
      <c r="E95" t="s">
        <v>46</v>
      </c>
      <c r="F95" t="s">
        <v>8</v>
      </c>
      <c r="G95" t="str">
        <f t="shared" si="24"/>
        <v>no</v>
      </c>
      <c r="H95">
        <f t="shared" si="25"/>
        <v>1</v>
      </c>
      <c r="L95">
        <f t="shared" si="16"/>
        <v>0.38356164383561642</v>
      </c>
      <c r="M95">
        <f t="shared" si="10"/>
        <v>0.36986301369863012</v>
      </c>
      <c r="N95">
        <f t="shared" si="17"/>
        <v>0.52054794520547942</v>
      </c>
      <c r="O95">
        <f t="shared" si="18"/>
        <v>0.58904109589041098</v>
      </c>
      <c r="P95">
        <f t="shared" si="19"/>
        <v>0.34246575342465752</v>
      </c>
      <c r="Q95">
        <f t="shared" si="12"/>
        <v>7.2498856531290077E-3</v>
      </c>
      <c r="S95">
        <f t="shared" si="20"/>
        <v>0.35064935064935066</v>
      </c>
      <c r="T95">
        <f t="shared" si="13"/>
        <v>0.32467532467532467</v>
      </c>
      <c r="U95">
        <f t="shared" si="21"/>
        <v>0.46753246753246752</v>
      </c>
      <c r="V95">
        <f t="shared" si="22"/>
        <v>0.29870129870129869</v>
      </c>
      <c r="W95">
        <f t="shared" si="23"/>
        <v>0.20779220779220781</v>
      </c>
      <c r="X95">
        <f t="shared" si="14"/>
        <v>1.6958987986274074E-3</v>
      </c>
    </row>
    <row r="96" spans="1:24" x14ac:dyDescent="0.3">
      <c r="A96" t="s">
        <v>9</v>
      </c>
      <c r="B96" t="s">
        <v>12</v>
      </c>
      <c r="C96" t="s">
        <v>7</v>
      </c>
      <c r="D96" t="b">
        <v>0</v>
      </c>
      <c r="E96" t="s">
        <v>46</v>
      </c>
      <c r="F96" t="s">
        <v>8</v>
      </c>
      <c r="G96" t="str">
        <f t="shared" si="24"/>
        <v>no</v>
      </c>
      <c r="H96">
        <f t="shared" si="25"/>
        <v>1</v>
      </c>
      <c r="L96">
        <f t="shared" si="16"/>
        <v>0.38356164383561642</v>
      </c>
      <c r="M96">
        <f t="shared" si="10"/>
        <v>0.36986301369863012</v>
      </c>
      <c r="N96">
        <f t="shared" si="17"/>
        <v>0.52054794520547942</v>
      </c>
      <c r="O96">
        <f t="shared" si="18"/>
        <v>0.58904109589041098</v>
      </c>
      <c r="P96">
        <f t="shared" si="19"/>
        <v>0.45205479452054792</v>
      </c>
      <c r="Q96">
        <f t="shared" si="12"/>
        <v>9.5698490621302888E-3</v>
      </c>
      <c r="S96">
        <f t="shared" si="20"/>
        <v>0.35064935064935066</v>
      </c>
      <c r="T96">
        <f t="shared" si="13"/>
        <v>0.32467532467532467</v>
      </c>
      <c r="U96">
        <f t="shared" si="21"/>
        <v>0.46753246753246752</v>
      </c>
      <c r="V96">
        <f t="shared" si="22"/>
        <v>0.29870129870129869</v>
      </c>
      <c r="W96">
        <f t="shared" si="23"/>
        <v>0.2857142857142857</v>
      </c>
      <c r="X96">
        <f t="shared" si="14"/>
        <v>2.3318608481126845E-3</v>
      </c>
    </row>
    <row r="97" spans="1:24" x14ac:dyDescent="0.3">
      <c r="A97" t="s">
        <v>11</v>
      </c>
      <c r="B97" t="s">
        <v>6</v>
      </c>
      <c r="C97" t="s">
        <v>14</v>
      </c>
      <c r="D97" t="b">
        <v>0</v>
      </c>
      <c r="E97" t="s">
        <v>47</v>
      </c>
      <c r="F97" t="s">
        <v>8</v>
      </c>
      <c r="G97" t="str">
        <f t="shared" si="24"/>
        <v>yes</v>
      </c>
      <c r="H97">
        <f t="shared" si="25"/>
        <v>0</v>
      </c>
      <c r="L97">
        <f t="shared" ref="L97:L128" si="26">IF(A66=$R$7,$M$8, IF(A66=$R$6,$M$7,$M$9))</f>
        <v>0.38356164383561642</v>
      </c>
      <c r="M97">
        <f t="shared" si="10"/>
        <v>0.47945205479452052</v>
      </c>
      <c r="N97">
        <f t="shared" ref="N97:N128" si="27">IF(C66=$R$16,$M$17, $M$18)</f>
        <v>0.52054794520547942</v>
      </c>
      <c r="O97">
        <f t="shared" ref="O97:O128" si="28">IF(D66=$R$12,$M$22,$M$21)</f>
        <v>0.41095890410958902</v>
      </c>
      <c r="P97">
        <f t="shared" ref="P97:P128" si="29">IF(E66=$R$20,$M$28, IF(E66=$R$19,$M$27,$M$26))</f>
        <v>0.34246575342465752</v>
      </c>
      <c r="Q97">
        <f t="shared" si="12"/>
        <v>6.5567441307368282E-3</v>
      </c>
      <c r="S97">
        <f t="shared" ref="S97:S128" si="30">IF(A66=$R$7,$P$8, IF(A66=$R$6,$P$7,$P$9))</f>
        <v>0.35064935064935066</v>
      </c>
      <c r="T97">
        <f t="shared" si="13"/>
        <v>0.32467532467532467</v>
      </c>
      <c r="U97">
        <f t="shared" ref="U97:U128" si="31">IF(C66=$R$16,$P$17, $P$18)</f>
        <v>0.46753246753246752</v>
      </c>
      <c r="V97">
        <f t="shared" ref="V97:V128" si="32">IF(D66=$R$12,$P$22,$P$21)</f>
        <v>0.70129870129870131</v>
      </c>
      <c r="W97">
        <f t="shared" ref="W97:W128" si="33">IF(E66=$R$20,$P$28, IF(E66=$R$19,$P$27,$P$26))</f>
        <v>0.20779220779220781</v>
      </c>
      <c r="X97">
        <f t="shared" si="14"/>
        <v>3.9816754402556527E-3</v>
      </c>
    </row>
    <row r="98" spans="1:24" x14ac:dyDescent="0.3">
      <c r="A98" t="s">
        <v>9</v>
      </c>
      <c r="B98" t="s">
        <v>6</v>
      </c>
      <c r="C98" t="s">
        <v>7</v>
      </c>
      <c r="D98" t="b">
        <v>1</v>
      </c>
      <c r="E98" t="s">
        <v>45</v>
      </c>
      <c r="F98" t="s">
        <v>8</v>
      </c>
      <c r="G98" t="str">
        <f t="shared" ref="G98:G129" si="34">IF(Q129&gt;X129,"yes","no")</f>
        <v>yes</v>
      </c>
      <c r="H98">
        <f t="shared" si="25"/>
        <v>0</v>
      </c>
      <c r="L98">
        <f t="shared" si="26"/>
        <v>0.38356164383561642</v>
      </c>
      <c r="M98">
        <f t="shared" ref="M98:M161" si="35">IF(B67=$R$13,$M$13, IF(B67=$R$14,$M$12,$M$14))</f>
        <v>0.47945205479452052</v>
      </c>
      <c r="N98">
        <f t="shared" si="27"/>
        <v>0.52054794520547942</v>
      </c>
      <c r="O98">
        <f t="shared" si="28"/>
        <v>0.58904109589041098</v>
      </c>
      <c r="P98">
        <f t="shared" si="29"/>
        <v>0.45205479452054792</v>
      </c>
      <c r="Q98">
        <f t="shared" ref="Q98:Q161" si="36">PRODUCT(L98:P98)*$N$2</f>
        <v>1.240535989535408E-2</v>
      </c>
      <c r="S98">
        <f t="shared" si="30"/>
        <v>0.35064935064935066</v>
      </c>
      <c r="T98">
        <f t="shared" ref="T98:T161" si="37">IF(B67=$R$13,$P$13, IF(B67=$R$14,$P$12,$P$14))</f>
        <v>0.32467532467532467</v>
      </c>
      <c r="U98">
        <f t="shared" si="31"/>
        <v>0.46753246753246752</v>
      </c>
      <c r="V98">
        <f t="shared" si="32"/>
        <v>0.29870129870129869</v>
      </c>
      <c r="W98">
        <f t="shared" si="33"/>
        <v>0.2857142857142857</v>
      </c>
      <c r="X98">
        <f t="shared" ref="X98:X161" si="38">PRODUCT(S98:W98)*$N$3</f>
        <v>2.3318608481126845E-3</v>
      </c>
    </row>
    <row r="99" spans="1:24" x14ac:dyDescent="0.3">
      <c r="A99" t="s">
        <v>11</v>
      </c>
      <c r="B99" t="s">
        <v>6</v>
      </c>
      <c r="C99" t="s">
        <v>7</v>
      </c>
      <c r="D99" t="b">
        <v>0</v>
      </c>
      <c r="E99" t="s">
        <v>45</v>
      </c>
      <c r="F99" t="s">
        <v>8</v>
      </c>
      <c r="G99" t="str">
        <f t="shared" si="34"/>
        <v>no</v>
      </c>
      <c r="H99">
        <f t="shared" si="25"/>
        <v>1</v>
      </c>
      <c r="L99">
        <f t="shared" si="26"/>
        <v>0.34246575342465752</v>
      </c>
      <c r="M99">
        <f t="shared" si="35"/>
        <v>0.36986301369863012</v>
      </c>
      <c r="N99">
        <f t="shared" si="27"/>
        <v>0.52054794520547942</v>
      </c>
      <c r="O99">
        <f t="shared" si="28"/>
        <v>0.58904109589041098</v>
      </c>
      <c r="P99">
        <f t="shared" si="29"/>
        <v>0.34246575342465752</v>
      </c>
      <c r="Q99">
        <f t="shared" si="36"/>
        <v>6.4731121902937561E-3</v>
      </c>
      <c r="S99">
        <f t="shared" si="30"/>
        <v>0.29870129870129869</v>
      </c>
      <c r="T99">
        <f t="shared" si="37"/>
        <v>0.32467532467532467</v>
      </c>
      <c r="U99">
        <f t="shared" si="31"/>
        <v>0.46753246753246752</v>
      </c>
      <c r="V99">
        <f t="shared" si="32"/>
        <v>0.29870129870129869</v>
      </c>
      <c r="W99">
        <f t="shared" si="33"/>
        <v>0.20779220779220781</v>
      </c>
      <c r="X99">
        <f t="shared" si="38"/>
        <v>1.4446545321640878E-3</v>
      </c>
    </row>
    <row r="100" spans="1:24" x14ac:dyDescent="0.3">
      <c r="A100" t="s">
        <v>9</v>
      </c>
      <c r="B100" t="s">
        <v>13</v>
      </c>
      <c r="C100" t="s">
        <v>7</v>
      </c>
      <c r="D100" t="b">
        <v>0</v>
      </c>
      <c r="E100" t="s">
        <v>45</v>
      </c>
      <c r="F100" t="s">
        <v>8</v>
      </c>
      <c r="G100" t="str">
        <f t="shared" si="34"/>
        <v>no</v>
      </c>
      <c r="H100">
        <f t="shared" si="25"/>
        <v>1</v>
      </c>
      <c r="L100">
        <f t="shared" si="26"/>
        <v>0.38356164383561642</v>
      </c>
      <c r="M100">
        <f t="shared" si="35"/>
        <v>0.36986301369863012</v>
      </c>
      <c r="N100">
        <f t="shared" si="27"/>
        <v>0.52054794520547942</v>
      </c>
      <c r="O100">
        <f t="shared" si="28"/>
        <v>0.58904109589041098</v>
      </c>
      <c r="P100">
        <f t="shared" si="29"/>
        <v>0.34246575342465752</v>
      </c>
      <c r="Q100">
        <f t="shared" si="36"/>
        <v>7.2498856531290077E-3</v>
      </c>
      <c r="S100">
        <f t="shared" si="30"/>
        <v>0.35064935064935066</v>
      </c>
      <c r="T100">
        <f t="shared" si="37"/>
        <v>0.32467532467532467</v>
      </c>
      <c r="U100">
        <f t="shared" si="31"/>
        <v>0.46753246753246752</v>
      </c>
      <c r="V100">
        <f t="shared" si="32"/>
        <v>0.29870129870129869</v>
      </c>
      <c r="W100">
        <f t="shared" si="33"/>
        <v>0.20779220779220781</v>
      </c>
      <c r="X100">
        <f t="shared" si="38"/>
        <v>1.6958987986274074E-3</v>
      </c>
    </row>
    <row r="101" spans="1:24" x14ac:dyDescent="0.3">
      <c r="A101" t="s">
        <v>11</v>
      </c>
      <c r="B101" t="s">
        <v>6</v>
      </c>
      <c r="C101" t="s">
        <v>14</v>
      </c>
      <c r="D101" t="b">
        <v>0</v>
      </c>
      <c r="E101" t="s">
        <v>47</v>
      </c>
      <c r="F101" t="s">
        <v>8</v>
      </c>
      <c r="G101" t="str">
        <f t="shared" si="34"/>
        <v>yes</v>
      </c>
      <c r="H101">
        <f t="shared" si="25"/>
        <v>0</v>
      </c>
      <c r="L101">
        <f t="shared" si="26"/>
        <v>0.38356164383561642</v>
      </c>
      <c r="M101">
        <f t="shared" si="35"/>
        <v>0.36986301369863012</v>
      </c>
      <c r="N101">
        <f t="shared" si="27"/>
        <v>0.52054794520547942</v>
      </c>
      <c r="O101">
        <f t="shared" si="28"/>
        <v>0.58904109589041098</v>
      </c>
      <c r="P101">
        <f t="shared" si="29"/>
        <v>0.45205479452054792</v>
      </c>
      <c r="Q101">
        <f t="shared" si="36"/>
        <v>9.5698490621302888E-3</v>
      </c>
      <c r="S101">
        <f t="shared" si="30"/>
        <v>0.35064935064935066</v>
      </c>
      <c r="T101">
        <f t="shared" si="37"/>
        <v>0.32467532467532467</v>
      </c>
      <c r="U101">
        <f t="shared" si="31"/>
        <v>0.46753246753246752</v>
      </c>
      <c r="V101">
        <f t="shared" si="32"/>
        <v>0.29870129870129869</v>
      </c>
      <c r="W101">
        <f t="shared" si="33"/>
        <v>0.2857142857142857</v>
      </c>
      <c r="X101">
        <f t="shared" si="38"/>
        <v>2.3318608481126845E-3</v>
      </c>
    </row>
    <row r="102" spans="1:24" x14ac:dyDescent="0.3">
      <c r="A102" t="s">
        <v>5</v>
      </c>
      <c r="B102" t="s">
        <v>12</v>
      </c>
      <c r="C102" t="s">
        <v>7</v>
      </c>
      <c r="D102" t="b">
        <v>0</v>
      </c>
      <c r="E102" t="s">
        <v>45</v>
      </c>
      <c r="F102" t="s">
        <v>8</v>
      </c>
      <c r="G102" t="str">
        <f t="shared" si="34"/>
        <v>no</v>
      </c>
      <c r="H102">
        <f t="shared" si="25"/>
        <v>1</v>
      </c>
      <c r="L102">
        <f t="shared" si="26"/>
        <v>0.34246575342465752</v>
      </c>
      <c r="M102">
        <f t="shared" si="35"/>
        <v>0.47945205479452052</v>
      </c>
      <c r="N102">
        <f t="shared" si="27"/>
        <v>0.47945205479452052</v>
      </c>
      <c r="O102">
        <f t="shared" si="28"/>
        <v>0.41095890410958902</v>
      </c>
      <c r="P102">
        <f t="shared" si="29"/>
        <v>0.34246575342465752</v>
      </c>
      <c r="Q102">
        <f t="shared" si="36"/>
        <v>5.3920593180401552E-3</v>
      </c>
      <c r="S102">
        <f t="shared" si="30"/>
        <v>0.29870129870129869</v>
      </c>
      <c r="T102">
        <f t="shared" si="37"/>
        <v>0.32467532467532467</v>
      </c>
      <c r="U102">
        <f t="shared" si="31"/>
        <v>0.53246753246753242</v>
      </c>
      <c r="V102">
        <f t="shared" si="32"/>
        <v>0.70129870129870131</v>
      </c>
      <c r="W102">
        <f t="shared" si="33"/>
        <v>0.20779220779220781</v>
      </c>
      <c r="X102">
        <f t="shared" si="38"/>
        <v>3.8628805968735388E-3</v>
      </c>
    </row>
    <row r="103" spans="1:24" x14ac:dyDescent="0.3">
      <c r="A103" t="s">
        <v>9</v>
      </c>
      <c r="B103" t="s">
        <v>13</v>
      </c>
      <c r="C103" t="s">
        <v>7</v>
      </c>
      <c r="D103" t="b">
        <v>0</v>
      </c>
      <c r="E103" t="s">
        <v>47</v>
      </c>
      <c r="F103" t="s">
        <v>8</v>
      </c>
      <c r="G103" t="str">
        <f t="shared" si="34"/>
        <v>yes</v>
      </c>
      <c r="H103">
        <f t="shared" si="25"/>
        <v>0</v>
      </c>
      <c r="L103">
        <f t="shared" si="26"/>
        <v>0.34246575342465752</v>
      </c>
      <c r="M103">
        <f t="shared" si="35"/>
        <v>0.36986301369863012</v>
      </c>
      <c r="N103">
        <f t="shared" si="27"/>
        <v>0.52054794520547942</v>
      </c>
      <c r="O103">
        <f t="shared" si="28"/>
        <v>0.58904109589041098</v>
      </c>
      <c r="P103">
        <f t="shared" si="29"/>
        <v>0.45205479452054792</v>
      </c>
      <c r="Q103">
        <f t="shared" si="36"/>
        <v>8.544508091187758E-3</v>
      </c>
      <c r="S103">
        <f t="shared" si="30"/>
        <v>0.29870129870129869</v>
      </c>
      <c r="T103">
        <f t="shared" si="37"/>
        <v>0.32467532467532467</v>
      </c>
      <c r="U103">
        <f t="shared" si="31"/>
        <v>0.46753246753246752</v>
      </c>
      <c r="V103">
        <f t="shared" si="32"/>
        <v>0.29870129870129869</v>
      </c>
      <c r="W103">
        <f t="shared" si="33"/>
        <v>0.2857142857142857</v>
      </c>
      <c r="X103">
        <f t="shared" si="38"/>
        <v>1.9863999817256207E-3</v>
      </c>
    </row>
    <row r="104" spans="1:24" x14ac:dyDescent="0.3">
      <c r="A104" t="s">
        <v>9</v>
      </c>
      <c r="B104" t="s">
        <v>13</v>
      </c>
      <c r="C104" t="s">
        <v>14</v>
      </c>
      <c r="D104" t="b">
        <v>0</v>
      </c>
      <c r="E104" t="s">
        <v>46</v>
      </c>
      <c r="F104" t="s">
        <v>8</v>
      </c>
      <c r="G104" t="str">
        <f t="shared" si="34"/>
        <v>yes</v>
      </c>
      <c r="H104">
        <f t="shared" si="25"/>
        <v>0</v>
      </c>
      <c r="L104">
        <f t="shared" si="26"/>
        <v>0.27397260273972601</v>
      </c>
      <c r="M104">
        <f t="shared" si="35"/>
        <v>0.47945205479452052</v>
      </c>
      <c r="N104">
        <f t="shared" si="27"/>
        <v>0.52054794520547942</v>
      </c>
      <c r="O104">
        <f t="shared" si="28"/>
        <v>0.41095890410958902</v>
      </c>
      <c r="P104">
        <f t="shared" si="29"/>
        <v>0.34246575342465752</v>
      </c>
      <c r="Q104">
        <f t="shared" si="36"/>
        <v>4.6833886648120198E-3</v>
      </c>
      <c r="S104">
        <f t="shared" si="30"/>
        <v>0.35064935064935066</v>
      </c>
      <c r="T104">
        <f t="shared" si="37"/>
        <v>0.32467532467532467</v>
      </c>
      <c r="U104">
        <f t="shared" si="31"/>
        <v>0.46753246753246752</v>
      </c>
      <c r="V104">
        <f t="shared" si="32"/>
        <v>0.70129870129870131</v>
      </c>
      <c r="W104">
        <f t="shared" si="33"/>
        <v>0.20779220779220781</v>
      </c>
      <c r="X104">
        <f t="shared" si="38"/>
        <v>3.9816754402556527E-3</v>
      </c>
    </row>
    <row r="105" spans="1:24" x14ac:dyDescent="0.3">
      <c r="A105" t="s">
        <v>5</v>
      </c>
      <c r="B105" t="s">
        <v>12</v>
      </c>
      <c r="C105" t="s">
        <v>7</v>
      </c>
      <c r="D105" t="b">
        <v>0</v>
      </c>
      <c r="E105" t="s">
        <v>45</v>
      </c>
      <c r="F105" t="s">
        <v>8</v>
      </c>
      <c r="G105" t="str">
        <f t="shared" si="34"/>
        <v>no</v>
      </c>
      <c r="H105">
        <f t="shared" si="25"/>
        <v>1</v>
      </c>
      <c r="L105">
        <f t="shared" si="26"/>
        <v>0.38356164383561642</v>
      </c>
      <c r="M105">
        <f t="shared" si="35"/>
        <v>0.47945205479452052</v>
      </c>
      <c r="N105">
        <f t="shared" si="27"/>
        <v>0.52054794520547942</v>
      </c>
      <c r="O105">
        <f t="shared" si="28"/>
        <v>0.58904109589041098</v>
      </c>
      <c r="P105">
        <f t="shared" si="29"/>
        <v>0.20547945205479451</v>
      </c>
      <c r="Q105">
        <f t="shared" si="36"/>
        <v>5.6387999524336735E-3</v>
      </c>
      <c r="S105">
        <f t="shared" si="30"/>
        <v>0.35064935064935066</v>
      </c>
      <c r="T105">
        <f t="shared" si="37"/>
        <v>0.32467532467532467</v>
      </c>
      <c r="U105">
        <f t="shared" si="31"/>
        <v>0.46753246753246752</v>
      </c>
      <c r="V105">
        <f t="shared" si="32"/>
        <v>0.29870129870129869</v>
      </c>
      <c r="W105">
        <f t="shared" si="33"/>
        <v>0.50649350649350644</v>
      </c>
      <c r="X105">
        <f t="shared" si="38"/>
        <v>4.1337533216543052E-3</v>
      </c>
    </row>
    <row r="106" spans="1:24" x14ac:dyDescent="0.3">
      <c r="A106" t="s">
        <v>11</v>
      </c>
      <c r="B106" t="s">
        <v>12</v>
      </c>
      <c r="C106" t="s">
        <v>14</v>
      </c>
      <c r="D106" t="b">
        <v>0</v>
      </c>
      <c r="E106" t="s">
        <v>46</v>
      </c>
      <c r="F106" t="s">
        <v>8</v>
      </c>
      <c r="G106" t="str">
        <f t="shared" si="34"/>
        <v>no</v>
      </c>
      <c r="H106">
        <f t="shared" si="25"/>
        <v>1</v>
      </c>
      <c r="L106">
        <f t="shared" si="26"/>
        <v>0.38356164383561642</v>
      </c>
      <c r="M106">
        <f t="shared" si="35"/>
        <v>0.15068493150684931</v>
      </c>
      <c r="N106">
        <f t="shared" si="27"/>
        <v>0.47945205479452052</v>
      </c>
      <c r="O106">
        <f t="shared" si="28"/>
        <v>0.41095890410958902</v>
      </c>
      <c r="P106">
        <f t="shared" si="29"/>
        <v>0.20547945205479451</v>
      </c>
      <c r="Q106">
        <f t="shared" si="36"/>
        <v>1.1388029279700807E-3</v>
      </c>
      <c r="S106">
        <f t="shared" si="30"/>
        <v>0.35064935064935066</v>
      </c>
      <c r="T106">
        <f t="shared" si="37"/>
        <v>0.35064935064935066</v>
      </c>
      <c r="U106">
        <f t="shared" si="31"/>
        <v>0.53246753246753242</v>
      </c>
      <c r="V106">
        <f t="shared" si="32"/>
        <v>0.70129870129870131</v>
      </c>
      <c r="W106">
        <f t="shared" si="33"/>
        <v>0.50649350649350644</v>
      </c>
      <c r="X106">
        <f t="shared" si="38"/>
        <v>1.1937560679316478E-2</v>
      </c>
    </row>
    <row r="107" spans="1:24" x14ac:dyDescent="0.3">
      <c r="A107" t="s">
        <v>9</v>
      </c>
      <c r="B107" t="s">
        <v>13</v>
      </c>
      <c r="C107" t="s">
        <v>7</v>
      </c>
      <c r="D107" t="b">
        <v>1</v>
      </c>
      <c r="E107" t="s">
        <v>45</v>
      </c>
      <c r="F107" t="s">
        <v>8</v>
      </c>
      <c r="G107" t="str">
        <f t="shared" si="34"/>
        <v>no</v>
      </c>
      <c r="H107">
        <f t="shared" si="25"/>
        <v>1</v>
      </c>
      <c r="L107">
        <f t="shared" si="26"/>
        <v>0.38356164383561642</v>
      </c>
      <c r="M107">
        <f t="shared" si="35"/>
        <v>0.36986301369863012</v>
      </c>
      <c r="N107">
        <f t="shared" si="27"/>
        <v>0.52054794520547942</v>
      </c>
      <c r="O107">
        <f t="shared" si="28"/>
        <v>0.41095890410958902</v>
      </c>
      <c r="P107">
        <f t="shared" si="29"/>
        <v>0.20547945205479451</v>
      </c>
      <c r="Q107">
        <f t="shared" si="36"/>
        <v>3.0348358547981889E-3</v>
      </c>
      <c r="S107">
        <f t="shared" si="30"/>
        <v>0.35064935064935066</v>
      </c>
      <c r="T107">
        <f t="shared" si="37"/>
        <v>0.32467532467532467</v>
      </c>
      <c r="U107">
        <f t="shared" si="31"/>
        <v>0.46753246753246752</v>
      </c>
      <c r="V107">
        <f t="shared" si="32"/>
        <v>0.70129870129870131</v>
      </c>
      <c r="W107">
        <f t="shared" si="33"/>
        <v>0.50649350649350644</v>
      </c>
      <c r="X107">
        <f t="shared" si="38"/>
        <v>9.705333885623153E-3</v>
      </c>
    </row>
    <row r="108" spans="1:24" x14ac:dyDescent="0.3">
      <c r="A108" t="s">
        <v>11</v>
      </c>
      <c r="B108" t="s">
        <v>13</v>
      </c>
      <c r="C108" t="s">
        <v>14</v>
      </c>
      <c r="D108" t="b">
        <v>1</v>
      </c>
      <c r="E108" t="s">
        <v>45</v>
      </c>
      <c r="F108" t="s">
        <v>8</v>
      </c>
      <c r="G108" t="str">
        <f t="shared" si="34"/>
        <v>yes</v>
      </c>
      <c r="H108">
        <f t="shared" si="25"/>
        <v>0</v>
      </c>
      <c r="L108">
        <f t="shared" si="26"/>
        <v>0.38356164383561642</v>
      </c>
      <c r="M108">
        <f t="shared" si="35"/>
        <v>0.15068493150684931</v>
      </c>
      <c r="N108">
        <f t="shared" si="27"/>
        <v>0.52054794520547942</v>
      </c>
      <c r="O108">
        <f t="shared" si="28"/>
        <v>0.41095890410958902</v>
      </c>
      <c r="P108">
        <f t="shared" si="29"/>
        <v>0.20547945205479451</v>
      </c>
      <c r="Q108">
        <f t="shared" si="36"/>
        <v>1.2364146075103733E-3</v>
      </c>
      <c r="S108">
        <f t="shared" si="30"/>
        <v>0.35064935064935066</v>
      </c>
      <c r="T108">
        <f t="shared" si="37"/>
        <v>0.35064935064935066</v>
      </c>
      <c r="U108">
        <f t="shared" si="31"/>
        <v>0.46753246753246752</v>
      </c>
      <c r="V108">
        <f t="shared" si="32"/>
        <v>0.70129870129870131</v>
      </c>
      <c r="W108">
        <f t="shared" si="33"/>
        <v>0.50649350649350644</v>
      </c>
      <c r="X108">
        <f t="shared" si="38"/>
        <v>1.0481760596473006E-2</v>
      </c>
    </row>
    <row r="109" spans="1:24" x14ac:dyDescent="0.3">
      <c r="A109" t="s">
        <v>11</v>
      </c>
      <c r="B109" t="s">
        <v>12</v>
      </c>
      <c r="C109" t="s">
        <v>7</v>
      </c>
      <c r="D109" t="b">
        <v>0</v>
      </c>
      <c r="E109" t="s">
        <v>45</v>
      </c>
      <c r="F109" t="s">
        <v>8</v>
      </c>
      <c r="G109" t="str">
        <f t="shared" si="34"/>
        <v>no</v>
      </c>
      <c r="H109">
        <f t="shared" si="25"/>
        <v>1</v>
      </c>
      <c r="L109">
        <f t="shared" si="26"/>
        <v>0.27397260273972601</v>
      </c>
      <c r="M109">
        <f t="shared" si="35"/>
        <v>0.47945205479452052</v>
      </c>
      <c r="N109">
        <f t="shared" si="27"/>
        <v>0.52054794520547942</v>
      </c>
      <c r="O109">
        <f t="shared" si="28"/>
        <v>0.41095890410958902</v>
      </c>
      <c r="P109">
        <f t="shared" si="29"/>
        <v>0.20547945205479451</v>
      </c>
      <c r="Q109">
        <f t="shared" si="36"/>
        <v>2.8100331988872118E-3</v>
      </c>
      <c r="S109">
        <f t="shared" si="30"/>
        <v>0.35064935064935066</v>
      </c>
      <c r="T109">
        <f t="shared" si="37"/>
        <v>0.32467532467532467</v>
      </c>
      <c r="U109">
        <f t="shared" si="31"/>
        <v>0.46753246753246752</v>
      </c>
      <c r="V109">
        <f t="shared" si="32"/>
        <v>0.70129870129870131</v>
      </c>
      <c r="W109">
        <f t="shared" si="33"/>
        <v>0.50649350649350644</v>
      </c>
      <c r="X109">
        <f t="shared" si="38"/>
        <v>9.705333885623153E-3</v>
      </c>
    </row>
    <row r="110" spans="1:24" x14ac:dyDescent="0.3">
      <c r="A110" t="s">
        <v>9</v>
      </c>
      <c r="B110" t="s">
        <v>13</v>
      </c>
      <c r="C110" t="s">
        <v>14</v>
      </c>
      <c r="D110" t="b">
        <v>0</v>
      </c>
      <c r="E110" t="s">
        <v>45</v>
      </c>
      <c r="F110" t="s">
        <v>8</v>
      </c>
      <c r="G110" t="str">
        <f t="shared" si="34"/>
        <v>no</v>
      </c>
      <c r="H110">
        <f t="shared" si="25"/>
        <v>1</v>
      </c>
      <c r="L110">
        <f t="shared" si="26"/>
        <v>0.27397260273972601</v>
      </c>
      <c r="M110">
        <f t="shared" si="35"/>
        <v>0.47945205479452052</v>
      </c>
      <c r="N110">
        <f t="shared" si="27"/>
        <v>0.52054794520547942</v>
      </c>
      <c r="O110">
        <f t="shared" si="28"/>
        <v>0.58904109589041098</v>
      </c>
      <c r="P110">
        <f t="shared" si="29"/>
        <v>0.34246575342465752</v>
      </c>
      <c r="Q110">
        <f t="shared" si="36"/>
        <v>6.7128570862305626E-3</v>
      </c>
      <c r="S110">
        <f t="shared" si="30"/>
        <v>0.35064935064935066</v>
      </c>
      <c r="T110">
        <f t="shared" si="37"/>
        <v>0.32467532467532467</v>
      </c>
      <c r="U110">
        <f t="shared" si="31"/>
        <v>0.46753246753246752</v>
      </c>
      <c r="V110">
        <f t="shared" si="32"/>
        <v>0.29870129870129869</v>
      </c>
      <c r="W110">
        <f t="shared" si="33"/>
        <v>0.20779220779220781</v>
      </c>
      <c r="X110">
        <f t="shared" si="38"/>
        <v>1.6958987986274074E-3</v>
      </c>
    </row>
    <row r="111" spans="1:24" x14ac:dyDescent="0.3">
      <c r="A111" t="s">
        <v>9</v>
      </c>
      <c r="B111" t="s">
        <v>6</v>
      </c>
      <c r="C111" t="s">
        <v>14</v>
      </c>
      <c r="D111" t="b">
        <v>0</v>
      </c>
      <c r="E111" t="s">
        <v>47</v>
      </c>
      <c r="F111" t="s">
        <v>8</v>
      </c>
      <c r="G111" t="str">
        <f t="shared" si="34"/>
        <v>yes</v>
      </c>
      <c r="H111">
        <f t="shared" si="25"/>
        <v>0</v>
      </c>
      <c r="L111">
        <f t="shared" si="26"/>
        <v>0.38356164383561642</v>
      </c>
      <c r="M111">
        <f t="shared" si="35"/>
        <v>0.36986301369863012</v>
      </c>
      <c r="N111">
        <f t="shared" si="27"/>
        <v>0.52054794520547942</v>
      </c>
      <c r="O111">
        <f t="shared" si="28"/>
        <v>0.41095890410958902</v>
      </c>
      <c r="P111">
        <f t="shared" si="29"/>
        <v>0.34246575342465752</v>
      </c>
      <c r="Q111">
        <f t="shared" si="36"/>
        <v>5.0580597579969813E-3</v>
      </c>
      <c r="S111">
        <f t="shared" si="30"/>
        <v>0.35064935064935066</v>
      </c>
      <c r="T111">
        <f t="shared" si="37"/>
        <v>0.32467532467532467</v>
      </c>
      <c r="U111">
        <f t="shared" si="31"/>
        <v>0.46753246753246752</v>
      </c>
      <c r="V111">
        <f t="shared" si="32"/>
        <v>0.70129870129870131</v>
      </c>
      <c r="W111">
        <f t="shared" si="33"/>
        <v>0.20779220779220781</v>
      </c>
      <c r="X111">
        <f t="shared" si="38"/>
        <v>3.9816754402556527E-3</v>
      </c>
    </row>
    <row r="112" spans="1:24" x14ac:dyDescent="0.3">
      <c r="A112" t="s">
        <v>11</v>
      </c>
      <c r="B112" t="s">
        <v>6</v>
      </c>
      <c r="C112" t="s">
        <v>14</v>
      </c>
      <c r="D112" t="b">
        <v>0</v>
      </c>
      <c r="E112" t="s">
        <v>46</v>
      </c>
      <c r="F112" t="s">
        <v>8</v>
      </c>
      <c r="G112" t="str">
        <f t="shared" si="34"/>
        <v>yes</v>
      </c>
      <c r="H112">
        <f t="shared" si="25"/>
        <v>0</v>
      </c>
      <c r="L112">
        <f t="shared" si="26"/>
        <v>0.27397260273972601</v>
      </c>
      <c r="M112">
        <f t="shared" si="35"/>
        <v>0.47945205479452052</v>
      </c>
      <c r="N112">
        <f t="shared" si="27"/>
        <v>0.47945205479452052</v>
      </c>
      <c r="O112">
        <f t="shared" si="28"/>
        <v>0.41095890410958902</v>
      </c>
      <c r="P112">
        <f t="shared" si="29"/>
        <v>0.20547945205479451</v>
      </c>
      <c r="Q112">
        <f t="shared" si="36"/>
        <v>2.5881884726592741E-3</v>
      </c>
      <c r="S112">
        <f t="shared" si="30"/>
        <v>0.35064935064935066</v>
      </c>
      <c r="T112">
        <f t="shared" si="37"/>
        <v>0.32467532467532467</v>
      </c>
      <c r="U112">
        <f t="shared" si="31"/>
        <v>0.53246753246753242</v>
      </c>
      <c r="V112">
        <f t="shared" si="32"/>
        <v>0.70129870129870131</v>
      </c>
      <c r="W112">
        <f t="shared" si="33"/>
        <v>0.50649350649350644</v>
      </c>
      <c r="X112">
        <f t="shared" si="38"/>
        <v>1.1053296925293034E-2</v>
      </c>
    </row>
    <row r="113" spans="1:24" x14ac:dyDescent="0.3">
      <c r="A113" t="s">
        <v>5</v>
      </c>
      <c r="B113" t="s">
        <v>13</v>
      </c>
      <c r="C113" t="s">
        <v>7</v>
      </c>
      <c r="D113" t="b">
        <v>1</v>
      </c>
      <c r="E113" t="s">
        <v>45</v>
      </c>
      <c r="F113" t="s">
        <v>8</v>
      </c>
      <c r="G113" t="str">
        <f t="shared" si="34"/>
        <v>no</v>
      </c>
      <c r="H113">
        <f t="shared" si="25"/>
        <v>1</v>
      </c>
      <c r="L113">
        <f t="shared" si="26"/>
        <v>0.27397260273972601</v>
      </c>
      <c r="M113">
        <f t="shared" si="35"/>
        <v>0.15068493150684931</v>
      </c>
      <c r="N113">
        <f t="shared" si="27"/>
        <v>0.47945205479452052</v>
      </c>
      <c r="O113">
        <f t="shared" si="28"/>
        <v>0.41095890410958902</v>
      </c>
      <c r="P113">
        <f t="shared" si="29"/>
        <v>0.20547945205479451</v>
      </c>
      <c r="Q113">
        <f t="shared" si="36"/>
        <v>8.1343066283577192E-4</v>
      </c>
      <c r="S113">
        <f t="shared" si="30"/>
        <v>0.35064935064935066</v>
      </c>
      <c r="T113">
        <f t="shared" si="37"/>
        <v>0.35064935064935066</v>
      </c>
      <c r="U113">
        <f t="shared" si="31"/>
        <v>0.53246753246753242</v>
      </c>
      <c r="V113">
        <f t="shared" si="32"/>
        <v>0.70129870129870131</v>
      </c>
      <c r="W113">
        <f t="shared" si="33"/>
        <v>0.50649350649350644</v>
      </c>
      <c r="X113">
        <f t="shared" si="38"/>
        <v>1.1937560679316478E-2</v>
      </c>
    </row>
    <row r="114" spans="1:24" x14ac:dyDescent="0.3">
      <c r="A114" t="s">
        <v>9</v>
      </c>
      <c r="B114" t="s">
        <v>6</v>
      </c>
      <c r="C114" t="s">
        <v>14</v>
      </c>
      <c r="D114" t="b">
        <v>0</v>
      </c>
      <c r="E114" t="s">
        <v>47</v>
      </c>
      <c r="F114" t="s">
        <v>8</v>
      </c>
      <c r="G114" t="str">
        <f t="shared" si="34"/>
        <v>yes</v>
      </c>
      <c r="H114">
        <f t="shared" si="25"/>
        <v>0</v>
      </c>
      <c r="L114">
        <f t="shared" si="26"/>
        <v>0.38356164383561642</v>
      </c>
      <c r="M114">
        <f t="shared" si="35"/>
        <v>0.15068493150684931</v>
      </c>
      <c r="N114">
        <f t="shared" si="27"/>
        <v>0.47945205479452052</v>
      </c>
      <c r="O114">
        <f t="shared" si="28"/>
        <v>0.58904109589041098</v>
      </c>
      <c r="P114">
        <f t="shared" si="29"/>
        <v>0.45205479452054792</v>
      </c>
      <c r="Q114">
        <f t="shared" si="36"/>
        <v>3.5910252328656546E-3</v>
      </c>
      <c r="S114">
        <f t="shared" si="30"/>
        <v>0.35064935064935066</v>
      </c>
      <c r="T114">
        <f t="shared" si="37"/>
        <v>0.35064935064935066</v>
      </c>
      <c r="U114">
        <f t="shared" si="31"/>
        <v>0.53246753246753242</v>
      </c>
      <c r="V114">
        <f t="shared" si="32"/>
        <v>0.29870129870129869</v>
      </c>
      <c r="W114">
        <f t="shared" si="33"/>
        <v>0.2857142857142857</v>
      </c>
      <c r="X114">
        <f t="shared" si="38"/>
        <v>2.8681888431786023E-3</v>
      </c>
    </row>
    <row r="115" spans="1:24" x14ac:dyDescent="0.3">
      <c r="A115" t="s">
        <v>9</v>
      </c>
      <c r="B115" t="s">
        <v>13</v>
      </c>
      <c r="C115" t="s">
        <v>7</v>
      </c>
      <c r="D115" t="b">
        <v>0</v>
      </c>
      <c r="E115" t="s">
        <v>46</v>
      </c>
      <c r="F115" t="s">
        <v>8</v>
      </c>
      <c r="G115" t="str">
        <f t="shared" si="34"/>
        <v>yes</v>
      </c>
      <c r="H115">
        <f t="shared" si="25"/>
        <v>0</v>
      </c>
      <c r="L115">
        <f t="shared" si="26"/>
        <v>0.27397260273972601</v>
      </c>
      <c r="M115">
        <f t="shared" si="35"/>
        <v>0.47945205479452052</v>
      </c>
      <c r="N115">
        <f t="shared" si="27"/>
        <v>0.47945205479452052</v>
      </c>
      <c r="O115">
        <f t="shared" si="28"/>
        <v>0.58904109589041098</v>
      </c>
      <c r="P115">
        <f t="shared" si="29"/>
        <v>0.20547945205479451</v>
      </c>
      <c r="Q115">
        <f t="shared" si="36"/>
        <v>3.7097368108116265E-3</v>
      </c>
      <c r="S115">
        <f t="shared" si="30"/>
        <v>0.35064935064935066</v>
      </c>
      <c r="T115">
        <f t="shared" si="37"/>
        <v>0.32467532467532467</v>
      </c>
      <c r="U115">
        <f t="shared" si="31"/>
        <v>0.53246753246753242</v>
      </c>
      <c r="V115">
        <f t="shared" si="32"/>
        <v>0.29870129870129869</v>
      </c>
      <c r="W115">
        <f t="shared" si="33"/>
        <v>0.50649350649350644</v>
      </c>
      <c r="X115">
        <f t="shared" si="38"/>
        <v>4.7078857274396252E-3</v>
      </c>
    </row>
    <row r="116" spans="1:24" x14ac:dyDescent="0.3">
      <c r="A116" t="s">
        <v>11</v>
      </c>
      <c r="B116" t="s">
        <v>6</v>
      </c>
      <c r="C116" t="s">
        <v>7</v>
      </c>
      <c r="D116" t="b">
        <v>1</v>
      </c>
      <c r="E116" t="s">
        <v>47</v>
      </c>
      <c r="F116" t="s">
        <v>8</v>
      </c>
      <c r="G116" t="str">
        <f t="shared" si="34"/>
        <v>yes</v>
      </c>
      <c r="H116">
        <f t="shared" si="25"/>
        <v>0</v>
      </c>
      <c r="L116">
        <f t="shared" si="26"/>
        <v>0.27397260273972601</v>
      </c>
      <c r="M116">
        <f t="shared" si="35"/>
        <v>0.47945205479452052</v>
      </c>
      <c r="N116">
        <f t="shared" si="27"/>
        <v>0.47945205479452052</v>
      </c>
      <c r="O116">
        <f t="shared" si="28"/>
        <v>0.41095890410958902</v>
      </c>
      <c r="P116">
        <f t="shared" si="29"/>
        <v>0.20547945205479451</v>
      </c>
      <c r="Q116">
        <f t="shared" si="36"/>
        <v>2.5881884726592741E-3</v>
      </c>
      <c r="S116">
        <f t="shared" si="30"/>
        <v>0.35064935064935066</v>
      </c>
      <c r="T116">
        <f t="shared" si="37"/>
        <v>0.32467532467532467</v>
      </c>
      <c r="U116">
        <f t="shared" si="31"/>
        <v>0.53246753246753242</v>
      </c>
      <c r="V116">
        <f t="shared" si="32"/>
        <v>0.70129870129870131</v>
      </c>
      <c r="W116">
        <f t="shared" si="33"/>
        <v>0.50649350649350644</v>
      </c>
      <c r="X116">
        <f t="shared" si="38"/>
        <v>1.1053296925293034E-2</v>
      </c>
    </row>
    <row r="117" spans="1:24" x14ac:dyDescent="0.3">
      <c r="A117" t="s">
        <v>11</v>
      </c>
      <c r="B117" t="s">
        <v>6</v>
      </c>
      <c r="C117" t="s">
        <v>7</v>
      </c>
      <c r="D117" t="b">
        <v>0</v>
      </c>
      <c r="E117" t="s">
        <v>47</v>
      </c>
      <c r="F117" t="s">
        <v>8</v>
      </c>
      <c r="G117" t="str">
        <f t="shared" si="34"/>
        <v>yes</v>
      </c>
      <c r="H117">
        <f t="shared" si="25"/>
        <v>0</v>
      </c>
      <c r="L117">
        <f t="shared" si="26"/>
        <v>0.27397260273972601</v>
      </c>
      <c r="M117">
        <f t="shared" si="35"/>
        <v>0.15068493150684931</v>
      </c>
      <c r="N117">
        <f t="shared" si="27"/>
        <v>0.47945205479452052</v>
      </c>
      <c r="O117">
        <f t="shared" si="28"/>
        <v>0.41095890410958902</v>
      </c>
      <c r="P117">
        <f t="shared" si="29"/>
        <v>0.45205479452054792</v>
      </c>
      <c r="Q117">
        <f t="shared" si="36"/>
        <v>1.7895474582386981E-3</v>
      </c>
      <c r="S117">
        <f t="shared" si="30"/>
        <v>0.35064935064935066</v>
      </c>
      <c r="T117">
        <f t="shared" si="37"/>
        <v>0.35064935064935066</v>
      </c>
      <c r="U117">
        <f t="shared" si="31"/>
        <v>0.53246753246753242</v>
      </c>
      <c r="V117">
        <f t="shared" si="32"/>
        <v>0.70129870129870131</v>
      </c>
      <c r="W117">
        <f t="shared" si="33"/>
        <v>0.2857142857142857</v>
      </c>
      <c r="X117">
        <f t="shared" si="38"/>
        <v>6.7340085883323712E-3</v>
      </c>
    </row>
    <row r="118" spans="1:24" x14ac:dyDescent="0.3">
      <c r="A118" t="s">
        <v>11</v>
      </c>
      <c r="B118" t="s">
        <v>13</v>
      </c>
      <c r="C118" t="s">
        <v>7</v>
      </c>
      <c r="D118" t="b">
        <v>1</v>
      </c>
      <c r="E118" t="s">
        <v>45</v>
      </c>
      <c r="F118" t="s">
        <v>8</v>
      </c>
      <c r="G118" t="str">
        <f t="shared" si="34"/>
        <v>no</v>
      </c>
      <c r="H118">
        <f t="shared" si="25"/>
        <v>1</v>
      </c>
      <c r="L118">
        <f t="shared" si="26"/>
        <v>0.38356164383561642</v>
      </c>
      <c r="M118">
        <f t="shared" si="35"/>
        <v>0.15068493150684931</v>
      </c>
      <c r="N118">
        <f t="shared" si="27"/>
        <v>0.47945205479452052</v>
      </c>
      <c r="O118">
        <f t="shared" si="28"/>
        <v>0.41095890410958902</v>
      </c>
      <c r="P118">
        <f t="shared" si="29"/>
        <v>0.45205479452054792</v>
      </c>
      <c r="Q118">
        <f t="shared" si="36"/>
        <v>2.5053664415341775E-3</v>
      </c>
      <c r="S118">
        <f t="shared" si="30"/>
        <v>0.35064935064935066</v>
      </c>
      <c r="T118">
        <f t="shared" si="37"/>
        <v>0.35064935064935066</v>
      </c>
      <c r="U118">
        <f t="shared" si="31"/>
        <v>0.53246753246753242</v>
      </c>
      <c r="V118">
        <f t="shared" si="32"/>
        <v>0.70129870129870131</v>
      </c>
      <c r="W118">
        <f t="shared" si="33"/>
        <v>0.2857142857142857</v>
      </c>
      <c r="X118">
        <f t="shared" si="38"/>
        <v>6.7340085883323712E-3</v>
      </c>
    </row>
    <row r="119" spans="1:24" x14ac:dyDescent="0.3">
      <c r="A119" t="s">
        <v>5</v>
      </c>
      <c r="B119" t="s">
        <v>13</v>
      </c>
      <c r="C119" t="s">
        <v>14</v>
      </c>
      <c r="D119" t="b">
        <v>1</v>
      </c>
      <c r="E119" t="s">
        <v>45</v>
      </c>
      <c r="F119" t="s">
        <v>8</v>
      </c>
      <c r="G119" t="str">
        <f t="shared" si="34"/>
        <v>no</v>
      </c>
      <c r="H119">
        <f t="shared" si="25"/>
        <v>1</v>
      </c>
      <c r="L119">
        <f t="shared" si="26"/>
        <v>0.27397260273972601</v>
      </c>
      <c r="M119">
        <f t="shared" si="35"/>
        <v>0.36986301369863012</v>
      </c>
      <c r="N119">
        <f t="shared" si="27"/>
        <v>0.47945205479452052</v>
      </c>
      <c r="O119">
        <f t="shared" si="28"/>
        <v>0.58904109589041098</v>
      </c>
      <c r="P119">
        <f t="shared" si="29"/>
        <v>0.20547945205479451</v>
      </c>
      <c r="Q119">
        <f t="shared" si="36"/>
        <v>2.8617969683403981E-3</v>
      </c>
      <c r="S119">
        <f t="shared" si="30"/>
        <v>0.35064935064935066</v>
      </c>
      <c r="T119">
        <f t="shared" si="37"/>
        <v>0.32467532467532467</v>
      </c>
      <c r="U119">
        <f t="shared" si="31"/>
        <v>0.53246753246753242</v>
      </c>
      <c r="V119">
        <f t="shared" si="32"/>
        <v>0.29870129870129869</v>
      </c>
      <c r="W119">
        <f t="shared" si="33"/>
        <v>0.50649350649350644</v>
      </c>
      <c r="X119">
        <f t="shared" si="38"/>
        <v>4.7078857274396252E-3</v>
      </c>
    </row>
    <row r="120" spans="1:24" x14ac:dyDescent="0.3">
      <c r="A120" t="s">
        <v>9</v>
      </c>
      <c r="B120" t="s">
        <v>13</v>
      </c>
      <c r="C120" t="s">
        <v>7</v>
      </c>
      <c r="D120" t="b">
        <v>0</v>
      </c>
      <c r="E120" t="s">
        <v>46</v>
      </c>
      <c r="F120" t="s">
        <v>8</v>
      </c>
      <c r="G120" t="str">
        <f t="shared" si="34"/>
        <v>yes</v>
      </c>
      <c r="H120">
        <f t="shared" si="25"/>
        <v>0</v>
      </c>
      <c r="L120">
        <f t="shared" si="26"/>
        <v>0.34246575342465752</v>
      </c>
      <c r="M120">
        <f t="shared" si="35"/>
        <v>0.47945205479452052</v>
      </c>
      <c r="N120">
        <f t="shared" si="27"/>
        <v>0.47945205479452052</v>
      </c>
      <c r="O120">
        <f t="shared" si="28"/>
        <v>0.41095890410958902</v>
      </c>
      <c r="P120">
        <f t="shared" si="29"/>
        <v>0.20547945205479451</v>
      </c>
      <c r="Q120">
        <f t="shared" si="36"/>
        <v>3.2352355908240931E-3</v>
      </c>
      <c r="S120">
        <f t="shared" si="30"/>
        <v>0.29870129870129869</v>
      </c>
      <c r="T120">
        <f t="shared" si="37"/>
        <v>0.32467532467532467</v>
      </c>
      <c r="U120">
        <f t="shared" si="31"/>
        <v>0.53246753246753242</v>
      </c>
      <c r="V120">
        <f t="shared" si="32"/>
        <v>0.70129870129870131</v>
      </c>
      <c r="W120">
        <f t="shared" si="33"/>
        <v>0.50649350649350644</v>
      </c>
      <c r="X120">
        <f t="shared" si="38"/>
        <v>9.4157714548792504E-3</v>
      </c>
    </row>
    <row r="121" spans="1:24" x14ac:dyDescent="0.3">
      <c r="A121" t="s">
        <v>5</v>
      </c>
      <c r="B121" t="s">
        <v>6</v>
      </c>
      <c r="C121" t="s">
        <v>14</v>
      </c>
      <c r="D121" t="b">
        <v>0</v>
      </c>
      <c r="E121" t="s">
        <v>45</v>
      </c>
      <c r="F121" t="s">
        <v>8</v>
      </c>
      <c r="G121" t="str">
        <f t="shared" si="34"/>
        <v>no</v>
      </c>
      <c r="H121">
        <f t="shared" si="25"/>
        <v>1</v>
      </c>
      <c r="L121">
        <f t="shared" si="26"/>
        <v>0.27397260273972601</v>
      </c>
      <c r="M121">
        <f t="shared" si="35"/>
        <v>0.15068493150684931</v>
      </c>
      <c r="N121">
        <f t="shared" si="27"/>
        <v>0.47945205479452052</v>
      </c>
      <c r="O121">
        <f t="shared" si="28"/>
        <v>0.58904109589041098</v>
      </c>
      <c r="P121">
        <f t="shared" si="29"/>
        <v>0.45205479452054792</v>
      </c>
      <c r="Q121">
        <f t="shared" si="36"/>
        <v>2.5650180234754673E-3</v>
      </c>
      <c r="S121">
        <f t="shared" si="30"/>
        <v>0.35064935064935066</v>
      </c>
      <c r="T121">
        <f t="shared" si="37"/>
        <v>0.35064935064935066</v>
      </c>
      <c r="U121">
        <f t="shared" si="31"/>
        <v>0.53246753246753242</v>
      </c>
      <c r="V121">
        <f t="shared" si="32"/>
        <v>0.29870129870129869</v>
      </c>
      <c r="W121">
        <f t="shared" si="33"/>
        <v>0.2857142857142857</v>
      </c>
      <c r="X121">
        <f t="shared" si="38"/>
        <v>2.8681888431786023E-3</v>
      </c>
    </row>
    <row r="122" spans="1:24" x14ac:dyDescent="0.3">
      <c r="A122" t="s">
        <v>11</v>
      </c>
      <c r="B122" t="s">
        <v>12</v>
      </c>
      <c r="C122" t="s">
        <v>14</v>
      </c>
      <c r="D122" t="b">
        <v>1</v>
      </c>
      <c r="E122" t="s">
        <v>45</v>
      </c>
      <c r="F122" t="s">
        <v>8</v>
      </c>
      <c r="G122" t="str">
        <f t="shared" si="34"/>
        <v>no</v>
      </c>
      <c r="H122">
        <f t="shared" si="25"/>
        <v>1</v>
      </c>
      <c r="L122">
        <f t="shared" si="26"/>
        <v>0.38356164383561642</v>
      </c>
      <c r="M122">
        <f t="shared" si="35"/>
        <v>0.15068493150684931</v>
      </c>
      <c r="N122">
        <f t="shared" si="27"/>
        <v>0.52054794520547942</v>
      </c>
      <c r="O122">
        <f t="shared" si="28"/>
        <v>0.41095890410958902</v>
      </c>
      <c r="P122">
        <f t="shared" si="29"/>
        <v>0.45205479452054792</v>
      </c>
      <c r="Q122">
        <f t="shared" si="36"/>
        <v>2.7201121365228211E-3</v>
      </c>
      <c r="S122">
        <f t="shared" si="30"/>
        <v>0.35064935064935066</v>
      </c>
      <c r="T122">
        <f t="shared" si="37"/>
        <v>0.35064935064935066</v>
      </c>
      <c r="U122">
        <f t="shared" si="31"/>
        <v>0.46753246753246752</v>
      </c>
      <c r="V122">
        <f t="shared" si="32"/>
        <v>0.70129870129870131</v>
      </c>
      <c r="W122">
        <f t="shared" si="33"/>
        <v>0.2857142857142857</v>
      </c>
      <c r="X122">
        <f t="shared" si="38"/>
        <v>5.912788028779644E-3</v>
      </c>
    </row>
    <row r="123" spans="1:24" x14ac:dyDescent="0.3">
      <c r="A123" t="s">
        <v>9</v>
      </c>
      <c r="B123" t="s">
        <v>12</v>
      </c>
      <c r="C123" t="s">
        <v>7</v>
      </c>
      <c r="D123" t="b">
        <v>1</v>
      </c>
      <c r="E123" t="s">
        <v>45</v>
      </c>
      <c r="F123" t="s">
        <v>8</v>
      </c>
      <c r="G123" t="str">
        <f t="shared" si="34"/>
        <v>no</v>
      </c>
      <c r="H123">
        <f t="shared" si="25"/>
        <v>1</v>
      </c>
      <c r="L123">
        <f t="shared" si="26"/>
        <v>0.38356164383561642</v>
      </c>
      <c r="M123">
        <f t="shared" si="35"/>
        <v>0.36986301369863012</v>
      </c>
      <c r="N123">
        <f t="shared" si="27"/>
        <v>0.47945205479452052</v>
      </c>
      <c r="O123">
        <f t="shared" si="28"/>
        <v>0.41095890410958902</v>
      </c>
      <c r="P123">
        <f t="shared" si="29"/>
        <v>0.20547945205479451</v>
      </c>
      <c r="Q123">
        <f t="shared" si="36"/>
        <v>2.7952435504720163E-3</v>
      </c>
      <c r="S123">
        <f t="shared" si="30"/>
        <v>0.35064935064935066</v>
      </c>
      <c r="T123">
        <f t="shared" si="37"/>
        <v>0.32467532467532467</v>
      </c>
      <c r="U123">
        <f t="shared" si="31"/>
        <v>0.53246753246753242</v>
      </c>
      <c r="V123">
        <f t="shared" si="32"/>
        <v>0.70129870129870131</v>
      </c>
      <c r="W123">
        <f t="shared" si="33"/>
        <v>0.50649350649350644</v>
      </c>
      <c r="X123">
        <f t="shared" si="38"/>
        <v>1.1053296925293034E-2</v>
      </c>
    </row>
    <row r="124" spans="1:24" x14ac:dyDescent="0.3">
      <c r="A124" t="s">
        <v>11</v>
      </c>
      <c r="B124" t="s">
        <v>6</v>
      </c>
      <c r="C124" t="s">
        <v>14</v>
      </c>
      <c r="D124" t="b">
        <v>1</v>
      </c>
      <c r="E124" t="s">
        <v>46</v>
      </c>
      <c r="F124" t="s">
        <v>8</v>
      </c>
      <c r="G124" t="str">
        <f t="shared" si="34"/>
        <v>yes</v>
      </c>
      <c r="H124">
        <f t="shared" si="25"/>
        <v>0</v>
      </c>
      <c r="L124">
        <f t="shared" si="26"/>
        <v>0.38356164383561642</v>
      </c>
      <c r="M124">
        <f t="shared" si="35"/>
        <v>0.15068493150684931</v>
      </c>
      <c r="N124">
        <f t="shared" si="27"/>
        <v>0.52054794520547942</v>
      </c>
      <c r="O124">
        <f t="shared" si="28"/>
        <v>0.58904109589041098</v>
      </c>
      <c r="P124">
        <f t="shared" si="29"/>
        <v>0.20547945205479451</v>
      </c>
      <c r="Q124">
        <f t="shared" si="36"/>
        <v>1.7721942707648688E-3</v>
      </c>
      <c r="S124">
        <f t="shared" si="30"/>
        <v>0.35064935064935066</v>
      </c>
      <c r="T124">
        <f t="shared" si="37"/>
        <v>0.35064935064935066</v>
      </c>
      <c r="U124">
        <f t="shared" si="31"/>
        <v>0.46753246753246752</v>
      </c>
      <c r="V124">
        <f t="shared" si="32"/>
        <v>0.29870129870129869</v>
      </c>
      <c r="W124">
        <f t="shared" si="33"/>
        <v>0.50649350649350644</v>
      </c>
      <c r="X124">
        <f t="shared" si="38"/>
        <v>4.464453587386649E-3</v>
      </c>
    </row>
    <row r="125" spans="1:24" x14ac:dyDescent="0.3">
      <c r="A125" t="s">
        <v>11</v>
      </c>
      <c r="B125" t="s">
        <v>12</v>
      </c>
      <c r="C125" t="s">
        <v>7</v>
      </c>
      <c r="D125" t="b">
        <v>0</v>
      </c>
      <c r="E125" t="s">
        <v>47</v>
      </c>
      <c r="F125" t="s">
        <v>8</v>
      </c>
      <c r="G125" t="str">
        <f t="shared" si="34"/>
        <v>no</v>
      </c>
      <c r="H125">
        <f t="shared" si="25"/>
        <v>1</v>
      </c>
      <c r="L125">
        <f t="shared" si="26"/>
        <v>0.27397260273972601</v>
      </c>
      <c r="M125">
        <f t="shared" si="35"/>
        <v>0.36986301369863012</v>
      </c>
      <c r="N125">
        <f t="shared" si="27"/>
        <v>0.47945205479452052</v>
      </c>
      <c r="O125">
        <f t="shared" si="28"/>
        <v>0.58904109589041098</v>
      </c>
      <c r="P125">
        <f t="shared" si="29"/>
        <v>0.20547945205479451</v>
      </c>
      <c r="Q125">
        <f t="shared" si="36"/>
        <v>2.8617969683403981E-3</v>
      </c>
      <c r="S125">
        <f t="shared" si="30"/>
        <v>0.35064935064935066</v>
      </c>
      <c r="T125">
        <f t="shared" si="37"/>
        <v>0.32467532467532467</v>
      </c>
      <c r="U125">
        <f t="shared" si="31"/>
        <v>0.53246753246753242</v>
      </c>
      <c r="V125">
        <f t="shared" si="32"/>
        <v>0.29870129870129869</v>
      </c>
      <c r="W125">
        <f t="shared" si="33"/>
        <v>0.50649350649350644</v>
      </c>
      <c r="X125">
        <f t="shared" si="38"/>
        <v>4.7078857274396252E-3</v>
      </c>
    </row>
    <row r="126" spans="1:24" x14ac:dyDescent="0.3">
      <c r="A126" t="s">
        <v>5</v>
      </c>
      <c r="B126" t="s">
        <v>6</v>
      </c>
      <c r="C126" t="s">
        <v>14</v>
      </c>
      <c r="D126" t="b">
        <v>0</v>
      </c>
      <c r="E126" t="s">
        <v>45</v>
      </c>
      <c r="F126" t="s">
        <v>8</v>
      </c>
      <c r="G126" t="str">
        <f t="shared" si="34"/>
        <v>no</v>
      </c>
      <c r="H126">
        <f t="shared" si="25"/>
        <v>1</v>
      </c>
      <c r="L126">
        <f t="shared" si="26"/>
        <v>0.34246575342465752</v>
      </c>
      <c r="M126">
        <f t="shared" si="35"/>
        <v>0.15068493150684931</v>
      </c>
      <c r="N126">
        <f t="shared" si="27"/>
        <v>0.47945205479452052</v>
      </c>
      <c r="O126">
        <f t="shared" si="28"/>
        <v>0.41095890410958902</v>
      </c>
      <c r="P126">
        <f t="shared" si="29"/>
        <v>0.34246575342465752</v>
      </c>
      <c r="Q126">
        <f t="shared" si="36"/>
        <v>1.6946472142411917E-3</v>
      </c>
      <c r="S126">
        <f t="shared" si="30"/>
        <v>0.29870129870129869</v>
      </c>
      <c r="T126">
        <f t="shared" si="37"/>
        <v>0.35064935064935066</v>
      </c>
      <c r="U126">
        <f t="shared" si="31"/>
        <v>0.53246753246753242</v>
      </c>
      <c r="V126">
        <f t="shared" si="32"/>
        <v>0.70129870129870131</v>
      </c>
      <c r="W126">
        <f t="shared" si="33"/>
        <v>0.20779220779220781</v>
      </c>
      <c r="X126">
        <f t="shared" si="38"/>
        <v>4.1719110446234225E-3</v>
      </c>
    </row>
    <row r="127" spans="1:24" x14ac:dyDescent="0.3">
      <c r="A127" t="s">
        <v>5</v>
      </c>
      <c r="B127" t="s">
        <v>12</v>
      </c>
      <c r="C127" t="s">
        <v>14</v>
      </c>
      <c r="D127" t="b">
        <v>0</v>
      </c>
      <c r="E127" t="s">
        <v>45</v>
      </c>
      <c r="F127" t="s">
        <v>8</v>
      </c>
      <c r="G127" t="str">
        <f t="shared" si="34"/>
        <v>no</v>
      </c>
      <c r="H127">
        <f t="shared" si="25"/>
        <v>1</v>
      </c>
      <c r="L127">
        <f t="shared" si="26"/>
        <v>0.34246575342465752</v>
      </c>
      <c r="M127">
        <f t="shared" si="35"/>
        <v>0.15068493150684931</v>
      </c>
      <c r="N127">
        <f t="shared" si="27"/>
        <v>0.47945205479452052</v>
      </c>
      <c r="O127">
        <f t="shared" si="28"/>
        <v>0.41095890410958902</v>
      </c>
      <c r="P127">
        <f t="shared" si="29"/>
        <v>0.34246575342465752</v>
      </c>
      <c r="Q127">
        <f t="shared" si="36"/>
        <v>1.6946472142411917E-3</v>
      </c>
      <c r="S127">
        <f t="shared" si="30"/>
        <v>0.29870129870129869</v>
      </c>
      <c r="T127">
        <f t="shared" si="37"/>
        <v>0.35064935064935066</v>
      </c>
      <c r="U127">
        <f t="shared" si="31"/>
        <v>0.53246753246753242</v>
      </c>
      <c r="V127">
        <f t="shared" si="32"/>
        <v>0.70129870129870131</v>
      </c>
      <c r="W127">
        <f t="shared" si="33"/>
        <v>0.20779220779220781</v>
      </c>
      <c r="X127">
        <f t="shared" si="38"/>
        <v>4.1719110446234225E-3</v>
      </c>
    </row>
    <row r="128" spans="1:24" x14ac:dyDescent="0.3">
      <c r="A128" t="s">
        <v>11</v>
      </c>
      <c r="B128" t="s">
        <v>13</v>
      </c>
      <c r="C128" t="s">
        <v>14</v>
      </c>
      <c r="D128" t="b">
        <v>0</v>
      </c>
      <c r="E128" t="s">
        <v>47</v>
      </c>
      <c r="F128" t="s">
        <v>8</v>
      </c>
      <c r="G128" t="str">
        <f t="shared" si="34"/>
        <v>yes</v>
      </c>
      <c r="H128">
        <f t="shared" si="25"/>
        <v>0</v>
      </c>
      <c r="L128">
        <f t="shared" si="26"/>
        <v>0.38356164383561642</v>
      </c>
      <c r="M128">
        <f t="shared" si="35"/>
        <v>0.47945205479452052</v>
      </c>
      <c r="N128">
        <f t="shared" si="27"/>
        <v>0.52054794520547942</v>
      </c>
      <c r="O128">
        <f t="shared" si="28"/>
        <v>0.41095890410958902</v>
      </c>
      <c r="P128">
        <f t="shared" si="29"/>
        <v>0.45205479452054792</v>
      </c>
      <c r="Q128">
        <f t="shared" si="36"/>
        <v>8.6549022525726146E-3</v>
      </c>
      <c r="S128">
        <f t="shared" si="30"/>
        <v>0.35064935064935066</v>
      </c>
      <c r="T128">
        <f t="shared" si="37"/>
        <v>0.32467532467532467</v>
      </c>
      <c r="U128">
        <f t="shared" si="31"/>
        <v>0.46753246753246752</v>
      </c>
      <c r="V128">
        <f t="shared" si="32"/>
        <v>0.70129870129870131</v>
      </c>
      <c r="W128">
        <f t="shared" si="33"/>
        <v>0.2857142857142857</v>
      </c>
      <c r="X128">
        <f t="shared" si="38"/>
        <v>5.4748037303515226E-3</v>
      </c>
    </row>
    <row r="129" spans="1:24" x14ac:dyDescent="0.3">
      <c r="A129" t="s">
        <v>5</v>
      </c>
      <c r="B129" t="s">
        <v>12</v>
      </c>
      <c r="C129" t="s">
        <v>14</v>
      </c>
      <c r="D129" t="b">
        <v>0</v>
      </c>
      <c r="E129" t="s">
        <v>47</v>
      </c>
      <c r="F129" t="s">
        <v>8</v>
      </c>
      <c r="G129" t="str">
        <f t="shared" si="34"/>
        <v>no</v>
      </c>
      <c r="H129">
        <f t="shared" si="25"/>
        <v>1</v>
      </c>
      <c r="L129">
        <f t="shared" ref="L129:L160" si="39">IF(A98=$R$7,$M$8, IF(A98=$R$6,$M$7,$M$9))</f>
        <v>0.34246575342465752</v>
      </c>
      <c r="M129">
        <f t="shared" si="35"/>
        <v>0.47945205479452052</v>
      </c>
      <c r="N129">
        <f t="shared" ref="N129:N160" si="40">IF(C98=$R$16,$M$17, $M$18)</f>
        <v>0.47945205479452052</v>
      </c>
      <c r="O129">
        <f t="shared" ref="O129:O160" si="41">IF(D98=$R$12,$M$22,$M$21)</f>
        <v>0.58904109589041098</v>
      </c>
      <c r="P129">
        <f t="shared" ref="P129:P160" si="42">IF(E98=$R$20,$M$28, IF(E98=$R$19,$M$27,$M$26))</f>
        <v>0.20547945205479451</v>
      </c>
      <c r="Q129">
        <f t="shared" si="36"/>
        <v>4.6371710135145339E-3</v>
      </c>
      <c r="S129">
        <f t="shared" ref="S129:S160" si="43">IF(A98=$R$7,$P$8, IF(A98=$R$6,$P$7,$P$9))</f>
        <v>0.29870129870129869</v>
      </c>
      <c r="T129">
        <f t="shared" si="37"/>
        <v>0.32467532467532467</v>
      </c>
      <c r="U129">
        <f t="shared" ref="U129:U160" si="44">IF(C98=$R$16,$P$17, $P$18)</f>
        <v>0.53246753246753242</v>
      </c>
      <c r="V129">
        <f t="shared" ref="V129:V160" si="45">IF(D98=$R$12,$P$22,$P$21)</f>
        <v>0.29870129870129869</v>
      </c>
      <c r="W129">
        <f t="shared" ref="W129:W160" si="46">IF(E98=$R$20,$P$28, IF(E98=$R$19,$P$27,$P$26))</f>
        <v>0.50649350649350644</v>
      </c>
      <c r="X129">
        <f t="shared" si="38"/>
        <v>4.0104211752263466E-3</v>
      </c>
    </row>
    <row r="130" spans="1:24" x14ac:dyDescent="0.3">
      <c r="A130" t="s">
        <v>11</v>
      </c>
      <c r="B130" t="s">
        <v>6</v>
      </c>
      <c r="C130" t="s">
        <v>14</v>
      </c>
      <c r="D130" t="b">
        <v>0</v>
      </c>
      <c r="E130" t="s">
        <v>46</v>
      </c>
      <c r="F130" t="s">
        <v>8</v>
      </c>
      <c r="G130" t="str">
        <f t="shared" ref="G130:G151" si="47">IF(Q161&gt;X161,"yes","no")</f>
        <v>yes</v>
      </c>
      <c r="H130">
        <f t="shared" si="25"/>
        <v>0</v>
      </c>
      <c r="L130">
        <f t="shared" si="39"/>
        <v>0.38356164383561642</v>
      </c>
      <c r="M130">
        <f t="shared" si="35"/>
        <v>0.47945205479452052</v>
      </c>
      <c r="N130">
        <f t="shared" si="40"/>
        <v>0.47945205479452052</v>
      </c>
      <c r="O130">
        <f t="shared" si="41"/>
        <v>0.41095890410958902</v>
      </c>
      <c r="P130">
        <f t="shared" si="42"/>
        <v>0.20547945205479451</v>
      </c>
      <c r="Q130">
        <f t="shared" si="36"/>
        <v>3.6234638617229846E-3</v>
      </c>
      <c r="S130">
        <f t="shared" si="43"/>
        <v>0.35064935064935066</v>
      </c>
      <c r="T130">
        <f t="shared" si="37"/>
        <v>0.32467532467532467</v>
      </c>
      <c r="U130">
        <f t="shared" si="44"/>
        <v>0.53246753246753242</v>
      </c>
      <c r="V130">
        <f t="shared" si="45"/>
        <v>0.70129870129870131</v>
      </c>
      <c r="W130">
        <f t="shared" si="46"/>
        <v>0.50649350649350644</v>
      </c>
      <c r="X130">
        <f t="shared" si="38"/>
        <v>1.1053296925293034E-2</v>
      </c>
    </row>
    <row r="131" spans="1:24" x14ac:dyDescent="0.3">
      <c r="A131" t="s">
        <v>9</v>
      </c>
      <c r="B131" t="s">
        <v>13</v>
      </c>
      <c r="C131" t="s">
        <v>7</v>
      </c>
      <c r="D131" t="b">
        <v>0</v>
      </c>
      <c r="E131" t="s">
        <v>46</v>
      </c>
      <c r="F131" t="s">
        <v>8</v>
      </c>
      <c r="G131" t="str">
        <f t="shared" si="47"/>
        <v>yes</v>
      </c>
      <c r="H131">
        <f t="shared" ref="H131:H151" si="48">IF(F131=G131,1,0)</f>
        <v>0</v>
      </c>
      <c r="L131">
        <f t="shared" si="39"/>
        <v>0.34246575342465752</v>
      </c>
      <c r="M131">
        <f t="shared" si="35"/>
        <v>0.36986301369863012</v>
      </c>
      <c r="N131">
        <f t="shared" si="40"/>
        <v>0.47945205479452052</v>
      </c>
      <c r="O131">
        <f t="shared" si="41"/>
        <v>0.41095890410958902</v>
      </c>
      <c r="P131">
        <f t="shared" si="42"/>
        <v>0.20547945205479451</v>
      </c>
      <c r="Q131">
        <f t="shared" si="36"/>
        <v>2.4957531700643002E-3</v>
      </c>
      <c r="S131">
        <f t="shared" si="43"/>
        <v>0.29870129870129869</v>
      </c>
      <c r="T131">
        <f t="shared" si="37"/>
        <v>0.32467532467532467</v>
      </c>
      <c r="U131">
        <f t="shared" si="44"/>
        <v>0.53246753246753242</v>
      </c>
      <c r="V131">
        <f t="shared" si="45"/>
        <v>0.70129870129870131</v>
      </c>
      <c r="W131">
        <f t="shared" si="46"/>
        <v>0.50649350649350644</v>
      </c>
      <c r="X131">
        <f t="shared" si="38"/>
        <v>9.4157714548792504E-3</v>
      </c>
    </row>
    <row r="132" spans="1:24" x14ac:dyDescent="0.3">
      <c r="A132" t="s">
        <v>5</v>
      </c>
      <c r="B132" t="s">
        <v>6</v>
      </c>
      <c r="C132" t="s">
        <v>14</v>
      </c>
      <c r="D132" t="b">
        <v>0</v>
      </c>
      <c r="E132" t="s">
        <v>45</v>
      </c>
      <c r="F132" t="s">
        <v>8</v>
      </c>
      <c r="G132" t="str">
        <f t="shared" si="47"/>
        <v>no</v>
      </c>
      <c r="H132">
        <f t="shared" si="48"/>
        <v>1</v>
      </c>
      <c r="L132">
        <f t="shared" si="39"/>
        <v>0.38356164383561642</v>
      </c>
      <c r="M132">
        <f t="shared" si="35"/>
        <v>0.47945205479452052</v>
      </c>
      <c r="N132">
        <f t="shared" si="40"/>
        <v>0.52054794520547942</v>
      </c>
      <c r="O132">
        <f t="shared" si="41"/>
        <v>0.41095890410958902</v>
      </c>
      <c r="P132">
        <f t="shared" si="42"/>
        <v>0.45205479452054792</v>
      </c>
      <c r="Q132">
        <f t="shared" si="36"/>
        <v>8.6549022525726146E-3</v>
      </c>
      <c r="S132">
        <f t="shared" si="43"/>
        <v>0.35064935064935066</v>
      </c>
      <c r="T132">
        <f t="shared" si="37"/>
        <v>0.32467532467532467</v>
      </c>
      <c r="U132">
        <f t="shared" si="44"/>
        <v>0.46753246753246752</v>
      </c>
      <c r="V132">
        <f t="shared" si="45"/>
        <v>0.70129870129870131</v>
      </c>
      <c r="W132">
        <f t="shared" si="46"/>
        <v>0.2857142857142857</v>
      </c>
      <c r="X132">
        <f t="shared" si="38"/>
        <v>5.4748037303515226E-3</v>
      </c>
    </row>
    <row r="133" spans="1:24" x14ac:dyDescent="0.3">
      <c r="A133" t="s">
        <v>9</v>
      </c>
      <c r="B133" t="s">
        <v>12</v>
      </c>
      <c r="C133" t="s">
        <v>14</v>
      </c>
      <c r="D133" t="b">
        <v>0</v>
      </c>
      <c r="E133" t="s">
        <v>47</v>
      </c>
      <c r="F133" t="s">
        <v>8</v>
      </c>
      <c r="G133" t="str">
        <f t="shared" si="47"/>
        <v>no</v>
      </c>
      <c r="H133">
        <f t="shared" si="48"/>
        <v>1</v>
      </c>
      <c r="L133">
        <f t="shared" si="39"/>
        <v>0.27397260273972601</v>
      </c>
      <c r="M133">
        <f t="shared" si="35"/>
        <v>0.15068493150684931</v>
      </c>
      <c r="N133">
        <f t="shared" si="40"/>
        <v>0.47945205479452052</v>
      </c>
      <c r="O133">
        <f t="shared" si="41"/>
        <v>0.41095890410958902</v>
      </c>
      <c r="P133">
        <f t="shared" si="42"/>
        <v>0.20547945205479451</v>
      </c>
      <c r="Q133">
        <f t="shared" si="36"/>
        <v>8.1343066283577192E-4</v>
      </c>
      <c r="S133">
        <f t="shared" si="43"/>
        <v>0.35064935064935066</v>
      </c>
      <c r="T133">
        <f t="shared" si="37"/>
        <v>0.35064935064935066</v>
      </c>
      <c r="U133">
        <f t="shared" si="44"/>
        <v>0.53246753246753242</v>
      </c>
      <c r="V133">
        <f t="shared" si="45"/>
        <v>0.70129870129870131</v>
      </c>
      <c r="W133">
        <f t="shared" si="46"/>
        <v>0.50649350649350644</v>
      </c>
      <c r="X133">
        <f t="shared" si="38"/>
        <v>1.1937560679316478E-2</v>
      </c>
    </row>
    <row r="134" spans="1:24" x14ac:dyDescent="0.3">
      <c r="A134" t="s">
        <v>9</v>
      </c>
      <c r="B134" t="s">
        <v>13</v>
      </c>
      <c r="C134" t="s">
        <v>7</v>
      </c>
      <c r="D134" t="b">
        <v>0</v>
      </c>
      <c r="E134" t="s">
        <v>45</v>
      </c>
      <c r="F134" t="s">
        <v>8</v>
      </c>
      <c r="G134" t="str">
        <f t="shared" si="47"/>
        <v>no</v>
      </c>
      <c r="H134">
        <f t="shared" si="48"/>
        <v>1</v>
      </c>
      <c r="L134">
        <f t="shared" si="39"/>
        <v>0.34246575342465752</v>
      </c>
      <c r="M134">
        <f t="shared" si="35"/>
        <v>0.36986301369863012</v>
      </c>
      <c r="N134">
        <f t="shared" si="40"/>
        <v>0.47945205479452052</v>
      </c>
      <c r="O134">
        <f t="shared" si="41"/>
        <v>0.41095890410958902</v>
      </c>
      <c r="P134">
        <f t="shared" si="42"/>
        <v>0.45205479452054792</v>
      </c>
      <c r="Q134">
        <f t="shared" si="36"/>
        <v>5.4906569741414602E-3</v>
      </c>
      <c r="S134">
        <f t="shared" si="43"/>
        <v>0.29870129870129869</v>
      </c>
      <c r="T134">
        <f t="shared" si="37"/>
        <v>0.32467532467532467</v>
      </c>
      <c r="U134">
        <f t="shared" si="44"/>
        <v>0.53246753246753242</v>
      </c>
      <c r="V134">
        <f t="shared" si="45"/>
        <v>0.70129870129870131</v>
      </c>
      <c r="W134">
        <f t="shared" si="46"/>
        <v>0.2857142857142857</v>
      </c>
      <c r="X134">
        <f t="shared" si="38"/>
        <v>5.3114608207011161E-3</v>
      </c>
    </row>
    <row r="135" spans="1:24" x14ac:dyDescent="0.3">
      <c r="A135" t="s">
        <v>11</v>
      </c>
      <c r="B135" t="s">
        <v>13</v>
      </c>
      <c r="C135" t="s">
        <v>7</v>
      </c>
      <c r="D135" t="b">
        <v>0</v>
      </c>
      <c r="E135" t="s">
        <v>45</v>
      </c>
      <c r="F135" t="s">
        <v>8</v>
      </c>
      <c r="G135" t="str">
        <f t="shared" si="47"/>
        <v>no</v>
      </c>
      <c r="H135">
        <f t="shared" si="48"/>
        <v>1</v>
      </c>
      <c r="L135">
        <f t="shared" si="39"/>
        <v>0.34246575342465752</v>
      </c>
      <c r="M135">
        <f t="shared" si="35"/>
        <v>0.36986301369863012</v>
      </c>
      <c r="N135">
        <f t="shared" si="40"/>
        <v>0.52054794520547942</v>
      </c>
      <c r="O135">
        <f t="shared" si="41"/>
        <v>0.41095890410958902</v>
      </c>
      <c r="P135">
        <f t="shared" si="42"/>
        <v>0.34246575342465752</v>
      </c>
      <c r="Q135">
        <f t="shared" si="36"/>
        <v>4.5161247839258763E-3</v>
      </c>
      <c r="S135">
        <f t="shared" si="43"/>
        <v>0.29870129870129869</v>
      </c>
      <c r="T135">
        <f t="shared" si="37"/>
        <v>0.32467532467532467</v>
      </c>
      <c r="U135">
        <f t="shared" si="44"/>
        <v>0.46753246753246752</v>
      </c>
      <c r="V135">
        <f t="shared" si="45"/>
        <v>0.70129870129870131</v>
      </c>
      <c r="W135">
        <f t="shared" si="46"/>
        <v>0.20779220779220781</v>
      </c>
      <c r="X135">
        <f t="shared" si="38"/>
        <v>3.3917975972548153E-3</v>
      </c>
    </row>
    <row r="136" spans="1:24" x14ac:dyDescent="0.3">
      <c r="A136" t="s">
        <v>9</v>
      </c>
      <c r="B136" t="s">
        <v>6</v>
      </c>
      <c r="C136" t="s">
        <v>14</v>
      </c>
      <c r="D136" t="b">
        <v>0</v>
      </c>
      <c r="E136" t="s">
        <v>47</v>
      </c>
      <c r="F136" t="s">
        <v>8</v>
      </c>
      <c r="G136" t="str">
        <f t="shared" si="47"/>
        <v>yes</v>
      </c>
      <c r="H136">
        <f t="shared" si="48"/>
        <v>0</v>
      </c>
      <c r="L136">
        <f t="shared" si="39"/>
        <v>0.27397260273972601</v>
      </c>
      <c r="M136">
        <f t="shared" si="35"/>
        <v>0.15068493150684931</v>
      </c>
      <c r="N136">
        <f t="shared" si="40"/>
        <v>0.47945205479452052</v>
      </c>
      <c r="O136">
        <f t="shared" si="41"/>
        <v>0.41095890410958902</v>
      </c>
      <c r="P136">
        <f t="shared" si="42"/>
        <v>0.20547945205479451</v>
      </c>
      <c r="Q136">
        <f t="shared" si="36"/>
        <v>8.1343066283577192E-4</v>
      </c>
      <c r="S136">
        <f t="shared" si="43"/>
        <v>0.35064935064935066</v>
      </c>
      <c r="T136">
        <f t="shared" si="37"/>
        <v>0.35064935064935066</v>
      </c>
      <c r="U136">
        <f t="shared" si="44"/>
        <v>0.53246753246753242</v>
      </c>
      <c r="V136">
        <f t="shared" si="45"/>
        <v>0.70129870129870131</v>
      </c>
      <c r="W136">
        <f t="shared" si="46"/>
        <v>0.50649350649350644</v>
      </c>
      <c r="X136">
        <f t="shared" si="38"/>
        <v>1.1937560679316478E-2</v>
      </c>
    </row>
    <row r="137" spans="1:24" x14ac:dyDescent="0.3">
      <c r="A137" t="s">
        <v>9</v>
      </c>
      <c r="B137" t="s">
        <v>6</v>
      </c>
      <c r="C137" t="s">
        <v>7</v>
      </c>
      <c r="D137" t="b">
        <v>0</v>
      </c>
      <c r="E137" t="s">
        <v>45</v>
      </c>
      <c r="F137" t="s">
        <v>8</v>
      </c>
      <c r="G137" t="str">
        <f t="shared" si="47"/>
        <v>no</v>
      </c>
      <c r="H137">
        <f t="shared" si="48"/>
        <v>1</v>
      </c>
      <c r="L137">
        <f t="shared" si="39"/>
        <v>0.38356164383561642</v>
      </c>
      <c r="M137">
        <f t="shared" si="35"/>
        <v>0.15068493150684931</v>
      </c>
      <c r="N137">
        <f t="shared" si="40"/>
        <v>0.52054794520547942</v>
      </c>
      <c r="O137">
        <f t="shared" si="41"/>
        <v>0.41095890410958902</v>
      </c>
      <c r="P137">
        <f t="shared" si="42"/>
        <v>0.34246575342465752</v>
      </c>
      <c r="Q137">
        <f t="shared" si="36"/>
        <v>2.0606910125172888E-3</v>
      </c>
      <c r="S137">
        <f t="shared" si="43"/>
        <v>0.35064935064935066</v>
      </c>
      <c r="T137">
        <f t="shared" si="37"/>
        <v>0.35064935064935066</v>
      </c>
      <c r="U137">
        <f t="shared" si="44"/>
        <v>0.46753246753246752</v>
      </c>
      <c r="V137">
        <f t="shared" si="45"/>
        <v>0.70129870129870131</v>
      </c>
      <c r="W137">
        <f t="shared" si="46"/>
        <v>0.20779220779220781</v>
      </c>
      <c r="X137">
        <f t="shared" si="38"/>
        <v>4.3002094754761057E-3</v>
      </c>
    </row>
    <row r="138" spans="1:24" x14ac:dyDescent="0.3">
      <c r="A138" t="s">
        <v>5</v>
      </c>
      <c r="B138" t="s">
        <v>12</v>
      </c>
      <c r="C138" t="s">
        <v>7</v>
      </c>
      <c r="D138" t="b">
        <v>0</v>
      </c>
      <c r="E138" t="s">
        <v>45</v>
      </c>
      <c r="F138" t="s">
        <v>8</v>
      </c>
      <c r="G138" t="str">
        <f t="shared" si="47"/>
        <v>no</v>
      </c>
      <c r="H138">
        <f t="shared" si="48"/>
        <v>1</v>
      </c>
      <c r="L138">
        <f t="shared" si="39"/>
        <v>0.34246575342465752</v>
      </c>
      <c r="M138">
        <f t="shared" si="35"/>
        <v>0.36986301369863012</v>
      </c>
      <c r="N138">
        <f t="shared" si="40"/>
        <v>0.47945205479452052</v>
      </c>
      <c r="O138">
        <f t="shared" si="41"/>
        <v>0.58904109589041098</v>
      </c>
      <c r="P138">
        <f t="shared" si="42"/>
        <v>0.20547945205479451</v>
      </c>
      <c r="Q138">
        <f t="shared" si="36"/>
        <v>3.577246210425497E-3</v>
      </c>
      <c r="S138">
        <f t="shared" si="43"/>
        <v>0.29870129870129869</v>
      </c>
      <c r="T138">
        <f t="shared" si="37"/>
        <v>0.32467532467532467</v>
      </c>
      <c r="U138">
        <f t="shared" si="44"/>
        <v>0.53246753246753242</v>
      </c>
      <c r="V138">
        <f t="shared" si="45"/>
        <v>0.29870129870129869</v>
      </c>
      <c r="W138">
        <f t="shared" si="46"/>
        <v>0.50649350649350644</v>
      </c>
      <c r="X138">
        <f t="shared" si="38"/>
        <v>4.0104211752263466E-3</v>
      </c>
    </row>
    <row r="139" spans="1:24" x14ac:dyDescent="0.3">
      <c r="A139" t="s">
        <v>5</v>
      </c>
      <c r="B139" t="s">
        <v>12</v>
      </c>
      <c r="C139" t="s">
        <v>14</v>
      </c>
      <c r="D139" t="b">
        <v>0</v>
      </c>
      <c r="E139" t="s">
        <v>47</v>
      </c>
      <c r="F139" t="s">
        <v>8</v>
      </c>
      <c r="G139" t="str">
        <f t="shared" si="47"/>
        <v>no</v>
      </c>
      <c r="H139">
        <f t="shared" si="48"/>
        <v>1</v>
      </c>
      <c r="L139">
        <f t="shared" si="39"/>
        <v>0.38356164383561642</v>
      </c>
      <c r="M139">
        <f t="shared" si="35"/>
        <v>0.36986301369863012</v>
      </c>
      <c r="N139">
        <f t="shared" si="40"/>
        <v>0.52054794520547942</v>
      </c>
      <c r="O139">
        <f t="shared" si="41"/>
        <v>0.58904109589041098</v>
      </c>
      <c r="P139">
        <f t="shared" si="42"/>
        <v>0.20547945205479451</v>
      </c>
      <c r="Q139">
        <f t="shared" si="36"/>
        <v>4.3499313918774042E-3</v>
      </c>
      <c r="S139">
        <f t="shared" si="43"/>
        <v>0.35064935064935066</v>
      </c>
      <c r="T139">
        <f t="shared" si="37"/>
        <v>0.32467532467532467</v>
      </c>
      <c r="U139">
        <f t="shared" si="44"/>
        <v>0.46753246753246752</v>
      </c>
      <c r="V139">
        <f t="shared" si="45"/>
        <v>0.29870129870129869</v>
      </c>
      <c r="W139">
        <f t="shared" si="46"/>
        <v>0.50649350649350644</v>
      </c>
      <c r="X139">
        <f t="shared" si="38"/>
        <v>4.1337533216543052E-3</v>
      </c>
    </row>
    <row r="140" spans="1:24" x14ac:dyDescent="0.3">
      <c r="A140" t="s">
        <v>11</v>
      </c>
      <c r="B140" t="s">
        <v>13</v>
      </c>
      <c r="C140" t="s">
        <v>7</v>
      </c>
      <c r="D140" t="b">
        <v>1</v>
      </c>
      <c r="E140" t="s">
        <v>45</v>
      </c>
      <c r="F140" t="s">
        <v>8</v>
      </c>
      <c r="G140" t="str">
        <f t="shared" si="47"/>
        <v>no</v>
      </c>
      <c r="H140">
        <f t="shared" si="48"/>
        <v>1</v>
      </c>
      <c r="L140">
        <f t="shared" si="39"/>
        <v>0.38356164383561642</v>
      </c>
      <c r="M140">
        <f t="shared" si="35"/>
        <v>0.15068493150684931</v>
      </c>
      <c r="N140">
        <f t="shared" si="40"/>
        <v>0.47945205479452052</v>
      </c>
      <c r="O140">
        <f t="shared" si="41"/>
        <v>0.41095890410958902</v>
      </c>
      <c r="P140">
        <f t="shared" si="42"/>
        <v>0.20547945205479451</v>
      </c>
      <c r="Q140">
        <f t="shared" si="36"/>
        <v>1.1388029279700807E-3</v>
      </c>
      <c r="S140">
        <f t="shared" si="43"/>
        <v>0.35064935064935066</v>
      </c>
      <c r="T140">
        <f t="shared" si="37"/>
        <v>0.35064935064935066</v>
      </c>
      <c r="U140">
        <f t="shared" si="44"/>
        <v>0.53246753246753242</v>
      </c>
      <c r="V140">
        <f t="shared" si="45"/>
        <v>0.70129870129870131</v>
      </c>
      <c r="W140">
        <f t="shared" si="46"/>
        <v>0.50649350649350644</v>
      </c>
      <c r="X140">
        <f t="shared" si="38"/>
        <v>1.1937560679316478E-2</v>
      </c>
    </row>
    <row r="141" spans="1:24" x14ac:dyDescent="0.3">
      <c r="A141" t="s">
        <v>9</v>
      </c>
      <c r="B141" t="s">
        <v>12</v>
      </c>
      <c r="C141" t="s">
        <v>7</v>
      </c>
      <c r="D141" t="b">
        <v>1</v>
      </c>
      <c r="E141" t="s">
        <v>46</v>
      </c>
      <c r="F141" t="s">
        <v>8</v>
      </c>
      <c r="G141" t="str">
        <f t="shared" si="47"/>
        <v>yes</v>
      </c>
      <c r="H141">
        <f t="shared" si="48"/>
        <v>0</v>
      </c>
      <c r="L141">
        <f t="shared" si="39"/>
        <v>0.34246575342465752</v>
      </c>
      <c r="M141">
        <f t="shared" si="35"/>
        <v>0.36986301369863012</v>
      </c>
      <c r="N141">
        <f t="shared" si="40"/>
        <v>0.52054794520547942</v>
      </c>
      <c r="O141">
        <f t="shared" si="41"/>
        <v>0.41095890410958902</v>
      </c>
      <c r="P141">
        <f t="shared" si="42"/>
        <v>0.20547945205479451</v>
      </c>
      <c r="Q141">
        <f t="shared" si="36"/>
        <v>2.709674870355526E-3</v>
      </c>
      <c r="S141">
        <f t="shared" si="43"/>
        <v>0.29870129870129869</v>
      </c>
      <c r="T141">
        <f t="shared" si="37"/>
        <v>0.32467532467532467</v>
      </c>
      <c r="U141">
        <f t="shared" si="44"/>
        <v>0.46753246753246752</v>
      </c>
      <c r="V141">
        <f t="shared" si="45"/>
        <v>0.70129870129870131</v>
      </c>
      <c r="W141">
        <f t="shared" si="46"/>
        <v>0.50649350649350644</v>
      </c>
      <c r="X141">
        <f t="shared" si="38"/>
        <v>8.2675066433086121E-3</v>
      </c>
    </row>
    <row r="142" spans="1:24" x14ac:dyDescent="0.3">
      <c r="A142" t="s">
        <v>5</v>
      </c>
      <c r="B142" t="s">
        <v>13</v>
      </c>
      <c r="C142" t="s">
        <v>14</v>
      </c>
      <c r="D142" t="b">
        <v>0</v>
      </c>
      <c r="E142" t="s">
        <v>46</v>
      </c>
      <c r="F142" t="s">
        <v>8</v>
      </c>
      <c r="G142" t="str">
        <f t="shared" si="47"/>
        <v>no</v>
      </c>
      <c r="H142">
        <f t="shared" si="48"/>
        <v>1</v>
      </c>
      <c r="L142">
        <f t="shared" si="39"/>
        <v>0.34246575342465752</v>
      </c>
      <c r="M142">
        <f t="shared" si="35"/>
        <v>0.47945205479452052</v>
      </c>
      <c r="N142">
        <f t="shared" si="40"/>
        <v>0.52054794520547942</v>
      </c>
      <c r="O142">
        <f t="shared" si="41"/>
        <v>0.41095890410958902</v>
      </c>
      <c r="P142">
        <f t="shared" si="42"/>
        <v>0.45205479452054792</v>
      </c>
      <c r="Q142">
        <f t="shared" si="36"/>
        <v>7.7275912969398345E-3</v>
      </c>
      <c r="S142">
        <f t="shared" si="43"/>
        <v>0.29870129870129869</v>
      </c>
      <c r="T142">
        <f t="shared" si="37"/>
        <v>0.32467532467532467</v>
      </c>
      <c r="U142">
        <f t="shared" si="44"/>
        <v>0.46753246753246752</v>
      </c>
      <c r="V142">
        <f t="shared" si="45"/>
        <v>0.70129870129870131</v>
      </c>
      <c r="W142">
        <f t="shared" si="46"/>
        <v>0.2857142857142857</v>
      </c>
      <c r="X142">
        <f t="shared" si="38"/>
        <v>4.6637216962253708E-3</v>
      </c>
    </row>
    <row r="143" spans="1:24" x14ac:dyDescent="0.3">
      <c r="A143" t="s">
        <v>5</v>
      </c>
      <c r="B143" t="s">
        <v>13</v>
      </c>
      <c r="C143" t="s">
        <v>7</v>
      </c>
      <c r="D143" t="b">
        <v>0</v>
      </c>
      <c r="E143" t="s">
        <v>46</v>
      </c>
      <c r="F143" t="s">
        <v>8</v>
      </c>
      <c r="G143" t="str">
        <f t="shared" si="47"/>
        <v>no</v>
      </c>
      <c r="H143">
        <f t="shared" si="48"/>
        <v>1</v>
      </c>
      <c r="L143">
        <f t="shared" si="39"/>
        <v>0.38356164383561642</v>
      </c>
      <c r="M143">
        <f t="shared" si="35"/>
        <v>0.47945205479452052</v>
      </c>
      <c r="N143">
        <f t="shared" si="40"/>
        <v>0.52054794520547942</v>
      </c>
      <c r="O143">
        <f t="shared" si="41"/>
        <v>0.41095890410958902</v>
      </c>
      <c r="P143">
        <f t="shared" si="42"/>
        <v>0.34246575342465752</v>
      </c>
      <c r="Q143">
        <f t="shared" si="36"/>
        <v>6.5567441307368282E-3</v>
      </c>
      <c r="S143">
        <f t="shared" si="43"/>
        <v>0.35064935064935066</v>
      </c>
      <c r="T143">
        <f t="shared" si="37"/>
        <v>0.32467532467532467</v>
      </c>
      <c r="U143">
        <f t="shared" si="44"/>
        <v>0.46753246753246752</v>
      </c>
      <c r="V143">
        <f t="shared" si="45"/>
        <v>0.70129870129870131</v>
      </c>
      <c r="W143">
        <f t="shared" si="46"/>
        <v>0.20779220779220781</v>
      </c>
      <c r="X143">
        <f t="shared" si="38"/>
        <v>3.9816754402556527E-3</v>
      </c>
    </row>
    <row r="144" spans="1:24" x14ac:dyDescent="0.3">
      <c r="A144" t="s">
        <v>5</v>
      </c>
      <c r="B144" t="s">
        <v>13</v>
      </c>
      <c r="C144" t="s">
        <v>14</v>
      </c>
      <c r="D144" t="b">
        <v>0</v>
      </c>
      <c r="E144" t="s">
        <v>47</v>
      </c>
      <c r="F144" t="s">
        <v>8</v>
      </c>
      <c r="G144" t="str">
        <f t="shared" si="47"/>
        <v>no</v>
      </c>
      <c r="H144">
        <f t="shared" si="48"/>
        <v>1</v>
      </c>
      <c r="L144">
        <f t="shared" si="39"/>
        <v>0.27397260273972601</v>
      </c>
      <c r="M144">
        <f t="shared" si="35"/>
        <v>0.36986301369863012</v>
      </c>
      <c r="N144">
        <f t="shared" si="40"/>
        <v>0.47945205479452052</v>
      </c>
      <c r="O144">
        <f t="shared" si="41"/>
        <v>0.58904109589041098</v>
      </c>
      <c r="P144">
        <f t="shared" si="42"/>
        <v>0.20547945205479451</v>
      </c>
      <c r="Q144">
        <f t="shared" si="36"/>
        <v>2.8617969683403981E-3</v>
      </c>
      <c r="S144">
        <f t="shared" si="43"/>
        <v>0.35064935064935066</v>
      </c>
      <c r="T144">
        <f t="shared" si="37"/>
        <v>0.32467532467532467</v>
      </c>
      <c r="U144">
        <f t="shared" si="44"/>
        <v>0.53246753246753242</v>
      </c>
      <c r="V144">
        <f t="shared" si="45"/>
        <v>0.29870129870129869</v>
      </c>
      <c r="W144">
        <f t="shared" si="46"/>
        <v>0.50649350649350644</v>
      </c>
      <c r="X144">
        <f t="shared" si="38"/>
        <v>4.7078857274396252E-3</v>
      </c>
    </row>
    <row r="145" spans="1:24" x14ac:dyDescent="0.3">
      <c r="A145" t="s">
        <v>5</v>
      </c>
      <c r="B145" t="s">
        <v>6</v>
      </c>
      <c r="C145" t="s">
        <v>7</v>
      </c>
      <c r="D145" t="b">
        <v>1</v>
      </c>
      <c r="E145" t="s">
        <v>47</v>
      </c>
      <c r="F145" t="s">
        <v>8</v>
      </c>
      <c r="G145" t="str">
        <f t="shared" si="47"/>
        <v>yes</v>
      </c>
      <c r="H145">
        <f t="shared" si="48"/>
        <v>0</v>
      </c>
      <c r="L145">
        <f t="shared" si="39"/>
        <v>0.34246575342465752</v>
      </c>
      <c r="M145">
        <f t="shared" si="35"/>
        <v>0.47945205479452052</v>
      </c>
      <c r="N145">
        <f t="shared" si="40"/>
        <v>0.52054794520547942</v>
      </c>
      <c r="O145">
        <f t="shared" si="41"/>
        <v>0.41095890410958902</v>
      </c>
      <c r="P145">
        <f t="shared" si="42"/>
        <v>0.45205479452054792</v>
      </c>
      <c r="Q145">
        <f t="shared" si="36"/>
        <v>7.7275912969398345E-3</v>
      </c>
      <c r="S145">
        <f t="shared" si="43"/>
        <v>0.29870129870129869</v>
      </c>
      <c r="T145">
        <f t="shared" si="37"/>
        <v>0.32467532467532467</v>
      </c>
      <c r="U145">
        <f t="shared" si="44"/>
        <v>0.46753246753246752</v>
      </c>
      <c r="V145">
        <f t="shared" si="45"/>
        <v>0.70129870129870131</v>
      </c>
      <c r="W145">
        <f t="shared" si="46"/>
        <v>0.2857142857142857</v>
      </c>
      <c r="X145">
        <f t="shared" si="38"/>
        <v>4.6637216962253708E-3</v>
      </c>
    </row>
    <row r="146" spans="1:24" x14ac:dyDescent="0.3">
      <c r="A146" t="s">
        <v>9</v>
      </c>
      <c r="B146" t="s">
        <v>6</v>
      </c>
      <c r="C146" t="s">
        <v>14</v>
      </c>
      <c r="D146" t="b">
        <v>1</v>
      </c>
      <c r="E146" t="s">
        <v>47</v>
      </c>
      <c r="F146" t="s">
        <v>8</v>
      </c>
      <c r="G146" t="str">
        <f t="shared" si="47"/>
        <v>yes</v>
      </c>
      <c r="H146">
        <f t="shared" si="48"/>
        <v>0</v>
      </c>
      <c r="L146">
        <f t="shared" si="39"/>
        <v>0.34246575342465752</v>
      </c>
      <c r="M146">
        <f t="shared" si="35"/>
        <v>0.36986301369863012</v>
      </c>
      <c r="N146">
        <f t="shared" si="40"/>
        <v>0.47945205479452052</v>
      </c>
      <c r="O146">
        <f t="shared" si="41"/>
        <v>0.41095890410958902</v>
      </c>
      <c r="P146">
        <f t="shared" si="42"/>
        <v>0.34246575342465752</v>
      </c>
      <c r="Q146">
        <f t="shared" si="36"/>
        <v>4.1595886167738339E-3</v>
      </c>
      <c r="S146">
        <f t="shared" si="43"/>
        <v>0.29870129870129869</v>
      </c>
      <c r="T146">
        <f t="shared" si="37"/>
        <v>0.32467532467532467</v>
      </c>
      <c r="U146">
        <f t="shared" si="44"/>
        <v>0.53246753246753242</v>
      </c>
      <c r="V146">
        <f t="shared" si="45"/>
        <v>0.70129870129870131</v>
      </c>
      <c r="W146">
        <f t="shared" si="46"/>
        <v>0.20779220779220781</v>
      </c>
      <c r="X146">
        <f t="shared" si="38"/>
        <v>3.8628805968735388E-3</v>
      </c>
    </row>
    <row r="147" spans="1:24" x14ac:dyDescent="0.3">
      <c r="A147" t="s">
        <v>11</v>
      </c>
      <c r="B147" t="s">
        <v>12</v>
      </c>
      <c r="C147" t="s">
        <v>7</v>
      </c>
      <c r="D147" t="b">
        <v>1</v>
      </c>
      <c r="E147" t="s">
        <v>47</v>
      </c>
      <c r="F147" t="s">
        <v>8</v>
      </c>
      <c r="G147" t="str">
        <f t="shared" si="47"/>
        <v>yes</v>
      </c>
      <c r="H147">
        <f t="shared" si="48"/>
        <v>0</v>
      </c>
      <c r="L147">
        <f t="shared" si="39"/>
        <v>0.38356164383561642</v>
      </c>
      <c r="M147">
        <f t="shared" si="35"/>
        <v>0.47945205479452052</v>
      </c>
      <c r="N147">
        <f t="shared" si="40"/>
        <v>0.47945205479452052</v>
      </c>
      <c r="O147">
        <f t="shared" si="41"/>
        <v>0.58904109589041098</v>
      </c>
      <c r="P147">
        <f t="shared" si="42"/>
        <v>0.45205479452054792</v>
      </c>
      <c r="Q147">
        <f t="shared" si="36"/>
        <v>1.142598937729981E-2</v>
      </c>
      <c r="S147">
        <f t="shared" si="43"/>
        <v>0.35064935064935066</v>
      </c>
      <c r="T147">
        <f t="shared" si="37"/>
        <v>0.32467532467532467</v>
      </c>
      <c r="U147">
        <f t="shared" si="44"/>
        <v>0.53246753246753242</v>
      </c>
      <c r="V147">
        <f t="shared" si="45"/>
        <v>0.29870129870129869</v>
      </c>
      <c r="W147">
        <f t="shared" si="46"/>
        <v>0.2857142857142857</v>
      </c>
      <c r="X147">
        <f t="shared" si="38"/>
        <v>2.655730410350558E-3</v>
      </c>
    </row>
    <row r="148" spans="1:24" x14ac:dyDescent="0.3">
      <c r="A148" t="s">
        <v>5</v>
      </c>
      <c r="B148" t="s">
        <v>12</v>
      </c>
      <c r="C148" t="s">
        <v>14</v>
      </c>
      <c r="D148" t="b">
        <v>0</v>
      </c>
      <c r="E148" t="s">
        <v>45</v>
      </c>
      <c r="F148" t="s">
        <v>8</v>
      </c>
      <c r="G148" t="str">
        <f t="shared" si="47"/>
        <v>no</v>
      </c>
      <c r="H148">
        <f t="shared" si="48"/>
        <v>1</v>
      </c>
      <c r="L148">
        <f t="shared" si="39"/>
        <v>0.38356164383561642</v>
      </c>
      <c r="M148">
        <f t="shared" si="35"/>
        <v>0.47945205479452052</v>
      </c>
      <c r="N148">
        <f t="shared" si="40"/>
        <v>0.47945205479452052</v>
      </c>
      <c r="O148">
        <f t="shared" si="41"/>
        <v>0.41095890410958902</v>
      </c>
      <c r="P148">
        <f t="shared" si="42"/>
        <v>0.45205479452054792</v>
      </c>
      <c r="Q148">
        <f t="shared" si="36"/>
        <v>7.9716204957905653E-3</v>
      </c>
      <c r="S148">
        <f t="shared" si="43"/>
        <v>0.35064935064935066</v>
      </c>
      <c r="T148">
        <f t="shared" si="37"/>
        <v>0.32467532467532467</v>
      </c>
      <c r="U148">
        <f t="shared" si="44"/>
        <v>0.53246753246753242</v>
      </c>
      <c r="V148">
        <f t="shared" si="45"/>
        <v>0.70129870129870131</v>
      </c>
      <c r="W148">
        <f t="shared" si="46"/>
        <v>0.2857142857142857</v>
      </c>
      <c r="X148">
        <f t="shared" si="38"/>
        <v>6.2351931373447883E-3</v>
      </c>
    </row>
    <row r="149" spans="1:24" x14ac:dyDescent="0.3">
      <c r="A149" t="s">
        <v>9</v>
      </c>
      <c r="B149" t="s">
        <v>13</v>
      </c>
      <c r="C149" t="s">
        <v>14</v>
      </c>
      <c r="D149" t="b">
        <v>0</v>
      </c>
      <c r="E149" t="s">
        <v>46</v>
      </c>
      <c r="F149" t="s">
        <v>8</v>
      </c>
      <c r="G149" t="str">
        <f t="shared" si="47"/>
        <v>yes</v>
      </c>
      <c r="H149">
        <f t="shared" si="48"/>
        <v>0</v>
      </c>
      <c r="L149">
        <f t="shared" si="39"/>
        <v>0.38356164383561642</v>
      </c>
      <c r="M149">
        <f t="shared" si="35"/>
        <v>0.36986301369863012</v>
      </c>
      <c r="N149">
        <f t="shared" si="40"/>
        <v>0.47945205479452052</v>
      </c>
      <c r="O149">
        <f t="shared" si="41"/>
        <v>0.58904109589041098</v>
      </c>
      <c r="P149">
        <f t="shared" si="42"/>
        <v>0.20547945205479451</v>
      </c>
      <c r="Q149">
        <f t="shared" si="36"/>
        <v>4.0065157556765565E-3</v>
      </c>
      <c r="S149">
        <f t="shared" si="43"/>
        <v>0.35064935064935066</v>
      </c>
      <c r="T149">
        <f t="shared" si="37"/>
        <v>0.32467532467532467</v>
      </c>
      <c r="U149">
        <f t="shared" si="44"/>
        <v>0.53246753246753242</v>
      </c>
      <c r="V149">
        <f t="shared" si="45"/>
        <v>0.29870129870129869</v>
      </c>
      <c r="W149">
        <f t="shared" si="46"/>
        <v>0.50649350649350644</v>
      </c>
      <c r="X149">
        <f t="shared" si="38"/>
        <v>4.7078857274396252E-3</v>
      </c>
    </row>
    <row r="150" spans="1:24" x14ac:dyDescent="0.3">
      <c r="A150" t="s">
        <v>9</v>
      </c>
      <c r="B150" t="s">
        <v>6</v>
      </c>
      <c r="C150" t="s">
        <v>14</v>
      </c>
      <c r="D150" t="b">
        <v>0</v>
      </c>
      <c r="E150" t="s">
        <v>45</v>
      </c>
      <c r="F150" t="s">
        <v>8</v>
      </c>
      <c r="G150" t="str">
        <f t="shared" si="47"/>
        <v>no</v>
      </c>
      <c r="H150">
        <f t="shared" si="48"/>
        <v>1</v>
      </c>
      <c r="L150">
        <f t="shared" si="39"/>
        <v>0.27397260273972601</v>
      </c>
      <c r="M150">
        <f t="shared" si="35"/>
        <v>0.36986301369863012</v>
      </c>
      <c r="N150">
        <f t="shared" si="40"/>
        <v>0.52054794520547942</v>
      </c>
      <c r="O150">
        <f t="shared" si="41"/>
        <v>0.58904109589041098</v>
      </c>
      <c r="P150">
        <f t="shared" si="42"/>
        <v>0.20547945205479451</v>
      </c>
      <c r="Q150">
        <f t="shared" si="36"/>
        <v>3.1070938513410033E-3</v>
      </c>
      <c r="S150">
        <f t="shared" si="43"/>
        <v>0.35064935064935066</v>
      </c>
      <c r="T150">
        <f t="shared" si="37"/>
        <v>0.32467532467532467</v>
      </c>
      <c r="U150">
        <f t="shared" si="44"/>
        <v>0.46753246753246752</v>
      </c>
      <c r="V150">
        <f t="shared" si="45"/>
        <v>0.29870129870129869</v>
      </c>
      <c r="W150">
        <f t="shared" si="46"/>
        <v>0.50649350649350644</v>
      </c>
      <c r="X150">
        <f t="shared" si="38"/>
        <v>4.1337533216543052E-3</v>
      </c>
    </row>
    <row r="151" spans="1:24" x14ac:dyDescent="0.3">
      <c r="A151" t="s">
        <v>5</v>
      </c>
      <c r="B151" t="s">
        <v>12</v>
      </c>
      <c r="C151" t="s">
        <v>14</v>
      </c>
      <c r="D151" t="b">
        <v>1</v>
      </c>
      <c r="E151" t="s">
        <v>45</v>
      </c>
      <c r="F151" t="s">
        <v>8</v>
      </c>
      <c r="G151" t="str">
        <f t="shared" si="47"/>
        <v>no</v>
      </c>
      <c r="H151">
        <f t="shared" si="48"/>
        <v>1</v>
      </c>
      <c r="L151">
        <f t="shared" si="39"/>
        <v>0.34246575342465752</v>
      </c>
      <c r="M151">
        <f t="shared" si="35"/>
        <v>0.36986301369863012</v>
      </c>
      <c r="N151">
        <f t="shared" si="40"/>
        <v>0.47945205479452052</v>
      </c>
      <c r="O151">
        <f t="shared" si="41"/>
        <v>0.41095890410958902</v>
      </c>
      <c r="P151">
        <f t="shared" si="42"/>
        <v>0.34246575342465752</v>
      </c>
      <c r="Q151">
        <f t="shared" si="36"/>
        <v>4.1595886167738339E-3</v>
      </c>
      <c r="S151">
        <f t="shared" si="43"/>
        <v>0.29870129870129869</v>
      </c>
      <c r="T151">
        <f t="shared" si="37"/>
        <v>0.32467532467532467</v>
      </c>
      <c r="U151">
        <f t="shared" si="44"/>
        <v>0.53246753246753242</v>
      </c>
      <c r="V151">
        <f t="shared" si="45"/>
        <v>0.70129870129870131</v>
      </c>
      <c r="W151">
        <f t="shared" si="46"/>
        <v>0.20779220779220781</v>
      </c>
      <c r="X151">
        <f t="shared" si="38"/>
        <v>3.8628805968735388E-3</v>
      </c>
    </row>
    <row r="152" spans="1:24" x14ac:dyDescent="0.3">
      <c r="L152">
        <f t="shared" si="39"/>
        <v>0.27397260273972601</v>
      </c>
      <c r="M152">
        <f t="shared" si="35"/>
        <v>0.47945205479452052</v>
      </c>
      <c r="N152">
        <f t="shared" si="40"/>
        <v>0.52054794520547942</v>
      </c>
      <c r="O152">
        <f t="shared" si="41"/>
        <v>0.41095890410958902</v>
      </c>
      <c r="P152">
        <f t="shared" si="42"/>
        <v>0.20547945205479451</v>
      </c>
      <c r="Q152">
        <f t="shared" si="36"/>
        <v>2.8100331988872118E-3</v>
      </c>
      <c r="S152">
        <f t="shared" si="43"/>
        <v>0.35064935064935066</v>
      </c>
      <c r="T152">
        <f t="shared" si="37"/>
        <v>0.32467532467532467</v>
      </c>
      <c r="U152">
        <f t="shared" si="44"/>
        <v>0.46753246753246752</v>
      </c>
      <c r="V152">
        <f t="shared" si="45"/>
        <v>0.70129870129870131</v>
      </c>
      <c r="W152">
        <f t="shared" si="46"/>
        <v>0.50649350649350644</v>
      </c>
      <c r="X152">
        <f t="shared" si="38"/>
        <v>9.705333885623153E-3</v>
      </c>
    </row>
    <row r="153" spans="1:24" x14ac:dyDescent="0.3">
      <c r="L153">
        <f t="shared" si="39"/>
        <v>0.38356164383561642</v>
      </c>
      <c r="M153">
        <f t="shared" si="35"/>
        <v>0.15068493150684931</v>
      </c>
      <c r="N153">
        <f t="shared" si="40"/>
        <v>0.52054794520547942</v>
      </c>
      <c r="O153">
        <f t="shared" si="41"/>
        <v>0.58904109589041098</v>
      </c>
      <c r="P153">
        <f t="shared" si="42"/>
        <v>0.20547945205479451</v>
      </c>
      <c r="Q153">
        <f t="shared" si="36"/>
        <v>1.7721942707648688E-3</v>
      </c>
      <c r="S153">
        <f t="shared" si="43"/>
        <v>0.35064935064935066</v>
      </c>
      <c r="T153">
        <f t="shared" si="37"/>
        <v>0.35064935064935066</v>
      </c>
      <c r="U153">
        <f t="shared" si="44"/>
        <v>0.46753246753246752</v>
      </c>
      <c r="V153">
        <f t="shared" si="45"/>
        <v>0.29870129870129869</v>
      </c>
      <c r="W153">
        <f t="shared" si="46"/>
        <v>0.50649350649350644</v>
      </c>
      <c r="X153">
        <f t="shared" si="38"/>
        <v>4.464453587386649E-3</v>
      </c>
    </row>
    <row r="154" spans="1:24" x14ac:dyDescent="0.3">
      <c r="L154">
        <f t="shared" si="39"/>
        <v>0.34246575342465752</v>
      </c>
      <c r="M154">
        <f t="shared" si="35"/>
        <v>0.15068493150684931</v>
      </c>
      <c r="N154">
        <f t="shared" si="40"/>
        <v>0.47945205479452052</v>
      </c>
      <c r="O154">
        <f t="shared" si="41"/>
        <v>0.58904109589041098</v>
      </c>
      <c r="P154">
        <f t="shared" si="42"/>
        <v>0.20547945205479451</v>
      </c>
      <c r="Q154">
        <f t="shared" si="36"/>
        <v>1.4573966042474248E-3</v>
      </c>
      <c r="S154">
        <f t="shared" si="43"/>
        <v>0.29870129870129869</v>
      </c>
      <c r="T154">
        <f t="shared" si="37"/>
        <v>0.35064935064935066</v>
      </c>
      <c r="U154">
        <f t="shared" si="44"/>
        <v>0.53246753246753242</v>
      </c>
      <c r="V154">
        <f t="shared" si="45"/>
        <v>0.29870129870129869</v>
      </c>
      <c r="W154">
        <f t="shared" si="46"/>
        <v>0.50649350649350644</v>
      </c>
      <c r="X154">
        <f t="shared" si="38"/>
        <v>4.3312548692444539E-3</v>
      </c>
    </row>
    <row r="155" spans="1:24" x14ac:dyDescent="0.3">
      <c r="L155">
        <f t="shared" si="39"/>
        <v>0.38356164383561642</v>
      </c>
      <c r="M155">
        <f t="shared" si="35"/>
        <v>0.47945205479452052</v>
      </c>
      <c r="N155">
        <f t="shared" si="40"/>
        <v>0.52054794520547942</v>
      </c>
      <c r="O155">
        <f t="shared" si="41"/>
        <v>0.58904109589041098</v>
      </c>
      <c r="P155">
        <f t="shared" si="42"/>
        <v>0.34246575342465752</v>
      </c>
      <c r="Q155">
        <f t="shared" si="36"/>
        <v>9.3979999207227868E-3</v>
      </c>
      <c r="S155">
        <f t="shared" si="43"/>
        <v>0.35064935064935066</v>
      </c>
      <c r="T155">
        <f t="shared" si="37"/>
        <v>0.32467532467532467</v>
      </c>
      <c r="U155">
        <f t="shared" si="44"/>
        <v>0.46753246753246752</v>
      </c>
      <c r="V155">
        <f t="shared" si="45"/>
        <v>0.29870129870129869</v>
      </c>
      <c r="W155">
        <f t="shared" si="46"/>
        <v>0.20779220779220781</v>
      </c>
      <c r="X155">
        <f t="shared" si="38"/>
        <v>1.6958987986274074E-3</v>
      </c>
    </row>
    <row r="156" spans="1:24" x14ac:dyDescent="0.3">
      <c r="L156">
        <f t="shared" si="39"/>
        <v>0.38356164383561642</v>
      </c>
      <c r="M156">
        <f t="shared" si="35"/>
        <v>0.15068493150684931</v>
      </c>
      <c r="N156">
        <f t="shared" si="40"/>
        <v>0.47945205479452052</v>
      </c>
      <c r="O156">
        <f t="shared" si="41"/>
        <v>0.41095890410958902</v>
      </c>
      <c r="P156">
        <f t="shared" si="42"/>
        <v>0.45205479452054792</v>
      </c>
      <c r="Q156">
        <f t="shared" si="36"/>
        <v>2.5053664415341775E-3</v>
      </c>
      <c r="S156">
        <f t="shared" si="43"/>
        <v>0.35064935064935066</v>
      </c>
      <c r="T156">
        <f t="shared" si="37"/>
        <v>0.35064935064935066</v>
      </c>
      <c r="U156">
        <f t="shared" si="44"/>
        <v>0.53246753246753242</v>
      </c>
      <c r="V156">
        <f t="shared" si="45"/>
        <v>0.70129870129870131</v>
      </c>
      <c r="W156">
        <f t="shared" si="46"/>
        <v>0.2857142857142857</v>
      </c>
      <c r="X156">
        <f t="shared" si="38"/>
        <v>6.7340085883323712E-3</v>
      </c>
    </row>
    <row r="157" spans="1:24" x14ac:dyDescent="0.3">
      <c r="L157">
        <f t="shared" si="39"/>
        <v>0.27397260273972601</v>
      </c>
      <c r="M157">
        <f t="shared" si="35"/>
        <v>0.47945205479452052</v>
      </c>
      <c r="N157">
        <f t="shared" si="40"/>
        <v>0.52054794520547942</v>
      </c>
      <c r="O157">
        <f t="shared" si="41"/>
        <v>0.41095890410958902</v>
      </c>
      <c r="P157">
        <f t="shared" si="42"/>
        <v>0.20547945205479451</v>
      </c>
      <c r="Q157">
        <f t="shared" si="36"/>
        <v>2.8100331988872118E-3</v>
      </c>
      <c r="S157">
        <f t="shared" si="43"/>
        <v>0.35064935064935066</v>
      </c>
      <c r="T157">
        <f t="shared" si="37"/>
        <v>0.32467532467532467</v>
      </c>
      <c r="U157">
        <f t="shared" si="44"/>
        <v>0.46753246753246752</v>
      </c>
      <c r="V157">
        <f t="shared" si="45"/>
        <v>0.70129870129870131</v>
      </c>
      <c r="W157">
        <f t="shared" si="46"/>
        <v>0.50649350649350644</v>
      </c>
      <c r="X157">
        <f t="shared" si="38"/>
        <v>9.705333885623153E-3</v>
      </c>
    </row>
    <row r="158" spans="1:24" x14ac:dyDescent="0.3">
      <c r="L158">
        <f t="shared" si="39"/>
        <v>0.27397260273972601</v>
      </c>
      <c r="M158">
        <f t="shared" si="35"/>
        <v>0.15068493150684931</v>
      </c>
      <c r="N158">
        <f t="shared" si="40"/>
        <v>0.52054794520547942</v>
      </c>
      <c r="O158">
        <f t="shared" si="41"/>
        <v>0.41095890410958902</v>
      </c>
      <c r="P158">
        <f t="shared" si="42"/>
        <v>0.20547945205479451</v>
      </c>
      <c r="Q158">
        <f t="shared" si="36"/>
        <v>8.8315329107883792E-4</v>
      </c>
      <c r="S158">
        <f t="shared" si="43"/>
        <v>0.35064935064935066</v>
      </c>
      <c r="T158">
        <f t="shared" si="37"/>
        <v>0.35064935064935066</v>
      </c>
      <c r="U158">
        <f t="shared" si="44"/>
        <v>0.46753246753246752</v>
      </c>
      <c r="V158">
        <f t="shared" si="45"/>
        <v>0.70129870129870131</v>
      </c>
      <c r="W158">
        <f t="shared" si="46"/>
        <v>0.50649350649350644</v>
      </c>
      <c r="X158">
        <f t="shared" si="38"/>
        <v>1.0481760596473006E-2</v>
      </c>
    </row>
    <row r="159" spans="1:24" x14ac:dyDescent="0.3">
      <c r="L159">
        <f t="shared" si="39"/>
        <v>0.38356164383561642</v>
      </c>
      <c r="M159">
        <f t="shared" si="35"/>
        <v>0.36986301369863012</v>
      </c>
      <c r="N159">
        <f t="shared" si="40"/>
        <v>0.52054794520547942</v>
      </c>
      <c r="O159">
        <f t="shared" si="41"/>
        <v>0.41095890410958902</v>
      </c>
      <c r="P159">
        <f t="shared" si="42"/>
        <v>0.45205479452054792</v>
      </c>
      <c r="Q159">
        <f t="shared" si="36"/>
        <v>6.6766388805560156E-3</v>
      </c>
      <c r="S159">
        <f t="shared" si="43"/>
        <v>0.35064935064935066</v>
      </c>
      <c r="T159">
        <f t="shared" si="37"/>
        <v>0.32467532467532467</v>
      </c>
      <c r="U159">
        <f t="shared" si="44"/>
        <v>0.46753246753246752</v>
      </c>
      <c r="V159">
        <f t="shared" si="45"/>
        <v>0.70129870129870131</v>
      </c>
      <c r="W159">
        <f t="shared" si="46"/>
        <v>0.2857142857142857</v>
      </c>
      <c r="X159">
        <f t="shared" si="38"/>
        <v>5.4748037303515226E-3</v>
      </c>
    </row>
    <row r="160" spans="1:24" x14ac:dyDescent="0.3">
      <c r="L160">
        <f t="shared" si="39"/>
        <v>0.27397260273972601</v>
      </c>
      <c r="M160">
        <f t="shared" si="35"/>
        <v>0.15068493150684931</v>
      </c>
      <c r="N160">
        <f t="shared" si="40"/>
        <v>0.52054794520547942</v>
      </c>
      <c r="O160">
        <f t="shared" si="41"/>
        <v>0.41095890410958902</v>
      </c>
      <c r="P160">
        <f t="shared" si="42"/>
        <v>0.45205479452054792</v>
      </c>
      <c r="Q160">
        <f t="shared" si="36"/>
        <v>1.9429372403734439E-3</v>
      </c>
      <c r="S160">
        <f t="shared" si="43"/>
        <v>0.35064935064935066</v>
      </c>
      <c r="T160">
        <f t="shared" si="37"/>
        <v>0.35064935064935066</v>
      </c>
      <c r="U160">
        <f t="shared" si="44"/>
        <v>0.46753246753246752</v>
      </c>
      <c r="V160">
        <f t="shared" si="45"/>
        <v>0.70129870129870131</v>
      </c>
      <c r="W160">
        <f t="shared" si="46"/>
        <v>0.2857142857142857</v>
      </c>
      <c r="X160">
        <f t="shared" si="38"/>
        <v>5.912788028779644E-3</v>
      </c>
    </row>
    <row r="161" spans="12:24" x14ac:dyDescent="0.3">
      <c r="L161">
        <f t="shared" ref="L161:L182" si="49">IF(A130=$R$7,$M$8, IF(A130=$R$6,$M$7,$M$9))</f>
        <v>0.38356164383561642</v>
      </c>
      <c r="M161">
        <f t="shared" si="35"/>
        <v>0.47945205479452052</v>
      </c>
      <c r="N161">
        <f t="shared" ref="N161:N182" si="50">IF(C130=$R$16,$M$17, $M$18)</f>
        <v>0.52054794520547942</v>
      </c>
      <c r="O161">
        <f t="shared" ref="O161:O182" si="51">IF(D130=$R$12,$M$22,$M$21)</f>
        <v>0.41095890410958902</v>
      </c>
      <c r="P161">
        <f t="shared" ref="P161:P182" si="52">IF(E130=$R$20,$M$28, IF(E130=$R$19,$M$27,$M$26))</f>
        <v>0.34246575342465752</v>
      </c>
      <c r="Q161">
        <f t="shared" si="36"/>
        <v>6.5567441307368282E-3</v>
      </c>
      <c r="S161">
        <f t="shared" ref="S161:S182" si="53">IF(A130=$R$7,$P$8, IF(A130=$R$6,$P$7,$P$9))</f>
        <v>0.35064935064935066</v>
      </c>
      <c r="T161">
        <f t="shared" si="37"/>
        <v>0.32467532467532467</v>
      </c>
      <c r="U161">
        <f t="shared" ref="U161:U182" si="54">IF(C130=$R$16,$P$17, $P$18)</f>
        <v>0.46753246753246752</v>
      </c>
      <c r="V161">
        <f t="shared" ref="V161:V182" si="55">IF(D130=$R$12,$P$22,$P$21)</f>
        <v>0.70129870129870131</v>
      </c>
      <c r="W161">
        <f t="shared" ref="W161:W182" si="56">IF(E130=$R$20,$P$28, IF(E130=$R$19,$P$27,$P$26))</f>
        <v>0.20779220779220781</v>
      </c>
      <c r="X161">
        <f t="shared" si="38"/>
        <v>3.9816754402556527E-3</v>
      </c>
    </row>
    <row r="162" spans="12:24" x14ac:dyDescent="0.3">
      <c r="L162">
        <f t="shared" si="49"/>
        <v>0.34246575342465752</v>
      </c>
      <c r="M162">
        <f t="shared" ref="M162:M182" si="57">IF(B131=$R$13,$M$13, IF(B131=$R$14,$M$12,$M$14))</f>
        <v>0.36986301369863012</v>
      </c>
      <c r="N162">
        <f t="shared" si="50"/>
        <v>0.47945205479452052</v>
      </c>
      <c r="O162">
        <f t="shared" si="51"/>
        <v>0.41095890410958902</v>
      </c>
      <c r="P162">
        <f t="shared" si="52"/>
        <v>0.34246575342465752</v>
      </c>
      <c r="Q162">
        <f t="shared" ref="Q162:Q182" si="58">PRODUCT(L162:P162)*$N$2</f>
        <v>4.1595886167738339E-3</v>
      </c>
      <c r="S162">
        <f t="shared" si="53"/>
        <v>0.29870129870129869</v>
      </c>
      <c r="T162">
        <f t="shared" ref="T162:T182" si="59">IF(B131=$R$13,$P$13, IF(B131=$R$14,$P$12,$P$14))</f>
        <v>0.32467532467532467</v>
      </c>
      <c r="U162">
        <f t="shared" si="54"/>
        <v>0.53246753246753242</v>
      </c>
      <c r="V162">
        <f t="shared" si="55"/>
        <v>0.70129870129870131</v>
      </c>
      <c r="W162">
        <f t="shared" si="56"/>
        <v>0.20779220779220781</v>
      </c>
      <c r="X162">
        <f t="shared" ref="X162:X182" si="60">PRODUCT(S162:W162)*$N$3</f>
        <v>3.8628805968735388E-3</v>
      </c>
    </row>
    <row r="163" spans="12:24" x14ac:dyDescent="0.3">
      <c r="L163">
        <f t="shared" si="49"/>
        <v>0.27397260273972601</v>
      </c>
      <c r="M163">
        <f t="shared" si="57"/>
        <v>0.47945205479452052</v>
      </c>
      <c r="N163">
        <f t="shared" si="50"/>
        <v>0.52054794520547942</v>
      </c>
      <c r="O163">
        <f t="shared" si="51"/>
        <v>0.41095890410958902</v>
      </c>
      <c r="P163">
        <f t="shared" si="52"/>
        <v>0.20547945205479451</v>
      </c>
      <c r="Q163">
        <f t="shared" si="58"/>
        <v>2.8100331988872118E-3</v>
      </c>
      <c r="S163">
        <f t="shared" si="53"/>
        <v>0.35064935064935066</v>
      </c>
      <c r="T163">
        <f t="shared" si="59"/>
        <v>0.32467532467532467</v>
      </c>
      <c r="U163">
        <f t="shared" si="54"/>
        <v>0.46753246753246752</v>
      </c>
      <c r="V163">
        <f t="shared" si="55"/>
        <v>0.70129870129870131</v>
      </c>
      <c r="W163">
        <f t="shared" si="56"/>
        <v>0.50649350649350644</v>
      </c>
      <c r="X163">
        <f t="shared" si="60"/>
        <v>9.705333885623153E-3</v>
      </c>
    </row>
    <row r="164" spans="12:24" x14ac:dyDescent="0.3">
      <c r="L164">
        <f t="shared" si="49"/>
        <v>0.34246575342465752</v>
      </c>
      <c r="M164">
        <f t="shared" si="57"/>
        <v>0.15068493150684931</v>
      </c>
      <c r="N164">
        <f t="shared" si="50"/>
        <v>0.52054794520547942</v>
      </c>
      <c r="O164">
        <f t="shared" si="51"/>
        <v>0.41095890410958902</v>
      </c>
      <c r="P164">
        <f t="shared" si="52"/>
        <v>0.45205479452054792</v>
      </c>
      <c r="Q164">
        <f t="shared" si="58"/>
        <v>2.4286715504668048E-3</v>
      </c>
      <c r="S164">
        <f t="shared" si="53"/>
        <v>0.29870129870129869</v>
      </c>
      <c r="T164">
        <f t="shared" si="59"/>
        <v>0.35064935064935066</v>
      </c>
      <c r="U164">
        <f t="shared" si="54"/>
        <v>0.46753246753246752</v>
      </c>
      <c r="V164">
        <f t="shared" si="55"/>
        <v>0.70129870129870131</v>
      </c>
      <c r="W164">
        <f t="shared" si="56"/>
        <v>0.2857142857142857</v>
      </c>
      <c r="X164">
        <f t="shared" si="60"/>
        <v>5.0368194319234004E-3</v>
      </c>
    </row>
    <row r="165" spans="12:24" x14ac:dyDescent="0.3">
      <c r="L165">
        <f t="shared" si="49"/>
        <v>0.34246575342465752</v>
      </c>
      <c r="M165">
        <f t="shared" si="57"/>
        <v>0.36986301369863012</v>
      </c>
      <c r="N165">
        <f t="shared" si="50"/>
        <v>0.47945205479452052</v>
      </c>
      <c r="O165">
        <f t="shared" si="51"/>
        <v>0.41095890410958902</v>
      </c>
      <c r="P165">
        <f t="shared" si="52"/>
        <v>0.20547945205479451</v>
      </c>
      <c r="Q165">
        <f t="shared" si="58"/>
        <v>2.4957531700643002E-3</v>
      </c>
      <c r="S165">
        <f t="shared" si="53"/>
        <v>0.29870129870129869</v>
      </c>
      <c r="T165">
        <f t="shared" si="59"/>
        <v>0.32467532467532467</v>
      </c>
      <c r="U165">
        <f t="shared" si="54"/>
        <v>0.53246753246753242</v>
      </c>
      <c r="V165">
        <f t="shared" si="55"/>
        <v>0.70129870129870131</v>
      </c>
      <c r="W165">
        <f t="shared" si="56"/>
        <v>0.50649350649350644</v>
      </c>
      <c r="X165">
        <f t="shared" si="60"/>
        <v>9.4157714548792504E-3</v>
      </c>
    </row>
    <row r="166" spans="12:24" x14ac:dyDescent="0.3">
      <c r="L166">
        <f t="shared" si="49"/>
        <v>0.38356164383561642</v>
      </c>
      <c r="M166">
        <f t="shared" si="57"/>
        <v>0.36986301369863012</v>
      </c>
      <c r="N166">
        <f t="shared" si="50"/>
        <v>0.47945205479452052</v>
      </c>
      <c r="O166">
        <f t="shared" si="51"/>
        <v>0.41095890410958902</v>
      </c>
      <c r="P166">
        <f t="shared" si="52"/>
        <v>0.20547945205479451</v>
      </c>
      <c r="Q166">
        <f t="shared" si="58"/>
        <v>2.7952435504720163E-3</v>
      </c>
      <c r="S166">
        <f t="shared" si="53"/>
        <v>0.35064935064935066</v>
      </c>
      <c r="T166">
        <f t="shared" si="59"/>
        <v>0.32467532467532467</v>
      </c>
      <c r="U166">
        <f t="shared" si="54"/>
        <v>0.53246753246753242</v>
      </c>
      <c r="V166">
        <f t="shared" si="55"/>
        <v>0.70129870129870131</v>
      </c>
      <c r="W166">
        <f t="shared" si="56"/>
        <v>0.50649350649350644</v>
      </c>
      <c r="X166">
        <f t="shared" si="60"/>
        <v>1.1053296925293034E-2</v>
      </c>
    </row>
    <row r="167" spans="12:24" x14ac:dyDescent="0.3">
      <c r="L167">
        <f t="shared" si="49"/>
        <v>0.34246575342465752</v>
      </c>
      <c r="M167">
        <f t="shared" si="57"/>
        <v>0.47945205479452052</v>
      </c>
      <c r="N167">
        <f t="shared" si="50"/>
        <v>0.52054794520547942</v>
      </c>
      <c r="O167">
        <f t="shared" si="51"/>
        <v>0.41095890410958902</v>
      </c>
      <c r="P167">
        <f t="shared" si="52"/>
        <v>0.45205479452054792</v>
      </c>
      <c r="Q167">
        <f t="shared" si="58"/>
        <v>7.7275912969398345E-3</v>
      </c>
      <c r="S167">
        <f t="shared" si="53"/>
        <v>0.29870129870129869</v>
      </c>
      <c r="T167">
        <f t="shared" si="59"/>
        <v>0.32467532467532467</v>
      </c>
      <c r="U167">
        <f t="shared" si="54"/>
        <v>0.46753246753246752</v>
      </c>
      <c r="V167">
        <f t="shared" si="55"/>
        <v>0.70129870129870131</v>
      </c>
      <c r="W167">
        <f t="shared" si="56"/>
        <v>0.2857142857142857</v>
      </c>
      <c r="X167">
        <f t="shared" si="60"/>
        <v>4.6637216962253708E-3</v>
      </c>
    </row>
    <row r="168" spans="12:24" x14ac:dyDescent="0.3">
      <c r="L168">
        <f t="shared" si="49"/>
        <v>0.34246575342465752</v>
      </c>
      <c r="M168">
        <f t="shared" si="57"/>
        <v>0.47945205479452052</v>
      </c>
      <c r="N168">
        <f t="shared" si="50"/>
        <v>0.47945205479452052</v>
      </c>
      <c r="O168">
        <f t="shared" si="51"/>
        <v>0.41095890410958902</v>
      </c>
      <c r="P168">
        <f t="shared" si="52"/>
        <v>0.20547945205479451</v>
      </c>
      <c r="Q168">
        <f t="shared" si="58"/>
        <v>3.2352355908240931E-3</v>
      </c>
      <c r="S168">
        <f t="shared" si="53"/>
        <v>0.29870129870129869</v>
      </c>
      <c r="T168">
        <f t="shared" si="59"/>
        <v>0.32467532467532467</v>
      </c>
      <c r="U168">
        <f t="shared" si="54"/>
        <v>0.53246753246753242</v>
      </c>
      <c r="V168">
        <f t="shared" si="55"/>
        <v>0.70129870129870131</v>
      </c>
      <c r="W168">
        <f t="shared" si="56"/>
        <v>0.50649350649350644</v>
      </c>
      <c r="X168">
        <f t="shared" si="60"/>
        <v>9.4157714548792504E-3</v>
      </c>
    </row>
    <row r="169" spans="12:24" x14ac:dyDescent="0.3">
      <c r="L169">
        <f t="shared" si="49"/>
        <v>0.27397260273972601</v>
      </c>
      <c r="M169">
        <f t="shared" si="57"/>
        <v>0.15068493150684931</v>
      </c>
      <c r="N169">
        <f t="shared" si="50"/>
        <v>0.47945205479452052</v>
      </c>
      <c r="O169">
        <f t="shared" si="51"/>
        <v>0.41095890410958902</v>
      </c>
      <c r="P169">
        <f t="shared" si="52"/>
        <v>0.20547945205479451</v>
      </c>
      <c r="Q169">
        <f t="shared" si="58"/>
        <v>8.1343066283577192E-4</v>
      </c>
      <c r="S169">
        <f t="shared" si="53"/>
        <v>0.35064935064935066</v>
      </c>
      <c r="T169">
        <f t="shared" si="59"/>
        <v>0.35064935064935066</v>
      </c>
      <c r="U169">
        <f t="shared" si="54"/>
        <v>0.53246753246753242</v>
      </c>
      <c r="V169">
        <f t="shared" si="55"/>
        <v>0.70129870129870131</v>
      </c>
      <c r="W169">
        <f t="shared" si="56"/>
        <v>0.50649350649350644</v>
      </c>
      <c r="X169">
        <f t="shared" si="60"/>
        <v>1.1937560679316478E-2</v>
      </c>
    </row>
    <row r="170" spans="12:24" x14ac:dyDescent="0.3">
      <c r="L170">
        <f t="shared" si="49"/>
        <v>0.27397260273972601</v>
      </c>
      <c r="M170">
        <f t="shared" si="57"/>
        <v>0.15068493150684931</v>
      </c>
      <c r="N170">
        <f t="shared" si="50"/>
        <v>0.52054794520547942</v>
      </c>
      <c r="O170">
        <f t="shared" si="51"/>
        <v>0.41095890410958902</v>
      </c>
      <c r="P170">
        <f t="shared" si="52"/>
        <v>0.45205479452054792</v>
      </c>
      <c r="Q170">
        <f t="shared" si="58"/>
        <v>1.9429372403734439E-3</v>
      </c>
      <c r="S170">
        <f t="shared" si="53"/>
        <v>0.35064935064935066</v>
      </c>
      <c r="T170">
        <f t="shared" si="59"/>
        <v>0.35064935064935066</v>
      </c>
      <c r="U170">
        <f t="shared" si="54"/>
        <v>0.46753246753246752</v>
      </c>
      <c r="V170">
        <f t="shared" si="55"/>
        <v>0.70129870129870131</v>
      </c>
      <c r="W170">
        <f t="shared" si="56"/>
        <v>0.2857142857142857</v>
      </c>
      <c r="X170">
        <f t="shared" si="60"/>
        <v>5.912788028779644E-3</v>
      </c>
    </row>
    <row r="171" spans="12:24" x14ac:dyDescent="0.3">
      <c r="L171">
        <f t="shared" si="49"/>
        <v>0.38356164383561642</v>
      </c>
      <c r="M171">
        <f t="shared" si="57"/>
        <v>0.36986301369863012</v>
      </c>
      <c r="N171">
        <f t="shared" si="50"/>
        <v>0.47945205479452052</v>
      </c>
      <c r="O171">
        <f t="shared" si="51"/>
        <v>0.58904109589041098</v>
      </c>
      <c r="P171">
        <f t="shared" si="52"/>
        <v>0.20547945205479451</v>
      </c>
      <c r="Q171">
        <f t="shared" si="58"/>
        <v>4.0065157556765565E-3</v>
      </c>
      <c r="S171">
        <f t="shared" si="53"/>
        <v>0.35064935064935066</v>
      </c>
      <c r="T171">
        <f t="shared" si="59"/>
        <v>0.32467532467532467</v>
      </c>
      <c r="U171">
        <f t="shared" si="54"/>
        <v>0.53246753246753242</v>
      </c>
      <c r="V171">
        <f t="shared" si="55"/>
        <v>0.29870129870129869</v>
      </c>
      <c r="W171">
        <f t="shared" si="56"/>
        <v>0.50649350649350644</v>
      </c>
      <c r="X171">
        <f t="shared" si="60"/>
        <v>4.7078857274396252E-3</v>
      </c>
    </row>
    <row r="172" spans="12:24" x14ac:dyDescent="0.3">
      <c r="L172">
        <f t="shared" si="49"/>
        <v>0.34246575342465752</v>
      </c>
      <c r="M172">
        <f t="shared" si="57"/>
        <v>0.15068493150684931</v>
      </c>
      <c r="N172">
        <f t="shared" si="50"/>
        <v>0.47945205479452052</v>
      </c>
      <c r="O172">
        <f t="shared" si="51"/>
        <v>0.58904109589041098</v>
      </c>
      <c r="P172">
        <f t="shared" si="52"/>
        <v>0.34246575342465752</v>
      </c>
      <c r="Q172">
        <f t="shared" si="58"/>
        <v>2.4289943404123748E-3</v>
      </c>
      <c r="S172">
        <f t="shared" si="53"/>
        <v>0.29870129870129869</v>
      </c>
      <c r="T172">
        <f t="shared" si="59"/>
        <v>0.35064935064935066</v>
      </c>
      <c r="U172">
        <f t="shared" si="54"/>
        <v>0.53246753246753242</v>
      </c>
      <c r="V172">
        <f t="shared" si="55"/>
        <v>0.29870129870129869</v>
      </c>
      <c r="W172">
        <f t="shared" si="56"/>
        <v>0.20779220779220781</v>
      </c>
      <c r="X172">
        <f t="shared" si="60"/>
        <v>1.7769250745618278E-3</v>
      </c>
    </row>
    <row r="173" spans="12:24" x14ac:dyDescent="0.3">
      <c r="L173">
        <f t="shared" si="49"/>
        <v>0.27397260273972601</v>
      </c>
      <c r="M173">
        <f t="shared" si="57"/>
        <v>0.36986301369863012</v>
      </c>
      <c r="N173">
        <f t="shared" si="50"/>
        <v>0.52054794520547942</v>
      </c>
      <c r="O173">
        <f t="shared" si="51"/>
        <v>0.41095890410958902</v>
      </c>
      <c r="P173">
        <f t="shared" si="52"/>
        <v>0.34246575342465752</v>
      </c>
      <c r="Q173">
        <f t="shared" si="58"/>
        <v>3.6128998271407007E-3</v>
      </c>
      <c r="S173">
        <f t="shared" si="53"/>
        <v>0.35064935064935066</v>
      </c>
      <c r="T173">
        <f t="shared" si="59"/>
        <v>0.32467532467532467</v>
      </c>
      <c r="U173">
        <f t="shared" si="54"/>
        <v>0.46753246753246752</v>
      </c>
      <c r="V173">
        <f t="shared" si="55"/>
        <v>0.70129870129870131</v>
      </c>
      <c r="W173">
        <f t="shared" si="56"/>
        <v>0.20779220779220781</v>
      </c>
      <c r="X173">
        <f t="shared" si="60"/>
        <v>3.9816754402556527E-3</v>
      </c>
    </row>
    <row r="174" spans="12:24" x14ac:dyDescent="0.3">
      <c r="L174">
        <f t="shared" si="49"/>
        <v>0.27397260273972601</v>
      </c>
      <c r="M174">
        <f t="shared" si="57"/>
        <v>0.36986301369863012</v>
      </c>
      <c r="N174">
        <f t="shared" si="50"/>
        <v>0.47945205479452052</v>
      </c>
      <c r="O174">
        <f t="shared" si="51"/>
        <v>0.41095890410958902</v>
      </c>
      <c r="P174">
        <f t="shared" si="52"/>
        <v>0.34246575342465752</v>
      </c>
      <c r="Q174">
        <f t="shared" si="58"/>
        <v>3.327670893419067E-3</v>
      </c>
      <c r="S174">
        <f t="shared" si="53"/>
        <v>0.35064935064935066</v>
      </c>
      <c r="T174">
        <f t="shared" si="59"/>
        <v>0.32467532467532467</v>
      </c>
      <c r="U174">
        <f t="shared" si="54"/>
        <v>0.53246753246753242</v>
      </c>
      <c r="V174">
        <f t="shared" si="55"/>
        <v>0.70129870129870131</v>
      </c>
      <c r="W174">
        <f t="shared" si="56"/>
        <v>0.20779220779220781</v>
      </c>
      <c r="X174">
        <f t="shared" si="60"/>
        <v>4.5346859180689378E-3</v>
      </c>
    </row>
    <row r="175" spans="12:24" x14ac:dyDescent="0.3">
      <c r="L175">
        <f t="shared" si="49"/>
        <v>0.27397260273972601</v>
      </c>
      <c r="M175">
        <f t="shared" si="57"/>
        <v>0.36986301369863012</v>
      </c>
      <c r="N175">
        <f t="shared" si="50"/>
        <v>0.52054794520547942</v>
      </c>
      <c r="O175">
        <f t="shared" si="51"/>
        <v>0.41095890410958902</v>
      </c>
      <c r="P175">
        <f t="shared" si="52"/>
        <v>0.45205479452054792</v>
      </c>
      <c r="Q175">
        <f t="shared" si="58"/>
        <v>4.7690277718257252E-3</v>
      </c>
      <c r="S175">
        <f t="shared" si="53"/>
        <v>0.35064935064935066</v>
      </c>
      <c r="T175">
        <f t="shared" si="59"/>
        <v>0.32467532467532467</v>
      </c>
      <c r="U175">
        <f t="shared" si="54"/>
        <v>0.46753246753246752</v>
      </c>
      <c r="V175">
        <f t="shared" si="55"/>
        <v>0.70129870129870131</v>
      </c>
      <c r="W175">
        <f t="shared" si="56"/>
        <v>0.2857142857142857</v>
      </c>
      <c r="X175">
        <f t="shared" si="60"/>
        <v>5.4748037303515226E-3</v>
      </c>
    </row>
    <row r="176" spans="12:24" x14ac:dyDescent="0.3">
      <c r="L176">
        <f t="shared" si="49"/>
        <v>0.27397260273972601</v>
      </c>
      <c r="M176">
        <f t="shared" si="57"/>
        <v>0.47945205479452052</v>
      </c>
      <c r="N176">
        <f t="shared" si="50"/>
        <v>0.47945205479452052</v>
      </c>
      <c r="O176">
        <f t="shared" si="51"/>
        <v>0.58904109589041098</v>
      </c>
      <c r="P176">
        <f t="shared" si="52"/>
        <v>0.45205479452054792</v>
      </c>
      <c r="Q176">
        <f t="shared" si="58"/>
        <v>8.1614209837855781E-3</v>
      </c>
      <c r="S176">
        <f t="shared" si="53"/>
        <v>0.35064935064935066</v>
      </c>
      <c r="T176">
        <f t="shared" si="59"/>
        <v>0.32467532467532467</v>
      </c>
      <c r="U176">
        <f t="shared" si="54"/>
        <v>0.53246753246753242</v>
      </c>
      <c r="V176">
        <f t="shared" si="55"/>
        <v>0.29870129870129869</v>
      </c>
      <c r="W176">
        <f t="shared" si="56"/>
        <v>0.2857142857142857</v>
      </c>
      <c r="X176">
        <f t="shared" si="60"/>
        <v>2.655730410350558E-3</v>
      </c>
    </row>
    <row r="177" spans="12:24" x14ac:dyDescent="0.3">
      <c r="L177">
        <f t="shared" si="49"/>
        <v>0.34246575342465752</v>
      </c>
      <c r="M177">
        <f t="shared" si="57"/>
        <v>0.47945205479452052</v>
      </c>
      <c r="N177">
        <f t="shared" si="50"/>
        <v>0.52054794520547942</v>
      </c>
      <c r="O177">
        <f t="shared" si="51"/>
        <v>0.58904109589041098</v>
      </c>
      <c r="P177">
        <f t="shared" si="52"/>
        <v>0.45205479452054792</v>
      </c>
      <c r="Q177">
        <f t="shared" si="58"/>
        <v>1.107621419228043E-2</v>
      </c>
      <c r="S177">
        <f t="shared" si="53"/>
        <v>0.29870129870129869</v>
      </c>
      <c r="T177">
        <f t="shared" si="59"/>
        <v>0.32467532467532467</v>
      </c>
      <c r="U177">
        <f t="shared" si="54"/>
        <v>0.46753246753246752</v>
      </c>
      <c r="V177">
        <f t="shared" si="55"/>
        <v>0.29870129870129869</v>
      </c>
      <c r="W177">
        <f t="shared" si="56"/>
        <v>0.2857142857142857</v>
      </c>
      <c r="X177">
        <f t="shared" si="60"/>
        <v>1.9863999817256207E-3</v>
      </c>
    </row>
    <row r="178" spans="12:24" x14ac:dyDescent="0.3">
      <c r="L178">
        <f t="shared" si="49"/>
        <v>0.38356164383561642</v>
      </c>
      <c r="M178">
        <f t="shared" si="57"/>
        <v>0.15068493150684931</v>
      </c>
      <c r="N178">
        <f t="shared" si="50"/>
        <v>0.47945205479452052</v>
      </c>
      <c r="O178">
        <f t="shared" si="51"/>
        <v>0.58904109589041098</v>
      </c>
      <c r="P178">
        <f t="shared" si="52"/>
        <v>0.45205479452054792</v>
      </c>
      <c r="Q178">
        <f t="shared" si="58"/>
        <v>3.5910252328656546E-3</v>
      </c>
      <c r="S178">
        <f t="shared" si="53"/>
        <v>0.35064935064935066</v>
      </c>
      <c r="T178">
        <f t="shared" si="59"/>
        <v>0.35064935064935066</v>
      </c>
      <c r="U178">
        <f t="shared" si="54"/>
        <v>0.53246753246753242</v>
      </c>
      <c r="V178">
        <f t="shared" si="55"/>
        <v>0.29870129870129869</v>
      </c>
      <c r="W178">
        <f t="shared" si="56"/>
        <v>0.2857142857142857</v>
      </c>
      <c r="X178">
        <f t="shared" si="60"/>
        <v>2.8681888431786023E-3</v>
      </c>
    </row>
    <row r="179" spans="12:24" x14ac:dyDescent="0.3">
      <c r="L179">
        <f t="shared" si="49"/>
        <v>0.27397260273972601</v>
      </c>
      <c r="M179">
        <f t="shared" si="57"/>
        <v>0.15068493150684931</v>
      </c>
      <c r="N179">
        <f t="shared" si="50"/>
        <v>0.52054794520547942</v>
      </c>
      <c r="O179">
        <f t="shared" si="51"/>
        <v>0.41095890410958902</v>
      </c>
      <c r="P179">
        <f t="shared" si="52"/>
        <v>0.20547945205479451</v>
      </c>
      <c r="Q179">
        <f t="shared" si="58"/>
        <v>8.8315329107883792E-4</v>
      </c>
      <c r="S179">
        <f t="shared" si="53"/>
        <v>0.35064935064935066</v>
      </c>
      <c r="T179">
        <f t="shared" si="59"/>
        <v>0.35064935064935066</v>
      </c>
      <c r="U179">
        <f t="shared" si="54"/>
        <v>0.46753246753246752</v>
      </c>
      <c r="V179">
        <f t="shared" si="55"/>
        <v>0.70129870129870131</v>
      </c>
      <c r="W179">
        <f t="shared" si="56"/>
        <v>0.50649350649350644</v>
      </c>
      <c r="X179">
        <f t="shared" si="60"/>
        <v>1.0481760596473006E-2</v>
      </c>
    </row>
    <row r="180" spans="12:24" x14ac:dyDescent="0.3">
      <c r="L180">
        <f t="shared" si="49"/>
        <v>0.34246575342465752</v>
      </c>
      <c r="M180">
        <f t="shared" si="57"/>
        <v>0.36986301369863012</v>
      </c>
      <c r="N180">
        <f t="shared" si="50"/>
        <v>0.52054794520547942</v>
      </c>
      <c r="O180">
        <f t="shared" si="51"/>
        <v>0.41095890410958902</v>
      </c>
      <c r="P180">
        <f t="shared" si="52"/>
        <v>0.34246575342465752</v>
      </c>
      <c r="Q180">
        <f t="shared" si="58"/>
        <v>4.5161247839258763E-3</v>
      </c>
      <c r="S180">
        <f t="shared" si="53"/>
        <v>0.29870129870129869</v>
      </c>
      <c r="T180">
        <f t="shared" si="59"/>
        <v>0.32467532467532467</v>
      </c>
      <c r="U180">
        <f t="shared" si="54"/>
        <v>0.46753246753246752</v>
      </c>
      <c r="V180">
        <f t="shared" si="55"/>
        <v>0.70129870129870131</v>
      </c>
      <c r="W180">
        <f t="shared" si="56"/>
        <v>0.20779220779220781</v>
      </c>
      <c r="X180">
        <f t="shared" si="60"/>
        <v>3.3917975972548153E-3</v>
      </c>
    </row>
    <row r="181" spans="12:24" x14ac:dyDescent="0.3">
      <c r="L181">
        <f t="shared" si="49"/>
        <v>0.34246575342465752</v>
      </c>
      <c r="M181">
        <f t="shared" si="57"/>
        <v>0.47945205479452052</v>
      </c>
      <c r="N181">
        <f t="shared" si="50"/>
        <v>0.52054794520547942</v>
      </c>
      <c r="O181">
        <f t="shared" si="51"/>
        <v>0.41095890410958902</v>
      </c>
      <c r="P181">
        <f t="shared" si="52"/>
        <v>0.20547945205479451</v>
      </c>
      <c r="Q181">
        <f t="shared" si="58"/>
        <v>3.5125414986090153E-3</v>
      </c>
      <c r="S181">
        <f t="shared" si="53"/>
        <v>0.29870129870129869</v>
      </c>
      <c r="T181">
        <f t="shared" si="59"/>
        <v>0.32467532467532467</v>
      </c>
      <c r="U181">
        <f t="shared" si="54"/>
        <v>0.46753246753246752</v>
      </c>
      <c r="V181">
        <f t="shared" si="55"/>
        <v>0.70129870129870131</v>
      </c>
      <c r="W181">
        <f t="shared" si="56"/>
        <v>0.50649350649350644</v>
      </c>
      <c r="X181">
        <f t="shared" si="60"/>
        <v>8.2675066433086121E-3</v>
      </c>
    </row>
    <row r="182" spans="12:24" x14ac:dyDescent="0.3">
      <c r="L182">
        <f t="shared" si="49"/>
        <v>0.27397260273972601</v>
      </c>
      <c r="M182">
        <f t="shared" si="57"/>
        <v>0.15068493150684931</v>
      </c>
      <c r="N182">
        <f t="shared" si="50"/>
        <v>0.52054794520547942</v>
      </c>
      <c r="O182">
        <f t="shared" si="51"/>
        <v>0.58904109589041098</v>
      </c>
      <c r="P182">
        <f t="shared" si="52"/>
        <v>0.20547945205479451</v>
      </c>
      <c r="Q182">
        <f t="shared" si="58"/>
        <v>1.2658530505463346E-3</v>
      </c>
      <c r="S182">
        <f t="shared" si="53"/>
        <v>0.35064935064935066</v>
      </c>
      <c r="T182">
        <f t="shared" si="59"/>
        <v>0.35064935064935066</v>
      </c>
      <c r="U182">
        <f t="shared" si="54"/>
        <v>0.46753246753246752</v>
      </c>
      <c r="V182">
        <f t="shared" si="55"/>
        <v>0.29870129870129869</v>
      </c>
      <c r="W182">
        <f t="shared" si="56"/>
        <v>0.50649350649350644</v>
      </c>
      <c r="X182">
        <f t="shared" si="60"/>
        <v>4.464453587386649E-3</v>
      </c>
    </row>
  </sheetData>
  <sortState xmlns:xlrd2="http://schemas.microsoft.com/office/spreadsheetml/2017/richdata2" ref="A2:J151">
    <sortCondition descending="1" ref="F2:F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9799-5EEE-4387-9E28-F49200E44832}">
  <dimension ref="A3:D8"/>
  <sheetViews>
    <sheetView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3" spans="1:4" x14ac:dyDescent="0.3">
      <c r="A3" s="1" t="s">
        <v>57</v>
      </c>
      <c r="B3" s="1" t="s">
        <v>24</v>
      </c>
    </row>
    <row r="4" spans="1:4" x14ac:dyDescent="0.3">
      <c r="A4" s="1" t="s">
        <v>17</v>
      </c>
      <c r="B4" t="s">
        <v>8</v>
      </c>
      <c r="C4" t="s">
        <v>10</v>
      </c>
      <c r="D4" t="s">
        <v>18</v>
      </c>
    </row>
    <row r="5" spans="1:4" x14ac:dyDescent="0.3">
      <c r="A5" s="3" t="s">
        <v>13</v>
      </c>
      <c r="B5" s="2">
        <v>25</v>
      </c>
      <c r="C5" s="2">
        <v>27</v>
      </c>
      <c r="D5" s="2">
        <v>52</v>
      </c>
    </row>
    <row r="6" spans="1:4" x14ac:dyDescent="0.3">
      <c r="A6" s="3" t="s">
        <v>6</v>
      </c>
      <c r="B6" s="2">
        <v>25</v>
      </c>
      <c r="C6" s="2">
        <v>35</v>
      </c>
      <c r="D6" s="2">
        <v>60</v>
      </c>
    </row>
    <row r="7" spans="1:4" x14ac:dyDescent="0.3">
      <c r="A7" s="3" t="s">
        <v>12</v>
      </c>
      <c r="B7" s="2">
        <v>27</v>
      </c>
      <c r="C7" s="2">
        <v>11</v>
      </c>
      <c r="D7" s="2">
        <v>38</v>
      </c>
    </row>
    <row r="8" spans="1:4" x14ac:dyDescent="0.3">
      <c r="A8" s="3" t="s">
        <v>18</v>
      </c>
      <c r="B8" s="2">
        <v>77</v>
      </c>
      <c r="C8" s="2">
        <v>73</v>
      </c>
      <c r="D8" s="2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tennis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chauhan</dc:creator>
  <cp:lastModifiedBy>Yash Chauhan</cp:lastModifiedBy>
  <dcterms:created xsi:type="dcterms:W3CDTF">2021-10-15T06:42:18Z</dcterms:created>
  <dcterms:modified xsi:type="dcterms:W3CDTF">2021-10-23T08:46:35Z</dcterms:modified>
</cp:coreProperties>
</file>