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Volumes/Data/workspace/GenSICS/src/main/resources/"/>
    </mc:Choice>
  </mc:AlternateContent>
  <bookViews>
    <workbookView xWindow="0" yWindow="460" windowWidth="25600" windowHeight="14780" tabRatio="890" firstSheet="7" activeTab="11"/>
  </bookViews>
  <sheets>
    <sheet name="IDENTIFIANT" sheetId="1" r:id="rId1"/>
    <sheet name="GUIDE DU REPORTING" sheetId="2" r:id="rId2"/>
    <sheet name="ACTIF" sheetId="3" r:id="rId3"/>
    <sheet name="PASSIF" sheetId="4" r:id="rId4"/>
    <sheet name="HORS_BILAN" sheetId="5" r:id="rId5"/>
    <sheet name="CR_CHARGES" sheetId="6" r:id="rId6"/>
    <sheet name="CR_PRODUITS" sheetId="7" r:id="rId7"/>
    <sheet name="EMPLOIS-RESSOURCES" sheetId="8" r:id="rId8"/>
    <sheet name="DISPOSITIF_PRUDENTIEL" sheetId="9" r:id="rId9"/>
    <sheet name="INDICATEURS_FINANCIERS_ACTIVITE" sheetId="10" r:id="rId10"/>
    <sheet name="INDICATEURS_NON_FINANCIERS_ACTI" sheetId="11" r:id="rId11"/>
    <sheet name="INSTRUCTION_NUMERO_18" sheetId="12" r:id="rId12"/>
  </sheets>
  <definedNames>
    <definedName name="Excel_BuiltIn_Print_Area 11">'GUIDE DU REPORTING'!$A$2:$C$62</definedName>
    <definedName name="Excel_BuiltIn_Print_Area 12">NA()</definedName>
    <definedName name="Excel_BuiltIn_Print_Area_10_1">'GUIDE DU REPORTING'!$A$1:$C$64</definedName>
    <definedName name="Excel_BuiltIn_Print_Area_13_1">NA()</definedName>
    <definedName name="Excel_BuiltIn_Print_Area_17_1">ACTIF!$C$1:$E$78</definedName>
    <definedName name="Excel_BuiltIn_Print_Area_17_1_1">ACTIF!$C$1:$E$78</definedName>
    <definedName name="Excel_BuiltIn_Print_Area_18">PASSIF!$C$1:$E$79</definedName>
    <definedName name="Excel_BuiltIn_Print_Area_19">HORS_BILAN!$B$1:$C$57</definedName>
    <definedName name="Excel_BuiltIn_Print_Area_2_1">DISPOSITIF_PRUDENTIEL!$A$1:$D$415</definedName>
    <definedName name="Excel_BuiltIn_Print_Area_20">CR_CHARGES!$A$1:$C$53</definedName>
    <definedName name="Excel_BuiltIn_Print_Area_21">CR_PRODUITS!$A$1:$D$144</definedName>
    <definedName name="Excel_BuiltIn_Print_Area_22">'EMPLOIS-RESSOURCES'!$A$1:$F$114</definedName>
    <definedName name="Excel_BuiltIn_Print_Area_23">DISPOSITIF_PRUDENTIEL!$A$1:$D$25</definedName>
    <definedName name="Excel_BuiltIn_Print_Area_24">INDICATEURS_FINANCIERS_ACTIVITE!$B$1:$F$409</definedName>
    <definedName name="Excel_BuiltIn_Print_Area_25">INDICATEURS_NON_FINANCIERS_ACTI!$B$1:$F$77</definedName>
    <definedName name="Excel_BuiltIn_Print_Area_26">NA()</definedName>
    <definedName name="Excel_BuiltIn_Print_Area_27">NA()</definedName>
    <definedName name="Excel_BuiltIn_Print_Area_28">NA()</definedName>
    <definedName name="Excel_BuiltIn_Print_Area_29">NA()</definedName>
    <definedName name="Excel_BuiltIn_Print_Area_3_1">CR_PRODUITS!$A$1:$C$116</definedName>
    <definedName name="Excel_BuiltIn_Print_Area_30">NA()</definedName>
    <definedName name="Excel_BuiltIn_Print_Area_31">NA()</definedName>
    <definedName name="Excel_BuiltIn_Print_Area_32">INSTRUCTION_NUMERO_18!$A$1:$F$7</definedName>
    <definedName name="Excel_BuiltIn_Print_Area_33">NA()</definedName>
    <definedName name="Excel_BuiltIn_Print_Area_34">NA()</definedName>
    <definedName name="Excel_BuiltIn_Print_Area_5_1">DISPOSITIF_PRUDENTIEL!$A$1:$C$415</definedName>
    <definedName name="_xlnm.Print_Area" localSheetId="2">ACTIF!$C$1:$E$79</definedName>
    <definedName name="_xlnm.Print_Area" localSheetId="5">CR_CHARGES!$A$1:$D$148</definedName>
    <definedName name="_xlnm.Print_Area" localSheetId="6">CR_PRODUITS!$A$1:$F$116</definedName>
    <definedName name="_xlnm.Print_Area" localSheetId="8">DISPOSITIF_PRUDENTIEL!$A$1:$E$415</definedName>
    <definedName name="_xlnm.Print_Area" localSheetId="7">'EMPLOIS-RESSOURCES'!$A$1:$D$22</definedName>
    <definedName name="_xlnm.Print_Area" localSheetId="1">'GUIDE DU REPORTING'!$A$1:$C$62</definedName>
    <definedName name="_xlnm.Print_Area" localSheetId="4">HORS_BILAN!$B$1:$C$50</definedName>
    <definedName name="_xlnm.Print_Area" localSheetId="9">INDICATEURS_FINANCIERS_ACTIVITE!$B$1:$F$73</definedName>
    <definedName name="_xlnm.Print_Area" localSheetId="10">INDICATEURS_NON_FINANCIERS_ACTI!$B$1:$G$86</definedName>
    <definedName name="_xlnm.Print_Area" localSheetId="11">INSTRUCTION_NUMERO_18!$A$1:$K$389</definedName>
    <definedName name="_xlnm.Print_Area" localSheetId="3">PASSIF!$C$1:$C$67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6" i="3"/>
  <c r="C10" i="3"/>
  <c r="C14" i="3"/>
  <c r="C2" i="3"/>
  <c r="D3" i="3"/>
  <c r="D6" i="3"/>
  <c r="D10" i="3"/>
  <c r="D14" i="3"/>
  <c r="D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C25" i="3"/>
  <c r="C19" i="3"/>
  <c r="D25" i="3"/>
  <c r="D19" i="3"/>
  <c r="E19" i="3"/>
  <c r="E20" i="3"/>
  <c r="E21" i="3"/>
  <c r="E22" i="3"/>
  <c r="E23" i="3"/>
  <c r="E24" i="3"/>
  <c r="E25" i="3"/>
  <c r="E26" i="3"/>
  <c r="E27" i="3"/>
  <c r="E28" i="3"/>
  <c r="E29" i="3"/>
  <c r="C32" i="3"/>
  <c r="C41" i="3"/>
  <c r="C30" i="3"/>
  <c r="D32" i="3"/>
  <c r="D41" i="3"/>
  <c r="D30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C48" i="3"/>
  <c r="C53" i="3"/>
  <c r="C56" i="3"/>
  <c r="C59" i="3"/>
  <c r="C62" i="3"/>
  <c r="C65" i="3"/>
  <c r="C70" i="3"/>
  <c r="C47" i="3"/>
  <c r="D48" i="3"/>
  <c r="D53" i="3"/>
  <c r="D56" i="3"/>
  <c r="D59" i="3"/>
  <c r="D62" i="3"/>
  <c r="D65" i="3"/>
  <c r="D70" i="3"/>
  <c r="D47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C74" i="3"/>
  <c r="D74" i="3"/>
  <c r="E74" i="3"/>
  <c r="E75" i="3"/>
  <c r="E76" i="3"/>
  <c r="E77" i="3"/>
  <c r="C78" i="3"/>
  <c r="D78" i="3"/>
  <c r="E78" i="3"/>
  <c r="C3" i="6"/>
  <c r="C12" i="6"/>
  <c r="C16" i="6"/>
  <c r="C19" i="6"/>
  <c r="C2" i="6"/>
  <c r="C23" i="6"/>
  <c r="C22" i="6"/>
  <c r="C3" i="7"/>
  <c r="C12" i="7"/>
  <c r="C16" i="7"/>
  <c r="C19" i="7"/>
  <c r="C2" i="7"/>
  <c r="C23" i="7"/>
  <c r="C27" i="7"/>
  <c r="C22" i="7"/>
  <c r="C31" i="7"/>
  <c r="C33" i="6"/>
  <c r="C32" i="6"/>
  <c r="C34" i="6"/>
  <c r="C38" i="6"/>
  <c r="C42" i="6"/>
  <c r="C47" i="6"/>
  <c r="C52" i="6"/>
  <c r="C41" i="6"/>
  <c r="C58" i="6"/>
  <c r="C61" i="6"/>
  <c r="C68" i="6"/>
  <c r="C71" i="6"/>
  <c r="C79" i="6"/>
  <c r="C84" i="6"/>
  <c r="C90" i="6"/>
  <c r="C88" i="6"/>
  <c r="C97" i="6"/>
  <c r="C106" i="6"/>
  <c r="C120" i="6"/>
  <c r="C123" i="6"/>
  <c r="C116" i="6"/>
  <c r="C96" i="6"/>
  <c r="C83" i="6"/>
  <c r="C128" i="6"/>
  <c r="C136" i="6"/>
  <c r="C135" i="6"/>
  <c r="C149" i="6"/>
  <c r="C30" i="7"/>
  <c r="C32" i="7"/>
  <c r="C37" i="7"/>
  <c r="C42" i="7"/>
  <c r="C47" i="7"/>
  <c r="C52" i="7"/>
  <c r="C41" i="7"/>
  <c r="C57" i="7"/>
  <c r="C60" i="7"/>
  <c r="C68" i="7"/>
  <c r="C71" i="7"/>
  <c r="C79" i="7"/>
  <c r="C87" i="7"/>
  <c r="C91" i="7"/>
  <c r="C84" i="7"/>
  <c r="C96" i="7"/>
  <c r="C83" i="7"/>
  <c r="C101" i="7"/>
  <c r="C105" i="7"/>
  <c r="C104" i="7"/>
  <c r="C116" i="7"/>
  <c r="C10" i="9"/>
  <c r="C11" i="9"/>
  <c r="C12" i="9"/>
  <c r="C13" i="9"/>
  <c r="C14" i="9"/>
  <c r="C15" i="9"/>
  <c r="C16" i="9"/>
  <c r="C17" i="9"/>
  <c r="C18" i="9"/>
  <c r="C19" i="9"/>
  <c r="C20" i="9"/>
  <c r="C21" i="9"/>
  <c r="C13" i="5"/>
  <c r="C22" i="9"/>
  <c r="C24" i="9"/>
  <c r="C30" i="9"/>
  <c r="C4" i="4"/>
  <c r="C31" i="9"/>
  <c r="C8" i="4"/>
  <c r="C32" i="9"/>
  <c r="C33" i="9"/>
  <c r="C34" i="9"/>
  <c r="C35" i="9"/>
  <c r="C36" i="9"/>
  <c r="C37" i="9"/>
  <c r="C38" i="9"/>
  <c r="C39" i="9"/>
  <c r="C35" i="4"/>
  <c r="C42" i="4"/>
  <c r="C46" i="4"/>
  <c r="C53" i="4"/>
  <c r="C58" i="4"/>
  <c r="C64" i="4"/>
  <c r="C33" i="4"/>
  <c r="C40" i="9"/>
  <c r="C42" i="9"/>
  <c r="C45" i="9"/>
  <c r="C51" i="9"/>
  <c r="C52" i="9"/>
  <c r="C53" i="9"/>
  <c r="C54" i="9"/>
  <c r="C55" i="9"/>
  <c r="C56" i="9"/>
  <c r="C57" i="9"/>
  <c r="C58" i="9"/>
  <c r="C59" i="9"/>
  <c r="C60" i="9"/>
  <c r="C62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3" i="9"/>
  <c r="C86" i="9"/>
  <c r="C96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5" i="9"/>
  <c r="C128" i="9"/>
  <c r="C138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7" i="9"/>
  <c r="C170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3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6" i="9"/>
  <c r="C222" i="9"/>
  <c r="C232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1" i="9"/>
  <c r="C254" i="9"/>
  <c r="C263" i="9"/>
  <c r="C264" i="9"/>
  <c r="C265" i="9"/>
  <c r="C272" i="9"/>
  <c r="C275" i="9"/>
  <c r="C277" i="9"/>
  <c r="C280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10" i="9"/>
  <c r="C316" i="9"/>
  <c r="C318" i="9"/>
  <c r="C321" i="9"/>
  <c r="C328" i="9"/>
  <c r="C330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9" i="9"/>
  <c r="C362" i="9"/>
  <c r="C371" i="9"/>
  <c r="C372" i="9"/>
  <c r="C373" i="9"/>
  <c r="C374" i="9"/>
  <c r="C375" i="9"/>
  <c r="C376" i="9"/>
  <c r="C377" i="9"/>
  <c r="C378" i="9"/>
  <c r="C379" i="9"/>
  <c r="C382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1" i="9"/>
  <c r="C414" i="9"/>
  <c r="C4" i="8"/>
  <c r="C5" i="8"/>
  <c r="C6" i="8"/>
  <c r="C7" i="8"/>
  <c r="C3" i="8"/>
  <c r="D4" i="8"/>
  <c r="D5" i="8"/>
  <c r="D6" i="8"/>
  <c r="D7" i="8"/>
  <c r="D3" i="8"/>
  <c r="C9" i="8"/>
  <c r="C10" i="8"/>
  <c r="C11" i="8"/>
  <c r="C8" i="8"/>
  <c r="D9" i="8"/>
  <c r="D10" i="8"/>
  <c r="D11" i="8"/>
  <c r="D8" i="8"/>
  <c r="C12" i="8"/>
  <c r="D12" i="8"/>
  <c r="C13" i="8"/>
  <c r="D13" i="8"/>
  <c r="C15" i="8"/>
  <c r="D16" i="8"/>
  <c r="D17" i="8"/>
  <c r="D18" i="8"/>
  <c r="D19" i="8"/>
  <c r="D20" i="8"/>
  <c r="D15" i="8"/>
  <c r="C21" i="8"/>
  <c r="D21" i="8"/>
  <c r="C22" i="8"/>
  <c r="D22" i="8"/>
  <c r="C2" i="5"/>
  <c r="C7" i="5"/>
  <c r="C17" i="5"/>
  <c r="C12" i="5"/>
  <c r="C22" i="5"/>
  <c r="C27" i="5"/>
  <c r="C30" i="5"/>
  <c r="C21" i="5"/>
  <c r="C40" i="5"/>
  <c r="C43" i="5"/>
  <c r="F8" i="10"/>
  <c r="F9" i="10"/>
  <c r="F10" i="10"/>
  <c r="F11" i="10"/>
  <c r="F12" i="10"/>
  <c r="F13" i="10"/>
  <c r="F14" i="10"/>
  <c r="F15" i="10"/>
  <c r="F16" i="10"/>
  <c r="F17" i="10"/>
  <c r="F21" i="10"/>
  <c r="F22" i="10"/>
  <c r="F24" i="10"/>
  <c r="F25" i="10"/>
  <c r="F27" i="10"/>
  <c r="F29" i="10"/>
  <c r="F31" i="10"/>
  <c r="F32" i="10"/>
  <c r="F34" i="10"/>
  <c r="F35" i="10"/>
  <c r="F37" i="10"/>
  <c r="F38" i="10"/>
  <c r="F39" i="10"/>
  <c r="F41" i="10"/>
  <c r="F42" i="10"/>
  <c r="F43" i="10"/>
  <c r="F45" i="10"/>
  <c r="F53" i="10"/>
  <c r="F54" i="10"/>
  <c r="F47" i="10"/>
  <c r="F49" i="10"/>
  <c r="F50" i="10"/>
  <c r="F51" i="10"/>
  <c r="F52" i="10"/>
  <c r="F55" i="10"/>
  <c r="F56" i="10"/>
  <c r="F57" i="10"/>
  <c r="F58" i="10"/>
  <c r="F59" i="10"/>
  <c r="F60" i="10"/>
  <c r="F62" i="10"/>
  <c r="F64" i="10"/>
  <c r="F65" i="10"/>
  <c r="F66" i="10"/>
  <c r="F67" i="10"/>
  <c r="F68" i="10"/>
  <c r="F70" i="10"/>
  <c r="F71" i="10"/>
  <c r="F72" i="10"/>
  <c r="F73" i="10"/>
  <c r="F74" i="10"/>
  <c r="F75" i="10"/>
  <c r="G7" i="11"/>
  <c r="G6" i="11"/>
  <c r="G12" i="11"/>
  <c r="G23" i="11"/>
  <c r="G37" i="11"/>
  <c r="G36" i="11"/>
  <c r="G48" i="11"/>
  <c r="G47" i="11"/>
  <c r="G70" i="11"/>
  <c r="G69" i="11"/>
  <c r="G8" i="12"/>
  <c r="G7" i="12"/>
  <c r="G13" i="12"/>
  <c r="G26" i="12"/>
  <c r="G29" i="12"/>
  <c r="G25" i="12"/>
  <c r="G42" i="12"/>
  <c r="G46" i="12"/>
  <c r="G47" i="12"/>
  <c r="G56" i="12"/>
  <c r="G84" i="12"/>
  <c r="G83" i="12"/>
  <c r="G94" i="12"/>
  <c r="G97" i="12"/>
  <c r="G100" i="12"/>
  <c r="G106" i="12"/>
  <c r="G105" i="12"/>
  <c r="D125" i="12"/>
  <c r="D126" i="12"/>
  <c r="D127" i="12"/>
  <c r="D128" i="12"/>
  <c r="D129" i="12"/>
  <c r="D130" i="12"/>
  <c r="D131" i="12"/>
  <c r="G139" i="12"/>
  <c r="G138" i="12"/>
  <c r="G151" i="12"/>
  <c r="G150" i="12"/>
  <c r="G155" i="12"/>
  <c r="G171" i="12"/>
  <c r="G170" i="12"/>
  <c r="G181" i="12"/>
  <c r="G180" i="12"/>
  <c r="G264" i="12"/>
  <c r="G270" i="12"/>
  <c r="C2" i="4"/>
  <c r="C14" i="4"/>
  <c r="C26" i="4"/>
  <c r="C23" i="4"/>
  <c r="C31" i="4"/>
  <c r="C67" i="4"/>
</calcChain>
</file>

<file path=xl/sharedStrings.xml><?xml version="1.0" encoding="utf-8"?>
<sst xmlns="http://schemas.openxmlformats.org/spreadsheetml/2006/main" count="2495" uniqueCount="1778">
  <si>
    <t>LIBELLÉ</t>
  </si>
  <si>
    <t>DONNÉES À REMPLIR</t>
  </si>
  <si>
    <t>NOM SFD</t>
  </si>
  <si>
    <t>NUMÉRO D'AGRÉMENT</t>
  </si>
  <si>
    <t>ANNÉE</t>
  </si>
  <si>
    <t>2013</t>
  </si>
  <si>
    <t>TRIMESTRE</t>
  </si>
  <si>
    <t xml:space="preserve"> </t>
  </si>
  <si>
    <t>MOIS</t>
  </si>
  <si>
    <t>1</t>
  </si>
  <si>
    <t>VERSION</t>
  </si>
  <si>
    <t>13</t>
  </si>
  <si>
    <t xml:space="preserve">Périodicité  de transmission </t>
  </si>
  <si>
    <t>SFD de l'article 44</t>
  </si>
  <si>
    <t>Autres SFD</t>
  </si>
  <si>
    <t xml:space="preserve">Feuille portant sur l'actif </t>
  </si>
  <si>
    <t>M</t>
  </si>
  <si>
    <t>Feuille portant sur le passif</t>
  </si>
  <si>
    <t>Feuille portant sur le passif Hors Bilan</t>
  </si>
  <si>
    <t>Feuille portant sur les charges</t>
  </si>
  <si>
    <t>Feuille portant sur les produits</t>
  </si>
  <si>
    <t>Feuille portant sur les Emplois et les Ressources</t>
  </si>
  <si>
    <t xml:space="preserve">Feuille portant sur le dispositif prudentiel </t>
  </si>
  <si>
    <t>I -    LIMITATION DES RISQUES AUXQUELS EST EXPOSEE UNE INSTITUTION</t>
  </si>
  <si>
    <t>T</t>
  </si>
  <si>
    <t>II -   COUVERTURE DES EMPLOIS A MOYEN ET LONG TERME PAR DES RESSOURCES STABLES</t>
  </si>
  <si>
    <t>III -   LIMITATION DES PRETS AUX DIRIGEANTS ET AU PERSONNEL AINSI QU'AUX PERSONNES LIEES</t>
  </si>
  <si>
    <t>IV -  LIMITATION DES RISQUES PRIS SUR UNE SEULE SIGNATURE</t>
  </si>
  <si>
    <t>V -  NORME DE LIQUIDITE</t>
  </si>
  <si>
    <t>M/T*</t>
  </si>
  <si>
    <t>VI - LIMITATION DES OPERATIONS AUTRES QUE LES ACTIVITES D'EPARGNE ET DE CREDIT</t>
  </si>
  <si>
    <t>VII - CONSTITUTION DE LA RESERVE GENERALE</t>
  </si>
  <si>
    <t>VIII - NORME DE CAPITALISATION</t>
  </si>
  <si>
    <t>IX - LIMITATION DES PRISES DE PARTICIPATION</t>
  </si>
  <si>
    <t xml:space="preserve"> X - FINANCEMENT DES IMMOBILISATIONS ET DES PARTICIPATIONS</t>
  </si>
  <si>
    <t xml:space="preserve">Feuille portant sur les indicateurs financiers d'activité </t>
  </si>
  <si>
    <t xml:space="preserve">I. INDICATEURS DE QUALITÉ DU PORTEFEUILLE </t>
  </si>
  <si>
    <t xml:space="preserve">Portefeuille classé à risque (PAR30) </t>
  </si>
  <si>
    <t xml:space="preserve">Portefeuille classé à risque (PAR90) </t>
  </si>
  <si>
    <t xml:space="preserve">Portefeuille classé à risque (PAR180) </t>
  </si>
  <si>
    <t>Taux de provisions pour créances en souffrance</t>
  </si>
  <si>
    <t>Taux de perte sur créances</t>
  </si>
  <si>
    <t>II. INDICATEURS D'ACTIVITÉS</t>
  </si>
  <si>
    <t>Montant moyen des crédits décaissés</t>
  </si>
  <si>
    <t>Montant moyen de l’épargne par épargnant</t>
  </si>
  <si>
    <t>Encours moyen des crédits par emprunteur</t>
  </si>
  <si>
    <t>III. INDICATEURS D'EFFICACITÉ/PRODUCTIVITÉ</t>
  </si>
  <si>
    <t xml:space="preserve">Productivité des agents de crédit </t>
  </si>
  <si>
    <t xml:space="preserve">Productivité du personnel </t>
  </si>
  <si>
    <t>Charges d’exploitation rapportées au portefeuille de crédits</t>
  </si>
  <si>
    <t>Ratio des frais généraux rapportés au portefeuille de crédits pour les structures de crédit direct</t>
  </si>
  <si>
    <t>Ratio des frais généraux rapportés au portefeuille de crédits pour les structures d'épargne et de crédit</t>
  </si>
  <si>
    <t xml:space="preserve">Ratio des charges de personnel pour les structures de crédit direct </t>
  </si>
  <si>
    <t>Ratio des charges de personnel pour les structures d'épargne et de crédit</t>
  </si>
  <si>
    <t>IV. INDICATEURS DE RENTABILITÉ</t>
  </si>
  <si>
    <t>Rentabilité des fonds propres</t>
  </si>
  <si>
    <t>Rendement sur actif</t>
  </si>
  <si>
    <t>Autosuffisance opérationnelle</t>
  </si>
  <si>
    <t>Marge bénéficiaire</t>
  </si>
  <si>
    <t xml:space="preserve">Coefficient d’exploitation pour les structures de crédit direct         </t>
  </si>
  <si>
    <t>Coefficient d’exploitation pour les structures d'épargne et de crédit</t>
  </si>
  <si>
    <t xml:space="preserve">V. INDICATEURS DE GESTION DU BILAN </t>
  </si>
  <si>
    <t>Taux de rendement des actifs</t>
  </si>
  <si>
    <t xml:space="preserve">Ratio de liquidité de l'actif pour les structures de crédit direct   </t>
  </si>
  <si>
    <t>Ratio de liquidité de l'actif pour les structures d'épargne et de crédit</t>
  </si>
  <si>
    <t>Ratio de capitalisation</t>
  </si>
  <si>
    <t xml:space="preserve">Feuille portant sur les indicateurs non financiers </t>
  </si>
  <si>
    <t>TABLEAU 1  : NOMBRE DE MEMBRES, BÉNÉFICIAIRES OU CLIENTS</t>
  </si>
  <si>
    <t>TABLEAU 2 : EFFECTIFS DES DIRIGEANTS ET DU PERSONNEL EMPLOYÉ</t>
  </si>
  <si>
    <t>TABLEAU 3 : NOMBRES DE DÉPOSANTS</t>
  </si>
  <si>
    <t>TABLEAU 4 : NOMBRE DE CRÉDIT EN COURS</t>
  </si>
  <si>
    <t>TABLEAU 5 : RÉPARTITION DES CRÉDITS SELON LEUR (EN MILLIERS DE FCFA)</t>
  </si>
  <si>
    <t>TABLEAU 6 : NOMBRES DE CRÉDIT EN SOUFFRANCE</t>
  </si>
  <si>
    <t>TABLEAU 7 : INDICATEURS DE SURVEILLANCE</t>
  </si>
  <si>
    <t>Feuille portant sur les indicateurs de l'instruction n°18</t>
  </si>
  <si>
    <t>A</t>
  </si>
  <si>
    <t>M : Mensuelle</t>
  </si>
  <si>
    <t>T : Trimestrielle</t>
  </si>
  <si>
    <t>A : Annuelle</t>
  </si>
  <si>
    <t>* Mensuelle pour les SFD qui collectent des dépôts et trimestrielle pour les autres</t>
  </si>
  <si>
    <t>CODE POSTE</t>
  </si>
  <si>
    <t>ACTIF</t>
  </si>
  <si>
    <t>Brut</t>
  </si>
  <si>
    <t xml:space="preserve">Amort. Prov. </t>
  </si>
  <si>
    <t>Net</t>
  </si>
  <si>
    <t>A01</t>
  </si>
  <si>
    <t>OPERATIONS DE TRESORERIE ET AVEC LES INSTITUTIONS FINANCIERES</t>
  </si>
  <si>
    <t>A10</t>
  </si>
  <si>
    <t>Valeur en caisse</t>
  </si>
  <si>
    <t>A11</t>
  </si>
  <si>
    <t>Billets et monnaies</t>
  </si>
  <si>
    <t>A12</t>
  </si>
  <si>
    <t>Comptes ordinaires débiteurs</t>
  </si>
  <si>
    <t>A2A</t>
  </si>
  <si>
    <t>Autres comptes de dépôts débiteurs</t>
  </si>
  <si>
    <t>A2H</t>
  </si>
  <si>
    <t>Dépôts à terme constitués</t>
  </si>
  <si>
    <t>A2I</t>
  </si>
  <si>
    <t>Dépôts de garantie constitués</t>
  </si>
  <si>
    <t>A2J</t>
  </si>
  <si>
    <t xml:space="preserve">Autres dépôts constitués  </t>
  </si>
  <si>
    <t>A3A</t>
  </si>
  <si>
    <t>Comptes de prêts</t>
  </si>
  <si>
    <t>A3B</t>
  </si>
  <si>
    <t>Prêts à moins d'un an</t>
  </si>
  <si>
    <t>A3C</t>
  </si>
  <si>
    <t>Prêts à terme</t>
  </si>
  <si>
    <t>A60</t>
  </si>
  <si>
    <t>Créances rattachées</t>
  </si>
  <si>
    <t>A70</t>
  </si>
  <si>
    <t>Prêts en souffrance prêts immobilisés</t>
  </si>
  <si>
    <t>Z01</t>
  </si>
  <si>
    <t>Prêts immobilisés</t>
  </si>
  <si>
    <t>A71</t>
  </si>
  <si>
    <t>Prêts en souffrance de 6 mois au plus</t>
  </si>
  <si>
    <t>A72</t>
  </si>
  <si>
    <t>Prêts en souffrance de plus de 6 mois à 12 mois au plus</t>
  </si>
  <si>
    <t>A73</t>
  </si>
  <si>
    <t>Prêts en souffrance de plus de 12 mois à 24 mois au plus</t>
  </si>
  <si>
    <t>B01</t>
  </si>
  <si>
    <t>OPERATIONS AVEC LES MEMBRES, BENEFICIAIRES OU CLIENTS</t>
  </si>
  <si>
    <t>B2D</t>
  </si>
  <si>
    <t>Crédits à court terme</t>
  </si>
  <si>
    <t>B2N</t>
  </si>
  <si>
    <t>Comptes ordinaires</t>
  </si>
  <si>
    <t>B30</t>
  </si>
  <si>
    <t>Crédits à moyen terme</t>
  </si>
  <si>
    <t>B40</t>
  </si>
  <si>
    <t>Crédits à long terme</t>
  </si>
  <si>
    <t>B65</t>
  </si>
  <si>
    <t>B70</t>
  </si>
  <si>
    <t>Crédits en souffrance</t>
  </si>
  <si>
    <t>Z02</t>
  </si>
  <si>
    <t>Crédits immobilisés</t>
  </si>
  <si>
    <t>B71</t>
  </si>
  <si>
    <t>Crédits en souffrance de 6 mois au plus</t>
  </si>
  <si>
    <t>B72</t>
  </si>
  <si>
    <t>Crédits en souffrance de plus de 6 mois à 12 mois au plus</t>
  </si>
  <si>
    <t>B73</t>
  </si>
  <si>
    <t>Crédits en souffrance de plus de 12 mois a 24 mois au plus</t>
  </si>
  <si>
    <t>C01</t>
  </si>
  <si>
    <t>OPERATIONS SUR TITRES ET OPERATIONS DIVERSES</t>
  </si>
  <si>
    <t>C10</t>
  </si>
  <si>
    <t>Titres de placement</t>
  </si>
  <si>
    <t>C30</t>
  </si>
  <si>
    <t>Comptes de stocks</t>
  </si>
  <si>
    <t>C31</t>
  </si>
  <si>
    <t>Stocks de meubles</t>
  </si>
  <si>
    <t>C32</t>
  </si>
  <si>
    <t>Stocks de marchandises</t>
  </si>
  <si>
    <t>C33</t>
  </si>
  <si>
    <t>Stocks de fournitures</t>
  </si>
  <si>
    <t>C34</t>
  </si>
  <si>
    <t>Autres stocks et assimilés</t>
  </si>
  <si>
    <t>C40</t>
  </si>
  <si>
    <t>Débiteurs divers</t>
  </si>
  <si>
    <t>C55</t>
  </si>
  <si>
    <t>C56</t>
  </si>
  <si>
    <t>Valeur à l'encaissement avec crédit immédiat</t>
  </si>
  <si>
    <t>C59</t>
  </si>
  <si>
    <t>Valeur à rejeter</t>
  </si>
  <si>
    <t>C6A</t>
  </si>
  <si>
    <t>Comptes d'ordre et divers</t>
  </si>
  <si>
    <t>C6B</t>
  </si>
  <si>
    <t>Comptes de liaison</t>
  </si>
  <si>
    <t>C6C</t>
  </si>
  <si>
    <t>Comptes de différence de conversion</t>
  </si>
  <si>
    <t>C6G</t>
  </si>
  <si>
    <t>Comptes de régularisation actif</t>
  </si>
  <si>
    <t>C6Q</t>
  </si>
  <si>
    <t>Comptes transitoires</t>
  </si>
  <si>
    <t>C6R</t>
  </si>
  <si>
    <t>Comptes d'attente actif</t>
  </si>
  <si>
    <t>D01</t>
  </si>
  <si>
    <t>VALEURS IMMOBILISEES</t>
  </si>
  <si>
    <t>D1A</t>
  </si>
  <si>
    <t>Immobilisations financières</t>
  </si>
  <si>
    <t>D10</t>
  </si>
  <si>
    <t>Prêts et  titres subordonnés</t>
  </si>
  <si>
    <t>D1E</t>
  </si>
  <si>
    <t>Titres de participation</t>
  </si>
  <si>
    <t>D1L</t>
  </si>
  <si>
    <t>Titres d'investissement</t>
  </si>
  <si>
    <t>D1S</t>
  </si>
  <si>
    <t>Dépôts et cautionnements</t>
  </si>
  <si>
    <t>D23</t>
  </si>
  <si>
    <t>Immobilisations en cours</t>
  </si>
  <si>
    <t>D24</t>
  </si>
  <si>
    <t>Incorporelles</t>
  </si>
  <si>
    <t>D25</t>
  </si>
  <si>
    <t>Corporelles</t>
  </si>
  <si>
    <t>D30</t>
  </si>
  <si>
    <t xml:space="preserve">Immobilisations d'exploitation </t>
  </si>
  <si>
    <t>D31</t>
  </si>
  <si>
    <t>D36</t>
  </si>
  <si>
    <t>D40</t>
  </si>
  <si>
    <t>Immobilisations hors exploitation</t>
  </si>
  <si>
    <t>D41</t>
  </si>
  <si>
    <t>D45</t>
  </si>
  <si>
    <t>Z03</t>
  </si>
  <si>
    <t>Immobilisations acquises par réalisation de garantie</t>
  </si>
  <si>
    <t>D46</t>
  </si>
  <si>
    <t>D47</t>
  </si>
  <si>
    <t>D50</t>
  </si>
  <si>
    <t>Crédits bail et opérations assimilées</t>
  </si>
  <si>
    <t>D51</t>
  </si>
  <si>
    <t>Crédits bail</t>
  </si>
  <si>
    <t>D52</t>
  </si>
  <si>
    <t>L.o.a.</t>
  </si>
  <si>
    <t>D53</t>
  </si>
  <si>
    <t>Location vente</t>
  </si>
  <si>
    <t>D60</t>
  </si>
  <si>
    <t>D70</t>
  </si>
  <si>
    <t>Créances en souffrance</t>
  </si>
  <si>
    <t>D71</t>
  </si>
  <si>
    <t>Créances en souffrance de 6 mois au plus</t>
  </si>
  <si>
    <t>D72</t>
  </si>
  <si>
    <t>Créances en souffrance de plus de 6 mois à 12 mois au plus</t>
  </si>
  <si>
    <t>D73</t>
  </si>
  <si>
    <t>Créances en souffrance de plus de 12 mois à 24 mois au plus</t>
  </si>
  <si>
    <t>E01</t>
  </si>
  <si>
    <t>ACTIONNAIRES ASSOCIES OU MEMBRES</t>
  </si>
  <si>
    <t>E02</t>
  </si>
  <si>
    <t>Actionnaires, associés ou membres, capital non appelé</t>
  </si>
  <si>
    <t>E03</t>
  </si>
  <si>
    <t>Actionnaires, associés ou membres, capital appelé non versé</t>
  </si>
  <si>
    <t>E05</t>
  </si>
  <si>
    <t>EXCEDENT DE CHARGES SUR LES PRODUITS</t>
  </si>
  <si>
    <t>E90</t>
  </si>
  <si>
    <t>TOTAL ACTIF</t>
  </si>
  <si>
    <t>PASSIF</t>
  </si>
  <si>
    <t>NET</t>
  </si>
  <si>
    <t>F01</t>
  </si>
  <si>
    <t xml:space="preserve"> F1A</t>
  </si>
  <si>
    <t>Comptes ordinaires créditeurs</t>
  </si>
  <si>
    <t xml:space="preserve"> F2A</t>
  </si>
  <si>
    <t>Autres comptes de dépôts créditeurs</t>
  </si>
  <si>
    <t xml:space="preserve"> F2B</t>
  </si>
  <si>
    <t>Dépôts à terme reçus</t>
  </si>
  <si>
    <t xml:space="preserve"> F2C</t>
  </si>
  <si>
    <t xml:space="preserve">Dépôts de garantie reçus </t>
  </si>
  <si>
    <t xml:space="preserve"> F2D</t>
  </si>
  <si>
    <t>Autres dépôts reçus</t>
  </si>
  <si>
    <t xml:space="preserve"> F3A</t>
  </si>
  <si>
    <t>Comptes d'emprunts</t>
  </si>
  <si>
    <t xml:space="preserve"> F3E</t>
  </si>
  <si>
    <t xml:space="preserve">Emprunts à moins d'un an </t>
  </si>
  <si>
    <t xml:space="preserve"> F3F</t>
  </si>
  <si>
    <t>Emprunts à termes</t>
  </si>
  <si>
    <t xml:space="preserve"> F50</t>
  </si>
  <si>
    <t xml:space="preserve">Autres sommes dues aux institutions financières </t>
  </si>
  <si>
    <t xml:space="preserve"> F55</t>
  </si>
  <si>
    <t>Ressources affectées</t>
  </si>
  <si>
    <t xml:space="preserve"> F60</t>
  </si>
  <si>
    <t>Dettes rattachées</t>
  </si>
  <si>
    <t>G01</t>
  </si>
  <si>
    <t>G10</t>
  </si>
  <si>
    <t>G15</t>
  </si>
  <si>
    <t>G2A</t>
  </si>
  <si>
    <t>Comptes d'épargne à régime spécial</t>
  </si>
  <si>
    <t>G30</t>
  </si>
  <si>
    <t>Autres dépôts de garantie reçus</t>
  </si>
  <si>
    <t>G35</t>
  </si>
  <si>
    <t>G60</t>
  </si>
  <si>
    <t xml:space="preserve">Emprunts  </t>
  </si>
  <si>
    <t>G70</t>
  </si>
  <si>
    <t>Autres sommes dues</t>
  </si>
  <si>
    <t>G90</t>
  </si>
  <si>
    <t>H01</t>
  </si>
  <si>
    <t>H10</t>
  </si>
  <si>
    <t>Versements restant à effectuer</t>
  </si>
  <si>
    <t>H40</t>
  </si>
  <si>
    <t>Créditeurs divers</t>
  </si>
  <si>
    <t>H6A</t>
  </si>
  <si>
    <t>H6B</t>
  </si>
  <si>
    <t>Compte de liaison</t>
  </si>
  <si>
    <t>H6C</t>
  </si>
  <si>
    <t>Comptes de différences de conversion</t>
  </si>
  <si>
    <t>H6G</t>
  </si>
  <si>
    <t>Comptes de régularisation-passif</t>
  </si>
  <si>
    <t>H6P</t>
  </si>
  <si>
    <t xml:space="preserve"> K01</t>
  </si>
  <si>
    <t>VERSEMENTS RESTANT A EFFECTUER SUR IMMOBILISATIONS FINANCIERES</t>
  </si>
  <si>
    <t xml:space="preserve"> K20</t>
  </si>
  <si>
    <t xml:space="preserve"> L01</t>
  </si>
  <si>
    <t>PROVISIONS, FONDS PROPRES ET ASSIMILES</t>
  </si>
  <si>
    <t xml:space="preserve"> L10</t>
  </si>
  <si>
    <t>Subventions d'investissement</t>
  </si>
  <si>
    <t xml:space="preserve"> L20</t>
  </si>
  <si>
    <t>Fonds affectés</t>
  </si>
  <si>
    <t xml:space="preserve"> L21</t>
  </si>
  <si>
    <t>Fonds de garantie</t>
  </si>
  <si>
    <t xml:space="preserve"> L22</t>
  </si>
  <si>
    <t>Fonds d'assurance</t>
  </si>
  <si>
    <t xml:space="preserve"> L23</t>
  </si>
  <si>
    <t>Fonds de bonification</t>
  </si>
  <si>
    <t xml:space="preserve"> L24</t>
  </si>
  <si>
    <t>Fonds de sécurité</t>
  </si>
  <si>
    <t xml:space="preserve"> L25</t>
  </si>
  <si>
    <t>Autres fonds affectés</t>
  </si>
  <si>
    <t xml:space="preserve"> L27</t>
  </si>
  <si>
    <t>Fonds de crédit</t>
  </si>
  <si>
    <t xml:space="preserve"> L30</t>
  </si>
  <si>
    <t>Provisions pour risques et charges</t>
  </si>
  <si>
    <t xml:space="preserve"> L31</t>
  </si>
  <si>
    <t>Provisions pour charges de retraite</t>
  </si>
  <si>
    <t xml:space="preserve"> L32</t>
  </si>
  <si>
    <t>Provisions pour risque d'exécution des engagements par signature</t>
  </si>
  <si>
    <t xml:space="preserve"> L33</t>
  </si>
  <si>
    <t>Autres provisions pour risques et charges</t>
  </si>
  <si>
    <t xml:space="preserve"> L35</t>
  </si>
  <si>
    <t>Provisions réglementées</t>
  </si>
  <si>
    <t xml:space="preserve"> L36</t>
  </si>
  <si>
    <t>Provisions pour risques afférents aux opérations de crédits à moyen et long termes</t>
  </si>
  <si>
    <t xml:space="preserve"> L37</t>
  </si>
  <si>
    <t>Provision spéciale de réévaluation</t>
  </si>
  <si>
    <t xml:space="preserve"> L41</t>
  </si>
  <si>
    <t>Emprunts et titres émis subordonnés</t>
  </si>
  <si>
    <t>L43</t>
  </si>
  <si>
    <t>Dettes rattachées aux emprunts et titres émis subordonnés</t>
  </si>
  <si>
    <t xml:space="preserve"> L45</t>
  </si>
  <si>
    <t>Fonds pour risques financiers généraux</t>
  </si>
  <si>
    <t xml:space="preserve"> L50</t>
  </si>
  <si>
    <t>Prime liées au capital</t>
  </si>
  <si>
    <t xml:space="preserve"> L55</t>
  </si>
  <si>
    <t>Réserves</t>
  </si>
  <si>
    <t xml:space="preserve"> L56</t>
  </si>
  <si>
    <t>Réserve générale</t>
  </si>
  <si>
    <t xml:space="preserve"> L57</t>
  </si>
  <si>
    <t>Réserves facultatives</t>
  </si>
  <si>
    <t xml:space="preserve"> L58</t>
  </si>
  <si>
    <t>Autres réserves</t>
  </si>
  <si>
    <t>L59</t>
  </si>
  <si>
    <t xml:space="preserve">Écart de réévaluation des immobilisations </t>
  </si>
  <si>
    <t xml:space="preserve"> L60</t>
  </si>
  <si>
    <t>Capital</t>
  </si>
  <si>
    <t xml:space="preserve"> L61</t>
  </si>
  <si>
    <t>Capital appelé</t>
  </si>
  <si>
    <t xml:space="preserve"> L62</t>
  </si>
  <si>
    <t>Capital non appelé</t>
  </si>
  <si>
    <t xml:space="preserve"> L65</t>
  </si>
  <si>
    <t>Fonds de dotation</t>
  </si>
  <si>
    <t xml:space="preserve"> L70</t>
  </si>
  <si>
    <t>Report à nouveau (+ou-)</t>
  </si>
  <si>
    <t xml:space="preserve"> L75</t>
  </si>
  <si>
    <t>Excédent des produits sur les charges</t>
  </si>
  <si>
    <t xml:space="preserve"> L80</t>
  </si>
  <si>
    <t>Résultat de l'exercice (+ou-)</t>
  </si>
  <si>
    <t xml:space="preserve"> L81</t>
  </si>
  <si>
    <t>Excédent ou déficit en instance d'approbation</t>
  </si>
  <si>
    <t xml:space="preserve"> L82</t>
  </si>
  <si>
    <t>Excédent ou déficit de l'exercice</t>
  </si>
  <si>
    <t xml:space="preserve"> L90</t>
  </si>
  <si>
    <t>TOTAL PASSIF</t>
  </si>
  <si>
    <t>HORS BILAN</t>
  </si>
  <si>
    <t>Z11</t>
  </si>
  <si>
    <t>ENGAGEMENTS DE FINANCEMENT</t>
  </si>
  <si>
    <t xml:space="preserve">N1A </t>
  </si>
  <si>
    <t>ENGAGEMENTS DONNES EN FAVEUR DES INSTITUTIONS FINANCIERES</t>
  </si>
  <si>
    <t>N1H</t>
  </si>
  <si>
    <t>ENGAGEMENTS RECUS DES INSTITUTIONS FINANCIERES</t>
  </si>
  <si>
    <t>N1J</t>
  </si>
  <si>
    <t>ENGAGEMENTS DONNES EN FAVEUR DES MEMBRES, BENEFICIAIRES OU CLIENTS</t>
  </si>
  <si>
    <t>N1K</t>
  </si>
  <si>
    <t>ENGAGEMENTS RECUS DES MEMBRES, BENEFICIAIRES OU CLIENTS</t>
  </si>
  <si>
    <t>Z12</t>
  </si>
  <si>
    <t>ENGAGEMENTS DE GARANTIE</t>
  </si>
  <si>
    <t xml:space="preserve">N2A </t>
  </si>
  <si>
    <t>D'ordre des institutions financières</t>
  </si>
  <si>
    <t>N2H</t>
  </si>
  <si>
    <t>Reçus des institutions financières</t>
  </si>
  <si>
    <t xml:space="preserve">N2J </t>
  </si>
  <si>
    <t>D'ordre des membres, bénéficiaires ou clients</t>
  </si>
  <si>
    <t xml:space="preserve">N2M </t>
  </si>
  <si>
    <t>Reçus des membres, bénéficiaires ou clients</t>
  </si>
  <si>
    <t>Z13</t>
  </si>
  <si>
    <t>ENGAGEMENTS SUR TITRES</t>
  </si>
  <si>
    <t>N3A</t>
  </si>
  <si>
    <t>Titres à livrer</t>
  </si>
  <si>
    <t>N3B</t>
  </si>
  <si>
    <t>Intervention à l'émission</t>
  </si>
  <si>
    <t>N3C</t>
  </si>
  <si>
    <t>Marché gris</t>
  </si>
  <si>
    <t>N3D</t>
  </si>
  <si>
    <t>Autres titres à livrer</t>
  </si>
  <si>
    <t>N3E</t>
  </si>
  <si>
    <t>Titres à recevoir</t>
  </si>
  <si>
    <t>NRF</t>
  </si>
  <si>
    <t>NRG</t>
  </si>
  <si>
    <t>N3H</t>
  </si>
  <si>
    <t>Z14</t>
  </si>
  <si>
    <t>ENGAGEMENTS SUR OPERATIONS EN DEVISES</t>
  </si>
  <si>
    <t>Z15</t>
  </si>
  <si>
    <t xml:space="preserve">OPERATIONS DE CHANGE AU COMPTANT </t>
  </si>
  <si>
    <t>P1A</t>
  </si>
  <si>
    <t>Francs CFA achetés non encore reçus</t>
  </si>
  <si>
    <t>P1B</t>
  </si>
  <si>
    <t>Devises achetées non encore reçues</t>
  </si>
  <si>
    <t>P1C</t>
  </si>
  <si>
    <t>Francs CFA vendus non encore livrés</t>
  </si>
  <si>
    <t>P1D</t>
  </si>
  <si>
    <t>Devises vendues non encore livrées</t>
  </si>
  <si>
    <t>Z16</t>
  </si>
  <si>
    <t>PRETS OU EMPRUNTS EN DEVISES</t>
  </si>
  <si>
    <t>P1E</t>
  </si>
  <si>
    <t>Devises prêtées non encore livrées</t>
  </si>
  <si>
    <t>P1F</t>
  </si>
  <si>
    <t>Devises empruntées non encore reçues</t>
  </si>
  <si>
    <t>Z17</t>
  </si>
  <si>
    <t>OPERATIONS DE CHANGE A TERME</t>
  </si>
  <si>
    <t>P1G</t>
  </si>
  <si>
    <t>Opérations de change à terme francs CFA à recevoir contre devises à livrer</t>
  </si>
  <si>
    <t>P1H</t>
  </si>
  <si>
    <t>Opérations de change à terme devises à recevoir contre francs CFA à livrer</t>
  </si>
  <si>
    <t>P1J</t>
  </si>
  <si>
    <t>Opérations de change à terme devises à recevoir contre devises à livrer</t>
  </si>
  <si>
    <t>P1K</t>
  </si>
  <si>
    <t>Opérations de change à terme devises à livrer contre devises à recevoir</t>
  </si>
  <si>
    <t>P1L</t>
  </si>
  <si>
    <t>Report/déport non couru à recevoir</t>
  </si>
  <si>
    <t>P1M</t>
  </si>
  <si>
    <t>Report/déport non couru à payer</t>
  </si>
  <si>
    <t>P1R</t>
  </si>
  <si>
    <t>Intérêts non courus en devises couverts à recevoir</t>
  </si>
  <si>
    <t>P1S</t>
  </si>
  <si>
    <t>Intérêts non courus en devises couverts à payer</t>
  </si>
  <si>
    <t>P1V</t>
  </si>
  <si>
    <t>Ajustements devises hors bilan</t>
  </si>
  <si>
    <t>Z18</t>
  </si>
  <si>
    <t>AUTRES ENGAGEMENTS</t>
  </si>
  <si>
    <t>Q1A</t>
  </si>
  <si>
    <t>Engagements donnés</t>
  </si>
  <si>
    <t>Q1B</t>
  </si>
  <si>
    <t>Engagements reçus</t>
  </si>
  <si>
    <t>Z19</t>
  </si>
  <si>
    <t>OPERATIONS EFFECTUEES POUR LE COMPTE DE TIERS</t>
  </si>
  <si>
    <t>Q1C</t>
  </si>
  <si>
    <t>Valeurs à l'encaissement non disponibles</t>
  </si>
  <si>
    <t>Q1F</t>
  </si>
  <si>
    <t>Comptes exigibles après encaissements</t>
  </si>
  <si>
    <t>Q1J</t>
  </si>
  <si>
    <t>Comptes de suivi des engagements de financements consortiaux</t>
  </si>
  <si>
    <t>Q1K</t>
  </si>
  <si>
    <t>Comptes de suivi des engagements de garanties consortiaux</t>
  </si>
  <si>
    <t>Q1L</t>
  </si>
  <si>
    <t>Comptes de suivi des crédits consortiaux</t>
  </si>
  <si>
    <t>Q1M</t>
  </si>
  <si>
    <t>Crédits distribués pour le compte de tiers</t>
  </si>
  <si>
    <t>N90</t>
  </si>
  <si>
    <t>ENGAGEMENTS DOUTEUX</t>
  </si>
  <si>
    <t>CHARGES</t>
  </si>
  <si>
    <t xml:space="preserve">R08 </t>
  </si>
  <si>
    <t xml:space="preserve">CHARGES SUR OPERATIONS AVEC LES INSTITUTIONS FINANCIERES </t>
  </si>
  <si>
    <t>R1A</t>
  </si>
  <si>
    <t>Intérêts sur comptes ordinaires créditeurs</t>
  </si>
  <si>
    <t>R1B</t>
  </si>
  <si>
    <t>Organe financier</t>
  </si>
  <si>
    <t>R1C</t>
  </si>
  <si>
    <t xml:space="preserve">Caisse centrale </t>
  </si>
  <si>
    <t>R1D</t>
  </si>
  <si>
    <t>Trésor Public</t>
  </si>
  <si>
    <t>R1E</t>
  </si>
  <si>
    <t xml:space="preserve">CCP </t>
  </si>
  <si>
    <t>R1F</t>
  </si>
  <si>
    <t>Banques et correspondants</t>
  </si>
  <si>
    <t>R1H</t>
  </si>
  <si>
    <t>Établissements Financiers</t>
  </si>
  <si>
    <t>R1I</t>
  </si>
  <si>
    <t>SFD</t>
  </si>
  <si>
    <t>R1K</t>
  </si>
  <si>
    <t>Autres institutions financières</t>
  </si>
  <si>
    <t>R1L</t>
  </si>
  <si>
    <t>Intérêts sur autres comptes de dépôts créditeurs</t>
  </si>
  <si>
    <t>R1N</t>
  </si>
  <si>
    <t>R1P</t>
  </si>
  <si>
    <t>Dépôts de garantie reçus</t>
  </si>
  <si>
    <t>R1Q</t>
  </si>
  <si>
    <t>R2A</t>
  </si>
  <si>
    <t>Intérêts sur compte d'emprunts</t>
  </si>
  <si>
    <t>R2F</t>
  </si>
  <si>
    <t>Intérêts sur emprunts à mois d'un an</t>
  </si>
  <si>
    <t>R2G</t>
  </si>
  <si>
    <t xml:space="preserve">Intérêts sur emprunts à terme </t>
  </si>
  <si>
    <t>R2R</t>
  </si>
  <si>
    <t>Autres intérêts</t>
  </si>
  <si>
    <t>R2T</t>
  </si>
  <si>
    <t>Divers intérêts</t>
  </si>
  <si>
    <t>R2Z</t>
  </si>
  <si>
    <t>Commissions</t>
  </si>
  <si>
    <t>R3A</t>
  </si>
  <si>
    <t xml:space="preserve">CHARGES SUR OPERATIONS AVEC LES MEMBRES, BENEFICIARES OU CLIENTS </t>
  </si>
  <si>
    <t>R3C</t>
  </si>
  <si>
    <t xml:space="preserve">Intérêts sur comptes des membres, bénéficiaires ou clients </t>
  </si>
  <si>
    <t>R3D</t>
  </si>
  <si>
    <t>R3F</t>
  </si>
  <si>
    <t>Intérêts sur dépôts à terme reçus</t>
  </si>
  <si>
    <t>R3G</t>
  </si>
  <si>
    <t>Intérêts sur comptes d'épargne à régime spécial</t>
  </si>
  <si>
    <t>R3H</t>
  </si>
  <si>
    <t>Intérêts sur dépôts de garantie reçus</t>
  </si>
  <si>
    <t>R3J</t>
  </si>
  <si>
    <t>Intérêts sur autres dépôts reçus</t>
  </si>
  <si>
    <t>R3N</t>
  </si>
  <si>
    <t>Intérêts sur emprunts et autres sommes dues</t>
  </si>
  <si>
    <t>R3Q</t>
  </si>
  <si>
    <t>R3T</t>
  </si>
  <si>
    <t>Z21</t>
  </si>
  <si>
    <t>MARGE D'INTERET BENEFICIAIRE</t>
  </si>
  <si>
    <t>Z22</t>
  </si>
  <si>
    <t>TOTAL CHARGES D'INTERETS</t>
  </si>
  <si>
    <t>R4B</t>
  </si>
  <si>
    <t>CHARGES SUR OPERATIONS SUR TITRES ET SUR OPERATIONS DIVERSES</t>
  </si>
  <si>
    <t>R4C</t>
  </si>
  <si>
    <t>Charges et pertes sur titres de placement</t>
  </si>
  <si>
    <t>R4K</t>
  </si>
  <si>
    <t>Charges sur opérations diverses</t>
  </si>
  <si>
    <t>R4N</t>
  </si>
  <si>
    <t>R5B</t>
  </si>
  <si>
    <t>CHARGES SUR IMMOBILISATIONS FINANCIERES</t>
  </si>
  <si>
    <t>R5C</t>
  </si>
  <si>
    <t>Frais d'acquisition</t>
  </si>
  <si>
    <t>R5D</t>
  </si>
  <si>
    <t>Étalement de la Prime</t>
  </si>
  <si>
    <t>R5E</t>
  </si>
  <si>
    <t>CHARGES SUR CREDIT-BAIL ET OPERATIONS ASSIMILEES</t>
  </si>
  <si>
    <t>R5G</t>
  </si>
  <si>
    <t>Charges sur opérations de crédit-bail</t>
  </si>
  <si>
    <t>R5H</t>
  </si>
  <si>
    <t>Dotations aux amortissements</t>
  </si>
  <si>
    <t>R5J</t>
  </si>
  <si>
    <t>Dotations aux provisions</t>
  </si>
  <si>
    <t>R5K</t>
  </si>
  <si>
    <t>Moins-values de cession</t>
  </si>
  <si>
    <t>R5L</t>
  </si>
  <si>
    <t>Autres charges</t>
  </si>
  <si>
    <t>R5M</t>
  </si>
  <si>
    <t>Charges sur opérations de location avec option d'achat</t>
  </si>
  <si>
    <t>R5N</t>
  </si>
  <si>
    <t>R5P</t>
  </si>
  <si>
    <t>R5Q</t>
  </si>
  <si>
    <t>Moins-value de cession</t>
  </si>
  <si>
    <t>R5R</t>
  </si>
  <si>
    <t>R5S</t>
  </si>
  <si>
    <t>Charges sur opérations de location-vente</t>
  </si>
  <si>
    <t>R5T</t>
  </si>
  <si>
    <t>R5U</t>
  </si>
  <si>
    <t>R5V</t>
  </si>
  <si>
    <t>R5X</t>
  </si>
  <si>
    <t>R5Y</t>
  </si>
  <si>
    <t>Charges sur emprunt et titres subordonnés</t>
  </si>
  <si>
    <t>R6A</t>
  </si>
  <si>
    <t>CHARGES SUR OPERATIONS DE CHANGE</t>
  </si>
  <si>
    <t>R6B</t>
  </si>
  <si>
    <t>Pertes sur opérations de change</t>
  </si>
  <si>
    <t>R6C</t>
  </si>
  <si>
    <t>R6F</t>
  </si>
  <si>
    <t>CHARGES SUR OPERATIONS HORS BILAN</t>
  </si>
  <si>
    <t>R6K</t>
  </si>
  <si>
    <t>Charges sur engagements de financement reçus des institutions financières</t>
  </si>
  <si>
    <t>R6M</t>
  </si>
  <si>
    <t>Charges sur engagements de garanties reçus des institutions financières</t>
  </si>
  <si>
    <t>R6L</t>
  </si>
  <si>
    <t>Charges sur engagements de financements reçus des membres, clients ou bénéficiaires</t>
  </si>
  <si>
    <t>R6P</t>
  </si>
  <si>
    <t>Charges sur engagements de garanties reçus des membres, bénéficiaires ou clients</t>
  </si>
  <si>
    <t>R6S</t>
  </si>
  <si>
    <t xml:space="preserve">Charges sur engagements sur titres </t>
  </si>
  <si>
    <t>R6T</t>
  </si>
  <si>
    <t>Charges sur autres engagements reçus</t>
  </si>
  <si>
    <t>R6V</t>
  </si>
  <si>
    <t>CHARGES SUR PRESTATIONS DE SERVICES FINANCIERS</t>
  </si>
  <si>
    <t>R6W</t>
  </si>
  <si>
    <t>Charges sur les moyens de paiement</t>
  </si>
  <si>
    <t>R6X</t>
  </si>
  <si>
    <t>Autres charges sur prestations de services financiers</t>
  </si>
  <si>
    <t>R7A</t>
  </si>
  <si>
    <t>AUTRES CHARGES D'EXPLOITATION FINANCIERES</t>
  </si>
  <si>
    <t>R7B</t>
  </si>
  <si>
    <t xml:space="preserve">Moins-values sur cessions d'éléments d'actifs </t>
  </si>
  <si>
    <t>R7C</t>
  </si>
  <si>
    <t>Transferts de produits d'exploitation financière</t>
  </si>
  <si>
    <t>R7D</t>
  </si>
  <si>
    <t>Diverses charges d'exploitation financière</t>
  </si>
  <si>
    <t>Z23</t>
  </si>
  <si>
    <t>AUTRES PRODUITS FINANCIERS NETS</t>
  </si>
  <si>
    <t>Z24</t>
  </si>
  <si>
    <t>AUTRES CHARGES FINANCIERES NETTES</t>
  </si>
  <si>
    <t>Z25</t>
  </si>
  <si>
    <t>Z26</t>
  </si>
  <si>
    <t>PRODUITS FINANCIERS NET</t>
  </si>
  <si>
    <t>Z27</t>
  </si>
  <si>
    <t>ACHATS ET VARIATIONS DE STOCKS</t>
  </si>
  <si>
    <t>R8G</t>
  </si>
  <si>
    <t>Achats de marchandises</t>
  </si>
  <si>
    <t>R8J</t>
  </si>
  <si>
    <t>Stocks vendus</t>
  </si>
  <si>
    <t>R8L</t>
  </si>
  <si>
    <t>Variations de stocks de marchandises</t>
  </si>
  <si>
    <t>Z28</t>
  </si>
  <si>
    <t>CHARGES GENERALES D'EXPLOITATION</t>
  </si>
  <si>
    <t>S02</t>
  </si>
  <si>
    <t>FRAIS DE PERSONNEL</t>
  </si>
  <si>
    <t>S03</t>
  </si>
  <si>
    <t>Salaires et traitements</t>
  </si>
  <si>
    <t>S04</t>
  </si>
  <si>
    <t>Charges sociales</t>
  </si>
  <si>
    <t>S05</t>
  </si>
  <si>
    <t>Rémunérations versées aux stagiaires</t>
  </si>
  <si>
    <t>S1A</t>
  </si>
  <si>
    <t xml:space="preserve">IMPOTS ET TAXES </t>
  </si>
  <si>
    <t>S1B</t>
  </si>
  <si>
    <t>Autres impôts, taxes et versements assimilés sur rémunérations</t>
  </si>
  <si>
    <t>S1C</t>
  </si>
  <si>
    <t>Autres impôts, taxes et prélèvements assimilés versés à l'administration des impôts</t>
  </si>
  <si>
    <t>S1D</t>
  </si>
  <si>
    <t>Impôts directs</t>
  </si>
  <si>
    <t>S1G</t>
  </si>
  <si>
    <t>Impôts indirects</t>
  </si>
  <si>
    <t>S1H</t>
  </si>
  <si>
    <t>Droits d'enregistrement et de timbre</t>
  </si>
  <si>
    <t>S1J</t>
  </si>
  <si>
    <t>Impôts et taxes divers</t>
  </si>
  <si>
    <t>S1K</t>
  </si>
  <si>
    <t>Autres impôts, taxes et prélèvements assimilés versés aux autres organismes</t>
  </si>
  <si>
    <t>S2A</t>
  </si>
  <si>
    <t>AUTRES CHARGES EXTERNES ET CHARGES DIVERSES D'EXPLOITATION</t>
  </si>
  <si>
    <t>S2B</t>
  </si>
  <si>
    <t>Services extérieurs</t>
  </si>
  <si>
    <t>S2C</t>
  </si>
  <si>
    <t>Redevance de crédit-bail</t>
  </si>
  <si>
    <t>S2D</t>
  </si>
  <si>
    <t>Loyers</t>
  </si>
  <si>
    <t>S2F</t>
  </si>
  <si>
    <t>Charges locatives et de copropriété</t>
  </si>
  <si>
    <t>S2H</t>
  </si>
  <si>
    <t>Entretien et réparation</t>
  </si>
  <si>
    <t>S2J</t>
  </si>
  <si>
    <t>Primes d'assurance</t>
  </si>
  <si>
    <t>S2M</t>
  </si>
  <si>
    <t>Frais de formation de personnel</t>
  </si>
  <si>
    <t>S2K</t>
  </si>
  <si>
    <t>Études et recherches</t>
  </si>
  <si>
    <t>S2L</t>
  </si>
  <si>
    <t>Divers</t>
  </si>
  <si>
    <t>S3A</t>
  </si>
  <si>
    <t>Autres services extérieurs</t>
  </si>
  <si>
    <t>S3B</t>
  </si>
  <si>
    <t>Personnel extérieur à l'institution</t>
  </si>
  <si>
    <t>S3C</t>
  </si>
  <si>
    <t>Rémunérations d'intermédiaires et honoraires</t>
  </si>
  <si>
    <t>S3E</t>
  </si>
  <si>
    <t>Publicité, publications et relations publiques</t>
  </si>
  <si>
    <t>S3G</t>
  </si>
  <si>
    <t>Transports de biens</t>
  </si>
  <si>
    <t>S3J</t>
  </si>
  <si>
    <t>Transports collectifs de personnel</t>
  </si>
  <si>
    <t>S3L</t>
  </si>
  <si>
    <t>Déplacements, missions et réceptions</t>
  </si>
  <si>
    <t>S3M</t>
  </si>
  <si>
    <t>Achats non stocks de matières et fournitures</t>
  </si>
  <si>
    <t>S3N</t>
  </si>
  <si>
    <t>Frais postaux et frais de télécommunication</t>
  </si>
  <si>
    <t>S3P</t>
  </si>
  <si>
    <t>S4A</t>
  </si>
  <si>
    <t>CHARGES DIVERSES D'EXPLOITATION</t>
  </si>
  <si>
    <t>S4B</t>
  </si>
  <si>
    <t>Redevance pour concessions, brevets, licences, procédés,  droits et valeurs similaires</t>
  </si>
  <si>
    <t>S4D</t>
  </si>
  <si>
    <t>Indemnités de fonction versées</t>
  </si>
  <si>
    <t>S4I</t>
  </si>
  <si>
    <t>Frais de tenue d'assemblée</t>
  </si>
  <si>
    <t>S4K</t>
  </si>
  <si>
    <t>Moins-value de cession sur immobilisations</t>
  </si>
  <si>
    <t>S4L</t>
  </si>
  <si>
    <t>Sur immobilisations incorporelles et corporelles</t>
  </si>
  <si>
    <t>S4M</t>
  </si>
  <si>
    <t>Sur immobilisations financières</t>
  </si>
  <si>
    <t>S4P</t>
  </si>
  <si>
    <t>Transferts de produits d'exploitation non financière</t>
  </si>
  <si>
    <t>S4Q</t>
  </si>
  <si>
    <t>Produits rétrocédés</t>
  </si>
  <si>
    <t>S4R</t>
  </si>
  <si>
    <t>Autres transferts de produits</t>
  </si>
  <si>
    <t>S4S</t>
  </si>
  <si>
    <t>Autres charges diverses d'exploitation non financière</t>
  </si>
  <si>
    <t>T50</t>
  </si>
  <si>
    <t xml:space="preserve">DOTATIONS DU FONDS POUR RISQUES FINANCIERS GENERAUX </t>
  </si>
  <si>
    <t>T51</t>
  </si>
  <si>
    <t>DOTATIONS AUX AMORTISSEMENTS ET AUX PROVISIONS SUR IMMOBILISATIONS</t>
  </si>
  <si>
    <t>T53</t>
  </si>
  <si>
    <t>Dotations aux amortissements de charges à répartir</t>
  </si>
  <si>
    <t>T54</t>
  </si>
  <si>
    <t>Dotations aux amortissements des immobilisations d'exploitation</t>
  </si>
  <si>
    <t>T55</t>
  </si>
  <si>
    <t>Dotations aux amortissements des immobilisations hors exploitation</t>
  </si>
  <si>
    <t>T56</t>
  </si>
  <si>
    <t>Dotations aux provisions pour dépréciation des immobilisations en cours</t>
  </si>
  <si>
    <t>T57</t>
  </si>
  <si>
    <t>Dotations aux provisions pour dépréciation des immobilisations d'exploitation</t>
  </si>
  <si>
    <t>T58</t>
  </si>
  <si>
    <t>Dotations aux provisions pour dépréciation des immobilisations hors exploitation</t>
  </si>
  <si>
    <t>T6B</t>
  </si>
  <si>
    <t>DOTATIONS AUX PROVISIONS ET PERTES SUR CREANCES IRRECOUVRABLES</t>
  </si>
  <si>
    <t>T6C</t>
  </si>
  <si>
    <t xml:space="preserve">Dotations aux provisions sur créances en souffrance </t>
  </si>
  <si>
    <t>T6D</t>
  </si>
  <si>
    <t>Dotations aux provisions sur créances en souffrance de 6 mois au plus</t>
  </si>
  <si>
    <t>T6E</t>
  </si>
  <si>
    <t>Dotations aux provisions sur créances en souffrance de plus de 6 mois à 12 mois mois au plus</t>
  </si>
  <si>
    <t>T6F</t>
  </si>
  <si>
    <t>Dotations aux provisions sur créances en souffrance de plus de12 mois à 24 mois mois au plus</t>
  </si>
  <si>
    <t>T6G</t>
  </si>
  <si>
    <t>Dotations aux provisions pour dépréciation des autres éléments d'actif</t>
  </si>
  <si>
    <t>T6H</t>
  </si>
  <si>
    <t>Dotations aux provisions pour risques et charges</t>
  </si>
  <si>
    <t>T6J</t>
  </si>
  <si>
    <t>Dotations aux provisions réglementées</t>
  </si>
  <si>
    <t>T6K</t>
  </si>
  <si>
    <t>Pertes sur créances irrécouvrables couvertes par des provisions</t>
  </si>
  <si>
    <t>T6L</t>
  </si>
  <si>
    <t>Pertes sur créances irrécouvrables non couvertes par des provisions</t>
  </si>
  <si>
    <t>T80</t>
  </si>
  <si>
    <t>CHARGES EXCEPTIONNELLES</t>
  </si>
  <si>
    <t>T81</t>
  </si>
  <si>
    <t>PERTES SUR EXERCICES ANTERIEURS</t>
  </si>
  <si>
    <t>T82</t>
  </si>
  <si>
    <t>IMPOTS SUR LES EXCEDENTS</t>
  </si>
  <si>
    <t>L80</t>
  </si>
  <si>
    <t>EXCEDENT</t>
  </si>
  <si>
    <t>T84</t>
  </si>
  <si>
    <t xml:space="preserve">TOTAL CHARGES  </t>
  </si>
  <si>
    <t>PRODUITS</t>
  </si>
  <si>
    <t>V08</t>
  </si>
  <si>
    <t>PRODUITS SUR OPERATIONS AVEC LES INSTITUTIONS FINANCIERES</t>
  </si>
  <si>
    <t>V1A</t>
  </si>
  <si>
    <t>Intérêt sur comptes ordinaires débiteurs</t>
  </si>
  <si>
    <t>V1B</t>
  </si>
  <si>
    <t>V1C</t>
  </si>
  <si>
    <t>V1D</t>
  </si>
  <si>
    <t>Trésor public</t>
  </si>
  <si>
    <t>V1E</t>
  </si>
  <si>
    <t>CCP</t>
  </si>
  <si>
    <t>V1F</t>
  </si>
  <si>
    <t>V1H</t>
  </si>
  <si>
    <t>Établissements financiers</t>
  </si>
  <si>
    <t>V1I</t>
  </si>
  <si>
    <t>V1K</t>
  </si>
  <si>
    <t>Autres  Institutions financières</t>
  </si>
  <si>
    <t>V1L</t>
  </si>
  <si>
    <t>Intérêt sur autres comptes de dépôts débiteurs</t>
  </si>
  <si>
    <t>V1Q</t>
  </si>
  <si>
    <t>Intérêts sur dépôts à terme constitués</t>
  </si>
  <si>
    <t>V1R</t>
  </si>
  <si>
    <t>Intérêts sur dépôts de garantie constitués</t>
  </si>
  <si>
    <t>V1S</t>
  </si>
  <si>
    <t>Intérêts sur autres dépôts constitués</t>
  </si>
  <si>
    <t>V2A</t>
  </si>
  <si>
    <t>Intérêt sur comptes de prêts</t>
  </si>
  <si>
    <t>V2C</t>
  </si>
  <si>
    <t>Intérêts sur prêts à moins d'un an</t>
  </si>
  <si>
    <t>V2G</t>
  </si>
  <si>
    <t>Intérêts sur prêts à terme</t>
  </si>
  <si>
    <t>V2Q</t>
  </si>
  <si>
    <t>V2S</t>
  </si>
  <si>
    <t>V2T</t>
  </si>
  <si>
    <t>V3A</t>
  </si>
  <si>
    <t>PRODUITS SUR OPERATIONS AVEC LES MEMBRES,BENEFICIAIRES OU CLIENTS</t>
  </si>
  <si>
    <t>V3B</t>
  </si>
  <si>
    <t>Intérêt sur crédits aux membres, bénéficiaires ou clients</t>
  </si>
  <si>
    <t>V3G</t>
  </si>
  <si>
    <t>Intérêts sur crédits à court terme</t>
  </si>
  <si>
    <t>V3M</t>
  </si>
  <si>
    <t>Intérêts sur crédits à moyen terme</t>
  </si>
  <si>
    <t>V3N</t>
  </si>
  <si>
    <t>Intérêts sur crédits à long terme</t>
  </si>
  <si>
    <t>V3R</t>
  </si>
  <si>
    <t>V3T</t>
  </si>
  <si>
    <t>V3X</t>
  </si>
  <si>
    <t>Z31</t>
  </si>
  <si>
    <t>MARGE D'INTERETS DEFICITAIRE</t>
  </si>
  <si>
    <t>Z32</t>
  </si>
  <si>
    <t>TOTAL PRODUITS D'INTERETS</t>
  </si>
  <si>
    <t>V4B</t>
  </si>
  <si>
    <t>PRODUITS SUR OPERATIONS SUR TITRES ET SUR OPERATIONS DIVERSES</t>
  </si>
  <si>
    <t>V4C</t>
  </si>
  <si>
    <t>Produits et profits sur titres de placement</t>
  </si>
  <si>
    <t>V4D</t>
  </si>
  <si>
    <t>Intérêts sur crédits accordés au personnel non membre</t>
  </si>
  <si>
    <t>V4E</t>
  </si>
  <si>
    <t>Produits sur opérations diverses</t>
  </si>
  <si>
    <t>V4F</t>
  </si>
  <si>
    <t>V5B</t>
  </si>
  <si>
    <t>PRODUITS SUR IMMOBILISATIONS FINANCIERES</t>
  </si>
  <si>
    <t>V5C</t>
  </si>
  <si>
    <t>Produits sur prêts et titres subordonnés</t>
  </si>
  <si>
    <t>V5D</t>
  </si>
  <si>
    <t>Dividendes et produits assimilés sur titres de participation</t>
  </si>
  <si>
    <t>V5F</t>
  </si>
  <si>
    <t>Produits et profits sur titres d'investissement</t>
  </si>
  <si>
    <t>V5G</t>
  </si>
  <si>
    <t>PRODUITS SUR OPERATIONS DE CREDIT BAIL ET OPERATIONS ASSMILEES</t>
  </si>
  <si>
    <t>V5H</t>
  </si>
  <si>
    <t>Produits sur opérations de crédit-bail</t>
  </si>
  <si>
    <t>V5J</t>
  </si>
  <si>
    <t>V5K</t>
  </si>
  <si>
    <t xml:space="preserve">Reprises de provisions </t>
  </si>
  <si>
    <t>V5L</t>
  </si>
  <si>
    <t>Plus-values sur cession</t>
  </si>
  <si>
    <t>V5M</t>
  </si>
  <si>
    <t>Autres produits</t>
  </si>
  <si>
    <t>V5N</t>
  </si>
  <si>
    <t>Produits sur opérations location avec option d'achat</t>
  </si>
  <si>
    <t>V5P</t>
  </si>
  <si>
    <t>V5Q</t>
  </si>
  <si>
    <t>V5R</t>
  </si>
  <si>
    <t>V5S</t>
  </si>
  <si>
    <t>V5T</t>
  </si>
  <si>
    <t>Produits sur opérations de location-vente</t>
  </si>
  <si>
    <t>V5V</t>
  </si>
  <si>
    <t>V5W</t>
  </si>
  <si>
    <t>V5X</t>
  </si>
  <si>
    <t>V5Y</t>
  </si>
  <si>
    <t>V6A</t>
  </si>
  <si>
    <t>PRODUITS SUR OPERATIONS DE CHANGE</t>
  </si>
  <si>
    <t>V6B</t>
  </si>
  <si>
    <t>Gains sur opération de change</t>
  </si>
  <si>
    <t>V6C</t>
  </si>
  <si>
    <t>V6F</t>
  </si>
  <si>
    <t>PRODUITS SUR OPERATIONS HORS BILAN</t>
  </si>
  <si>
    <t>V6K</t>
  </si>
  <si>
    <t>Produits sur engagements de financement donnés aux Institutions financières</t>
  </si>
  <si>
    <t>V6L</t>
  </si>
  <si>
    <t>Produits sur engagements de financement donnés aux membres, bénéficiaires ou  clients</t>
  </si>
  <si>
    <t>V6N</t>
  </si>
  <si>
    <t>Produits sur engagements de garantie donnés aux Institutions financières</t>
  </si>
  <si>
    <t>V6P</t>
  </si>
  <si>
    <t>Produits sur engagement de garantie donnés aux membres, bénéficiaires ou  clients</t>
  </si>
  <si>
    <t>V6Q</t>
  </si>
  <si>
    <t>Produits sur engagement sur titres</t>
  </si>
  <si>
    <t>V6R</t>
  </si>
  <si>
    <t>Produits sur autres engagement donnés</t>
  </si>
  <si>
    <t>V6S</t>
  </si>
  <si>
    <t xml:space="preserve">Produits sur opérations effectuées pour le compte de tiers </t>
  </si>
  <si>
    <t>V6U</t>
  </si>
  <si>
    <t>PRODUITS SUR PRESTATIONS DE SERVICES FINANCIERS</t>
  </si>
  <si>
    <t>V6V</t>
  </si>
  <si>
    <t>Produits sur des moyens de paiement</t>
  </si>
  <si>
    <t>V6W</t>
  </si>
  <si>
    <t>Autres produits sur prestation de services financiers</t>
  </si>
  <si>
    <t>V7A</t>
  </si>
  <si>
    <t>AUTRES PRODUITS D'EXPLOITATION FINANCIERE</t>
  </si>
  <si>
    <t>V7B</t>
  </si>
  <si>
    <t>Plus-values sur cession d'éléments d'actif</t>
  </si>
  <si>
    <t>V7C</t>
  </si>
  <si>
    <t>Transfert de charges d'exploitation financières</t>
  </si>
  <si>
    <t>V7D</t>
  </si>
  <si>
    <t>Divers produits d'exploitation financière</t>
  </si>
  <si>
    <t>Z33</t>
  </si>
  <si>
    <t>Z34</t>
  </si>
  <si>
    <t>Z35</t>
  </si>
  <si>
    <t>MARGE D'INTERET DEFICITAIRE</t>
  </si>
  <si>
    <t>Z36</t>
  </si>
  <si>
    <t>CHARGE FINANCIERE NETTE</t>
  </si>
  <si>
    <t>V8A</t>
  </si>
  <si>
    <t>VENTES ET VARIATION DE STOCK</t>
  </si>
  <si>
    <t>V8B</t>
  </si>
  <si>
    <t>Marge commerciale</t>
  </si>
  <si>
    <t>V8C</t>
  </si>
  <si>
    <t>Vente de marchandises</t>
  </si>
  <si>
    <t>V8D</t>
  </si>
  <si>
    <t>Variations négatives de stocks de marchandises</t>
  </si>
  <si>
    <t>Z37</t>
  </si>
  <si>
    <t>PRODUITS GENERAUX D'EXPLOITATION</t>
  </si>
  <si>
    <t>W4A</t>
  </si>
  <si>
    <t>PRODUITS DIVERS D'EXPLOITATION</t>
  </si>
  <si>
    <t>W4B</t>
  </si>
  <si>
    <t>Redevances pour concessions, brevets, licences, droits et valeurs similaires</t>
  </si>
  <si>
    <t>W4D</t>
  </si>
  <si>
    <t>Indemnités de fonction et rémunération administrateurs, gérants reçues</t>
  </si>
  <si>
    <t>W4G</t>
  </si>
  <si>
    <t>Plus- value de cession</t>
  </si>
  <si>
    <t>W4H</t>
  </si>
  <si>
    <t>Sur immobilisation incorporelles et corporelles</t>
  </si>
  <si>
    <t>W4J</t>
  </si>
  <si>
    <t>Sur immobilisation financières</t>
  </si>
  <si>
    <t>W4K</t>
  </si>
  <si>
    <t>Revenus des immeubles hors exploitation</t>
  </si>
  <si>
    <t>W4L</t>
  </si>
  <si>
    <t>Transferts de charges d'exploitation non financière</t>
  </si>
  <si>
    <t>W4M</t>
  </si>
  <si>
    <t>Charges refacturées</t>
  </si>
  <si>
    <t>W4N</t>
  </si>
  <si>
    <t>Charges à répartir sur plusieurs exercices</t>
  </si>
  <si>
    <t>W4P</t>
  </si>
  <si>
    <t>Autres transferts de charges</t>
  </si>
  <si>
    <t>W4Q</t>
  </si>
  <si>
    <t>Autres produits divers d'exploitation</t>
  </si>
  <si>
    <t>W50</t>
  </si>
  <si>
    <t>PRODUCTION IMMOBILISEE</t>
  </si>
  <si>
    <t>W51</t>
  </si>
  <si>
    <t>Immobilisations corporelles</t>
  </si>
  <si>
    <t>W52</t>
  </si>
  <si>
    <t>Immobilisations incorporelles</t>
  </si>
  <si>
    <t>W53</t>
  </si>
  <si>
    <t>SUBVENTIONS D'EXPLOITATION</t>
  </si>
  <si>
    <t>X50</t>
  </si>
  <si>
    <t>REPRISES DU FONDS POUR RISQUES BANCAIRES GENERAUX</t>
  </si>
  <si>
    <t>X51</t>
  </si>
  <si>
    <t>REPRISES D'AMORTISSEMENT ET PROVISIONS SUR IMMOBILISATIONS</t>
  </si>
  <si>
    <t>X54</t>
  </si>
  <si>
    <t>Reprises d'amortissements des immobilisations</t>
  </si>
  <si>
    <t>X56</t>
  </si>
  <si>
    <t>Reprises de provisions sur immobilisations</t>
  </si>
  <si>
    <t>X6B</t>
  </si>
  <si>
    <t>REPRISES DE PROVISIONS ET RECUPERATION SUR CREANCES AMORTIES</t>
  </si>
  <si>
    <t>X6C</t>
  </si>
  <si>
    <t>Reprises de provisions sur créances en souffrance</t>
  </si>
  <si>
    <t>X6D</t>
  </si>
  <si>
    <t>Reprises de provisions sur créances en souffrance de 6 mois au plus</t>
  </si>
  <si>
    <t>X6E</t>
  </si>
  <si>
    <t>Reprises de provisions sur créances en souffrance de plus de 6 mois à 12 mois au plus</t>
  </si>
  <si>
    <t>X6F</t>
  </si>
  <si>
    <t>Reprises de provisions sur créances en souffrance de plus de 12 mois à 24 mois au plus</t>
  </si>
  <si>
    <t>X6G</t>
  </si>
  <si>
    <t>Reprises de provisions pour dépréciations des autres éléments d'actifs</t>
  </si>
  <si>
    <t>X6H</t>
  </si>
  <si>
    <t>Reprises de provisions pour risques et charges</t>
  </si>
  <si>
    <t>X6J</t>
  </si>
  <si>
    <t>Récupération sur créances amorties</t>
  </si>
  <si>
    <t>X6I</t>
  </si>
  <si>
    <t>Reprise de provisions réglementées</t>
  </si>
  <si>
    <t>X80</t>
  </si>
  <si>
    <t>PRODUITS EXCEPTIONNELS</t>
  </si>
  <si>
    <t>X81</t>
  </si>
  <si>
    <t>PROFITS SUR EXERCICES ANTERIEURS</t>
  </si>
  <si>
    <t>DEFICIT</t>
  </si>
  <si>
    <t>X84</t>
  </si>
  <si>
    <t xml:space="preserve">TOTAL PRODUITS  </t>
  </si>
  <si>
    <t>LIBELLES</t>
  </si>
  <si>
    <t>Amortissements/Provisions</t>
  </si>
  <si>
    <t>Montants nets</t>
  </si>
  <si>
    <t>B02</t>
  </si>
  <si>
    <t>Créances sur les membres bénéficiaires ou clients</t>
  </si>
  <si>
    <t>Crédit-bail et opérations assimilées</t>
  </si>
  <si>
    <t>Crédit-bail</t>
  </si>
  <si>
    <t>Location avec option d'achat</t>
  </si>
  <si>
    <t>Location-vente</t>
  </si>
  <si>
    <t>Créances en souffrance sur crédit-bail et opérations assimilées</t>
  </si>
  <si>
    <t>Z41</t>
  </si>
  <si>
    <t>Total Emplois</t>
  </si>
  <si>
    <t>G02</t>
  </si>
  <si>
    <t>Dettes à l'égard des membres bénéficiaires ou clients</t>
  </si>
  <si>
    <t>Emprunts</t>
  </si>
  <si>
    <t>Z42</t>
  </si>
  <si>
    <t>Total Ressources</t>
  </si>
  <si>
    <t xml:space="preserve">TRESORERIE </t>
  </si>
  <si>
    <t>ARTICLE 44</t>
  </si>
  <si>
    <t>ETAT DE DETERMINATION DES RATIOS PRUDENTIELS</t>
  </si>
  <si>
    <t>LIMITATION DES RISQUES AUXQUELS EST EXPOSEE UNE INSTITUTION</t>
  </si>
  <si>
    <t>RISQUES PORTES PAR UNE INSTITUTION</t>
  </si>
  <si>
    <t>MONTANT</t>
  </si>
  <si>
    <t>MONTANTS NETS DES PROVISIONS ET DES DEPOTS DE GARANTIE</t>
  </si>
  <si>
    <t>Comptes ordinaires débiteurs chez les institutions financières</t>
  </si>
  <si>
    <t>Autres comptes de dépôts chez les institutions financières</t>
  </si>
  <si>
    <t>Prêts en souffrance</t>
  </si>
  <si>
    <t>Comptes ordinaires débiteurs des membres, bénéficiaires ou clients</t>
  </si>
  <si>
    <t>(N1A+N1J+N3A+Q1A)</t>
  </si>
  <si>
    <t>Engagements par signature donnés</t>
  </si>
  <si>
    <t>TOTAL</t>
  </si>
  <si>
    <t>B</t>
  </si>
  <si>
    <t>RESSOURCES</t>
  </si>
  <si>
    <t>F1A</t>
  </si>
  <si>
    <t>Comptes ordinaires créditeurs des institutions financières</t>
  </si>
  <si>
    <t>F2A</t>
  </si>
  <si>
    <t>Autres comptes de dépôts créditeurs des institutions financières</t>
  </si>
  <si>
    <t>F3A</t>
  </si>
  <si>
    <t>F50</t>
  </si>
  <si>
    <t>Dépôts à terme reçus des membres, bénéficiaires ou clients</t>
  </si>
  <si>
    <t>Autres dépôts reçus des clients, membres ou bénéficiaires</t>
  </si>
  <si>
    <t>Emprunts reçus des clients, membres ou bénéficiaires</t>
  </si>
  <si>
    <t>Autres sommes dues aux membres, bénéficiaires ou clients</t>
  </si>
  <si>
    <t>L01</t>
  </si>
  <si>
    <t>Provisions, fonds propres et assimilés</t>
  </si>
  <si>
    <t>Norme</t>
  </si>
  <si>
    <t>MAX.  200%</t>
  </si>
  <si>
    <t>R01</t>
  </si>
  <si>
    <t>Ratio</t>
  </si>
  <si>
    <t>COUVERTURE DES EMPLOIS A MOYEN ET LONG TERME PAR DES RESSOURCES STABLES</t>
  </si>
  <si>
    <t>RESSOURCES STABLES</t>
  </si>
  <si>
    <t>Autres comptes de dépôts créditeurs à moyen et long terme</t>
  </si>
  <si>
    <t>F3F</t>
  </si>
  <si>
    <t>Comptes d'emprunts à terme auprès des institutions financières</t>
  </si>
  <si>
    <t>Autres sommes dues aux institutions financières à moyen et long terme</t>
  </si>
  <si>
    <t>Dépôts à terme reçus à moyen et long terme</t>
  </si>
  <si>
    <t>Comptes d'épargne à régime spécial des membres, bénéficiaires ou clients à moyen et long terme</t>
  </si>
  <si>
    <t>Autres dépôts de garantie reçus des membres, bénéficiaires ou clients à moyen et long terme</t>
  </si>
  <si>
    <t>Autres dépôts reçus des membres, bénéficiaires ou clients à moyen et long terme</t>
  </si>
  <si>
    <t>Emprunts reçus des membres; bénéficiaires ou clients à moyen et long terme</t>
  </si>
  <si>
    <t>Autres sommes dues aux membres, bénéficiaires ou clients à moyen et long terme</t>
  </si>
  <si>
    <t>EMPLOIS A MOYEN ET LONG TERME</t>
  </si>
  <si>
    <t xml:space="preserve">Dépôts à terme constitués auprès des institutions financières à plus d'un an </t>
  </si>
  <si>
    <t>Dépôts de garantie constitués auprès des institutions financières à plus d'un an</t>
  </si>
  <si>
    <t xml:space="preserve">Autres dépôts  constitués auprès des institutions financières à plus d'un an </t>
  </si>
  <si>
    <t>Comptes de prêts à terme auprès des institutions financières à plus d'un an</t>
  </si>
  <si>
    <t>Prêts en souffrance nets des provisions auprès des institutions financières</t>
  </si>
  <si>
    <t>Crédits à moyen terme aux membres, bénéficiaires ou clients</t>
  </si>
  <si>
    <t>Crédits à long terme aux membres, bénéficiaires ou clients</t>
  </si>
  <si>
    <t>Crédits en souffrance nets des provisions des membres, bénéficiaires ou clients</t>
  </si>
  <si>
    <t>Prêts et titres subordonnés</t>
  </si>
  <si>
    <t>Immobilisation en cours</t>
  </si>
  <si>
    <t>Immobilisations d'exploitation</t>
  </si>
  <si>
    <t>MIN. 100%</t>
  </si>
  <si>
    <t>R02</t>
  </si>
  <si>
    <t>LIMITATION DES PRETS AUX DIRIGEANTS ET AU PERSONNEL AINSI QU'AUX PERSONNES LIEES</t>
  </si>
  <si>
    <t>PRETS ET ENGAGEMENTS PAR SIGNATURE</t>
  </si>
  <si>
    <t>Z51</t>
  </si>
  <si>
    <t>Encours brut prêts et engagements par signature donnés aux dirigeants ou employés</t>
  </si>
  <si>
    <t>FONDS PROPRES</t>
  </si>
  <si>
    <t>L10</t>
  </si>
  <si>
    <t>+ Subventions d'investissement</t>
  </si>
  <si>
    <t>L20</t>
  </si>
  <si>
    <t>+ Fonds affectés</t>
  </si>
  <si>
    <t>L27</t>
  </si>
  <si>
    <t>+ Fonds de crédit</t>
  </si>
  <si>
    <t>L30</t>
  </si>
  <si>
    <t>+ Provisions pour risques et charges</t>
  </si>
  <si>
    <t>L35</t>
  </si>
  <si>
    <t>+ Provisions réglementées</t>
  </si>
  <si>
    <t>L41</t>
  </si>
  <si>
    <t>+ Emprunts et titres émis subordonnés</t>
  </si>
  <si>
    <t>L45</t>
  </si>
  <si>
    <t>+ Fonds pour risques financiers généraux</t>
  </si>
  <si>
    <t>L50</t>
  </si>
  <si>
    <t>+ Primes liées au capital</t>
  </si>
  <si>
    <t>L55</t>
  </si>
  <si>
    <t>+ Réserves</t>
  </si>
  <si>
    <t>+ Écart de réévaluation des immobilisations</t>
  </si>
  <si>
    <t>L60</t>
  </si>
  <si>
    <t>+ Capital</t>
  </si>
  <si>
    <t>L65</t>
  </si>
  <si>
    <t>+ Fonds de dotation</t>
  </si>
  <si>
    <t>L70</t>
  </si>
  <si>
    <t>+ Report à nouveau positif</t>
  </si>
  <si>
    <t>L75</t>
  </si>
  <si>
    <t>+ Excédent des produits sur les charges</t>
  </si>
  <si>
    <t>+ Résultat de l'exercice</t>
  </si>
  <si>
    <t>L62</t>
  </si>
  <si>
    <t>- Capital non appelé</t>
  </si>
  <si>
    <t>- Excédent des produits sur les charges</t>
  </si>
  <si>
    <t>(D24+D31+D41+D46)</t>
  </si>
  <si>
    <t>- Immobilisations incorporelles nettes</t>
  </si>
  <si>
    <t>- Report à nouveau négatif</t>
  </si>
  <si>
    <t>- Résultat déficitaire de l'exercice</t>
  </si>
  <si>
    <t>Z52</t>
  </si>
  <si>
    <t>- Complément de provisions non constituées et exigées par les autorités de contrôle</t>
  </si>
  <si>
    <t>Z53</t>
  </si>
  <si>
    <t>- Toutes participations constituant des fonds propres dans d'autres SFD ou établissements de crédit</t>
  </si>
  <si>
    <t>MAX. 10%</t>
  </si>
  <si>
    <t>R03</t>
  </si>
  <si>
    <t>LIMITATION DES RISQUES PRIS SUR UNE SEULE SIGNATURE</t>
  </si>
  <si>
    <t>PRETS  ET ENGAGEMENTS PAR SIGNATURE</t>
  </si>
  <si>
    <t>Z54</t>
  </si>
  <si>
    <t>Montant brut des prêts et engagements par signature à un plus gros emprunteur</t>
  </si>
  <si>
    <r>
      <t xml:space="preserve">MAX. </t>
    </r>
    <r>
      <rPr>
        <sz val="12"/>
        <rFont val="Arial"/>
        <family val="2"/>
      </rPr>
      <t>10%</t>
    </r>
  </si>
  <si>
    <t>R04</t>
  </si>
  <si>
    <t>NORME DE LIQUIDITE</t>
  </si>
  <si>
    <t>VALEURS REALISABLES ET DISPONIBLES - MONTANTS NETS</t>
  </si>
  <si>
    <t>Valeurs en caisse</t>
  </si>
  <si>
    <t>Autres comptes de dépôts débiteurs chez les institutions financières</t>
  </si>
  <si>
    <t>Comptes de prêts à court terme aux institutions financières</t>
  </si>
  <si>
    <t>Crédits à court terme aux membres, bénéficiaires ou clients</t>
  </si>
  <si>
    <t>Valeurs à l'encaissement avec crédit immédiat</t>
  </si>
  <si>
    <t>(A60+B65+C55)</t>
  </si>
  <si>
    <t>(N1A+N1J+N2A+N2J)</t>
  </si>
  <si>
    <t>Engagements de financement et de garantie donnés</t>
  </si>
  <si>
    <t>DEPOTS DES CLIENTS</t>
  </si>
  <si>
    <t>Comptes ordinaires débiteurs chez les institutions financières auprès du SFD</t>
  </si>
  <si>
    <t>F3E</t>
  </si>
  <si>
    <t>Emprunts à moins d'un an auprès des institutions financières</t>
  </si>
  <si>
    <t>Emprunts à terme</t>
  </si>
  <si>
    <t>Autres sommes dues aux institutions financières</t>
  </si>
  <si>
    <t>Comptes ordinaires créditeurs des membres, bénéficiaires ou clients auprès de l'institution</t>
  </si>
  <si>
    <t>Dépôts à terme reçus à court terme</t>
  </si>
  <si>
    <t>Autres dépôts de garantie reçus des membres, bénéficiaires ou clients</t>
  </si>
  <si>
    <t>Autres dépôts des membres, bénéficiaires ou clients auprès de l'institution</t>
  </si>
  <si>
    <t>Emprunts de l'institution auprès des membres</t>
  </si>
  <si>
    <t>Versements restant à effectuer à court terme</t>
  </si>
  <si>
    <t>Créditeurs divers à court terme</t>
  </si>
  <si>
    <t>(F60+G90)</t>
  </si>
  <si>
    <t>(N1H+N1K+N2H+N2M)</t>
  </si>
  <si>
    <t>Encours des engagements de financement et de garantie reçus</t>
  </si>
  <si>
    <t xml:space="preserve">       *Pour les IMCEC non affiliées et les autres SFD qui collectent des dépôts </t>
  </si>
  <si>
    <t xml:space="preserve">       *Pour les IMCEC affiliées et les autres SFD qui collectent des dépôts </t>
  </si>
  <si>
    <t>MIN. 80%</t>
  </si>
  <si>
    <t xml:space="preserve">       *Pour les autres SFD qui ne collectent pas de dépôts </t>
  </si>
  <si>
    <t>MIN. 60%</t>
  </si>
  <si>
    <t>R05</t>
  </si>
  <si>
    <t>LIMITATION DES OPERATIONS AUTRES QUE LES ACTIVITES D'EPARGNE ET DE CREDIT</t>
  </si>
  <si>
    <t>MONTANT CONSACRE PAR L'INSTITUTION AUX ACTIVITES AUTRES QUE</t>
  </si>
  <si>
    <t>L'EPARGNE ET LE CREDIT</t>
  </si>
  <si>
    <t>Z55</t>
  </si>
  <si>
    <t>Montant consacré par l'institution aux opérations autres que les activités d'épargne et de crédit</t>
  </si>
  <si>
    <t>RISQUES PORTES PAR UNE INSTITUTION (MONTANT NET DES PROVISIONS ET DEPOTS DE GARANTIE)</t>
  </si>
  <si>
    <t>MAX. 5%</t>
  </si>
  <si>
    <t>R06</t>
  </si>
  <si>
    <t>CONSTITUTION DE LA RESERVE GENERALE</t>
  </si>
  <si>
    <t>RESULTAT</t>
  </si>
  <si>
    <t>Résultat bénéficiaire</t>
  </si>
  <si>
    <t>Résultat déficitaire</t>
  </si>
  <si>
    <t>REPORT A NOUVEAU DEFICITAIRE</t>
  </si>
  <si>
    <t>Report à nouveau déficitaire</t>
  </si>
  <si>
    <t>NB: Base = résultat (L80) + report à nouveau déficitaire (L70)</t>
  </si>
  <si>
    <t xml:space="preserve">Norme </t>
  </si>
  <si>
    <t>Base X 15% MIN.</t>
  </si>
  <si>
    <t>R07</t>
  </si>
  <si>
    <t>NORME DE CAPITALISATION</t>
  </si>
  <si>
    <t>TOTAL ACTIF DE FIN DE PERIODE</t>
  </si>
  <si>
    <t>Total actif de fin de période en montants nets</t>
  </si>
  <si>
    <t>MIN. 15%</t>
  </si>
  <si>
    <t>R08</t>
  </si>
  <si>
    <t>LIMITATION DES PRISES DE PARTICIPATION</t>
  </si>
  <si>
    <t>TITRES DE PARTICIPATION</t>
  </si>
  <si>
    <t>Titres de participation sauf participations dans les établissements de crédit et les SFD</t>
  </si>
  <si>
    <t>Norme Base X 15%minimum</t>
  </si>
  <si>
    <t>MAX. 25%</t>
  </si>
  <si>
    <t>R09</t>
  </si>
  <si>
    <t>FINANCEMENT DES IMMOBILISATIONS ET DES PARTICIPATIONS</t>
  </si>
  <si>
    <t>Immobilisations incorporelles en cours</t>
  </si>
  <si>
    <t>Immobilisations corporelles en cours</t>
  </si>
  <si>
    <t>Immobilisations incorporelles d'exploitation, déduction faite des frais et valeurs immobilisés</t>
  </si>
  <si>
    <t>Immobilisations corporelles d'exploitation</t>
  </si>
  <si>
    <t>Immobilisations incorporelles hors exploitation</t>
  </si>
  <si>
    <t>Immobilisations corporelles hors exploitation</t>
  </si>
  <si>
    <t>Immobilisations incorporelles hors exploitation par réalisation de garantie</t>
  </si>
  <si>
    <t>Immobilisations corporelles hors exploitation acquises par réalisation de garantie</t>
  </si>
  <si>
    <t>MAX.100%</t>
  </si>
  <si>
    <t>R10</t>
  </si>
  <si>
    <t>INSTRUCTION N°20-10-2010 INDICATEURS FINANCIERS</t>
  </si>
  <si>
    <t>N° indicateur</t>
  </si>
  <si>
    <t>CODES</t>
  </si>
  <si>
    <t>Indicateurs</t>
  </si>
  <si>
    <t>Normes</t>
  </si>
  <si>
    <t>Z60</t>
  </si>
  <si>
    <t xml:space="preserve">Encours des prêts comportant au moins une échéance impayée de 30 jours </t>
  </si>
  <si>
    <t>Z61</t>
  </si>
  <si>
    <t xml:space="preserve">Encours des prêts comportant au moins une échéance impayée de 90 jours </t>
  </si>
  <si>
    <t>Z62</t>
  </si>
  <si>
    <t xml:space="preserve">Encours des prêts comportant au moins une échéance impayée de 180 jours </t>
  </si>
  <si>
    <t>(B2D à B70) – B65</t>
  </si>
  <si>
    <t>Montant brut du portefeuille de prêts</t>
  </si>
  <si>
    <t>I11</t>
  </si>
  <si>
    <t>Indicateur 1</t>
  </si>
  <si>
    <t>I12</t>
  </si>
  <si>
    <t>MAX. 3%</t>
  </si>
  <si>
    <t>I13</t>
  </si>
  <si>
    <t>MAX. 2%</t>
  </si>
  <si>
    <t>B70, 2ème colonne Amortissement</t>
  </si>
  <si>
    <t xml:space="preserve">Montant brut des provisions constituées </t>
  </si>
  <si>
    <t>B70, 1ere colonne Montant brut</t>
  </si>
  <si>
    <t>Montant brut des créances en souffrance</t>
  </si>
  <si>
    <t>I14</t>
  </si>
  <si>
    <t>Indicateur 2</t>
  </si>
  <si>
    <t xml:space="preserve">      </t>
  </si>
  <si>
    <t>MIN. 40%</t>
  </si>
  <si>
    <t>T6K+T6L</t>
  </si>
  <si>
    <t>Montant des crédits passés en perte durant la période</t>
  </si>
  <si>
    <t>Montant brut du portefeuille de crédits de la période</t>
  </si>
  <si>
    <t>I15</t>
  </si>
  <si>
    <t>Indicateur 3</t>
  </si>
  <si>
    <t>Z63</t>
  </si>
  <si>
    <t>Montant total des crédits décaissés au cours de la période</t>
  </si>
  <si>
    <t>Z64</t>
  </si>
  <si>
    <t>Nombre total des crédits décaissés au cours de la période</t>
  </si>
  <si>
    <t>I21</t>
  </si>
  <si>
    <t>Indicateur 4</t>
  </si>
  <si>
    <t>Tendance haussière</t>
  </si>
  <si>
    <t>G10 àG35</t>
  </si>
  <si>
    <t>Montant total des dépôts à la fin de la période</t>
  </si>
  <si>
    <t>Z65</t>
  </si>
  <si>
    <t>Nombre d'épargnants à la fin de la période</t>
  </si>
  <si>
    <t>I22</t>
  </si>
  <si>
    <t>Indicateur 5</t>
  </si>
  <si>
    <t>Total des encours de crédits à la fin de la période</t>
  </si>
  <si>
    <t>Z66</t>
  </si>
  <si>
    <t>nombre total d'emprunteurs à la fin de la période</t>
  </si>
  <si>
    <t>I23</t>
  </si>
  <si>
    <t>Indicateur 6</t>
  </si>
  <si>
    <t>Z67</t>
  </si>
  <si>
    <t>Nombre d'agents de crédit</t>
  </si>
  <si>
    <t>I31</t>
  </si>
  <si>
    <t>Indicateur 7</t>
  </si>
  <si>
    <t>MIN. 130</t>
  </si>
  <si>
    <t>Nombre de clients actifs</t>
  </si>
  <si>
    <t>Z68</t>
  </si>
  <si>
    <t xml:space="preserve">Nombre d'employés </t>
  </si>
  <si>
    <t>I32</t>
  </si>
  <si>
    <t>Indicateur 8</t>
  </si>
  <si>
    <t>MIN. 115</t>
  </si>
  <si>
    <t>(R08 à T6B)</t>
  </si>
  <si>
    <t>Montant des charges d'exploitation de la période</t>
  </si>
  <si>
    <t>Moyenne (B2D à B70)-B65</t>
  </si>
  <si>
    <t>Montant brut moyen du portefeuille de crédits de la période</t>
  </si>
  <si>
    <t>I33</t>
  </si>
  <si>
    <t>Indicateur 9</t>
  </si>
  <si>
    <t>MAX. 35%</t>
  </si>
  <si>
    <t>S02 àT50</t>
  </si>
  <si>
    <t>Montant des frais généraux de la période</t>
  </si>
  <si>
    <t>Moyenne (B2D à B70) -B65</t>
  </si>
  <si>
    <t>Indicateur 10</t>
  </si>
  <si>
    <t xml:space="preserve">Ratio des frais généraux rapportés au portefeuille de crédits pour les structures de crédit direct                                                    </t>
  </si>
  <si>
    <t>MAX. 15%</t>
  </si>
  <si>
    <t>N/A</t>
  </si>
  <si>
    <t>I34</t>
  </si>
  <si>
    <t xml:space="preserve">Ratio des frais généraux rapportés au portefeuille de crédits pour les structures d'épargne et de crédit                                             </t>
  </si>
  <si>
    <t>MAX. 20%</t>
  </si>
  <si>
    <t xml:space="preserve">Montant des charges de personnel de la période </t>
  </si>
  <si>
    <t>Indicateur 11</t>
  </si>
  <si>
    <t>MAX 5%</t>
  </si>
  <si>
    <t>I35</t>
  </si>
  <si>
    <t>MAX 10%</t>
  </si>
  <si>
    <t>(V08 àX6B-W53) – (R08 à T6B)</t>
  </si>
  <si>
    <t>Résultat d'exploitation hors subvention (RE)</t>
  </si>
  <si>
    <t>Montant moyen des fonds propres pour la période</t>
  </si>
  <si>
    <t>I41</t>
  </si>
  <si>
    <t>Indicateur 12</t>
  </si>
  <si>
    <t>Montant moyen de l'actif</t>
  </si>
  <si>
    <t>I42</t>
  </si>
  <si>
    <t>Indicateur 13</t>
  </si>
  <si>
    <t>MIN. 3%</t>
  </si>
  <si>
    <t>(V08 à X6B-W53)</t>
  </si>
  <si>
    <t>Montant total des produits d'exploitation</t>
  </si>
  <si>
    <t xml:space="preserve">Montant total des charges d'exploitation </t>
  </si>
  <si>
    <t>I43</t>
  </si>
  <si>
    <t>Indicateur 14</t>
  </si>
  <si>
    <t>MIN. 130%</t>
  </si>
  <si>
    <t>V08 àX6B-W53) – (R08 à T6B)</t>
  </si>
  <si>
    <t>Résultat d'exploitation (RE)</t>
  </si>
  <si>
    <t>V08 àX6B-W53)</t>
  </si>
  <si>
    <t>I44</t>
  </si>
  <si>
    <t>Indicateur 15</t>
  </si>
  <si>
    <t>MIN. 20%</t>
  </si>
  <si>
    <t>Frais généraux (FG)</t>
  </si>
  <si>
    <t>(V08 à V7A) – (R08 à R7A)</t>
  </si>
  <si>
    <t>Produits financiers nets</t>
  </si>
  <si>
    <t>Indicateur 16</t>
  </si>
  <si>
    <t>MAX 40%</t>
  </si>
  <si>
    <t>I45</t>
  </si>
  <si>
    <t>MAX 60%</t>
  </si>
  <si>
    <t>(V08 à V7A)</t>
  </si>
  <si>
    <t>Montant des intérêts et des commissions perçues au cours de la période</t>
  </si>
  <si>
    <t>(A01-A10-A60-A70)+(B01-B65-B70) +(C10+C56)+(D1A)</t>
  </si>
  <si>
    <t>Montant des actifs productifs de la période</t>
  </si>
  <si>
    <t>I51</t>
  </si>
  <si>
    <t>Indicateur 17</t>
  </si>
  <si>
    <t>(A10+A12+A2H+A2J+C10)</t>
  </si>
  <si>
    <t>Disponibilités et comptes courants bancaires + instruments financiers facilement négociables de la période</t>
  </si>
  <si>
    <t>Total actif du Bilan</t>
  </si>
  <si>
    <t>Indicateur 18</t>
  </si>
  <si>
    <t>MIN 2%</t>
  </si>
  <si>
    <t>I52</t>
  </si>
  <si>
    <t>MIN 5%</t>
  </si>
  <si>
    <t>Montant total des fonds propres de la période</t>
  </si>
  <si>
    <t>Montant total de l'actif de la période</t>
  </si>
  <si>
    <t>I53</t>
  </si>
  <si>
    <t>Indicateur 19</t>
  </si>
  <si>
    <t>MIN 15%</t>
  </si>
  <si>
    <t xml:space="preserve">Ratio de capitalisation du dispositif prudentiel </t>
  </si>
  <si>
    <t>Écart</t>
  </si>
  <si>
    <t>CODE</t>
  </si>
  <si>
    <t>INDICATEURS NON FINANCIERS</t>
  </si>
  <si>
    <t>Nombre de membres, bénéficiaires ou clients</t>
  </si>
  <si>
    <t xml:space="preserve">INDICATEURS </t>
  </si>
  <si>
    <t>Mois</t>
  </si>
  <si>
    <t>m</t>
  </si>
  <si>
    <t>Y11101</t>
  </si>
  <si>
    <t>Nombre total de membres, bénéficiaires ou clients (les groupements sont comptés sur une base unitaire) (1)+(2)</t>
  </si>
  <si>
    <t>Y11102</t>
  </si>
  <si>
    <t>Nombre de personnes physiques non-membres d'un groupement (1) = (a) + (b)</t>
  </si>
  <si>
    <t>Y11103</t>
  </si>
  <si>
    <t>Hommes (a)</t>
  </si>
  <si>
    <t>Y11104</t>
  </si>
  <si>
    <t>Femmes (b)</t>
  </si>
  <si>
    <t>Nombre de personnes morales (groupements, entreprises, associations, etc) (2)</t>
  </si>
  <si>
    <t>Nombre de groupements de personnes physiques bénéficiaires</t>
  </si>
  <si>
    <t>Y11105</t>
  </si>
  <si>
    <t>Nombre total des membres des groupements de personnes physiques bénéficiaires (c)+(d)</t>
  </si>
  <si>
    <t>Y11106</t>
  </si>
  <si>
    <t>Hommes (c)</t>
  </si>
  <si>
    <t>Y11107</t>
  </si>
  <si>
    <t>Femmes (d)</t>
  </si>
  <si>
    <t>Effectif des dirigeants et du personnel employé</t>
  </si>
  <si>
    <t>Y11201</t>
  </si>
  <si>
    <t>Nombre de membres du conseil d'administration ou de l'organe équivalent</t>
  </si>
  <si>
    <t>Y11202</t>
  </si>
  <si>
    <t>Nombre de membres du conseil de surveillance, s'il y a lieu</t>
  </si>
  <si>
    <t>Y11203</t>
  </si>
  <si>
    <t>Nombre de membres du comité de crédit, s'il y a lieu</t>
  </si>
  <si>
    <t>Y11204</t>
  </si>
  <si>
    <t>Effectif total des employés = 1+2</t>
  </si>
  <si>
    <t>Y11205</t>
  </si>
  <si>
    <t>Dirigeants (employés exerçant des fonctions de direction ou de gérance) (1)</t>
  </si>
  <si>
    <t>Y11206</t>
  </si>
  <si>
    <t>Autres Employés (2)</t>
  </si>
  <si>
    <t>Y11207</t>
  </si>
  <si>
    <t>Agents nationaux sous contrat à durée indéterminée</t>
  </si>
  <si>
    <t>Y11208</t>
  </si>
  <si>
    <t>Agents nationaux sous contrats à durée déterminée</t>
  </si>
  <si>
    <t>Y11209</t>
  </si>
  <si>
    <t>Personnel expatrié sous contrat à durée indéterminée</t>
  </si>
  <si>
    <t>Y11210</t>
  </si>
  <si>
    <t>Personnel expatrié sous contrat à durée déterminée</t>
  </si>
  <si>
    <t>Nombre des déposants</t>
  </si>
  <si>
    <t>Y11301</t>
  </si>
  <si>
    <t>Nombre total de déposants (1) + (2)</t>
  </si>
  <si>
    <t>Y11302</t>
  </si>
  <si>
    <t>Nombre de déposants  personnes physiques non-membres d'un groupement (1) =(a)+(b)</t>
  </si>
  <si>
    <t>Y11303</t>
  </si>
  <si>
    <t>Y11304</t>
  </si>
  <si>
    <t>Y11305</t>
  </si>
  <si>
    <t>Nombres de déposants personnes morales (groupements de personnes physiques,entreprises, associations, etc ) (2)</t>
  </si>
  <si>
    <t>Nombre de crédit en cours</t>
  </si>
  <si>
    <t>Nombre d'institutions</t>
  </si>
  <si>
    <t>Y11401</t>
  </si>
  <si>
    <t>Nombre de crédits en cours (1)+(2)</t>
  </si>
  <si>
    <t>Y11402</t>
  </si>
  <si>
    <t>Nombre de crédits en cours sur les personnes physiques non-membres d'un groupement (1)=(a)+(b)</t>
  </si>
  <si>
    <t>Y11403</t>
  </si>
  <si>
    <t>Nombre de crédits en cours sur les hommes (a)</t>
  </si>
  <si>
    <t>Y11404</t>
  </si>
  <si>
    <t>Nombre de crédits en cours sur les femmes (b)</t>
  </si>
  <si>
    <t>Y11405</t>
  </si>
  <si>
    <t>Nombre de crédits en cours sur les personnes morales (groupements de personnes physiques, entreprises, associations, etc.)(2)</t>
  </si>
  <si>
    <t>Répartition des crédits selon leur objet (en milliers de FCFA)</t>
  </si>
  <si>
    <t xml:space="preserve">Objet des  crédits </t>
  </si>
  <si>
    <t>Y11501</t>
  </si>
  <si>
    <t>Crédits immobiliers</t>
  </si>
  <si>
    <t>Y11502</t>
  </si>
  <si>
    <t>Crédits d'équipement</t>
  </si>
  <si>
    <t>Y11503</t>
  </si>
  <si>
    <t>Crédits à la consommation</t>
  </si>
  <si>
    <t>Y11504</t>
  </si>
  <si>
    <t>Crédits de trésorerie</t>
  </si>
  <si>
    <t>Y11505</t>
  </si>
  <si>
    <t>Autres crédits</t>
  </si>
  <si>
    <t>Nombre de crédits en souffrance</t>
  </si>
  <si>
    <t>Y11601</t>
  </si>
  <si>
    <t>Nombre de crédits en souffrance (1)+(2)</t>
  </si>
  <si>
    <t>Y11602</t>
  </si>
  <si>
    <t>Nombre de crédits en souffrance sur les personnes physiques non-membres d'un groupement (1)=(a)+(b)</t>
  </si>
  <si>
    <t>Y11603</t>
  </si>
  <si>
    <t>Nombre de crédits en souffrance sur les hommes (a)</t>
  </si>
  <si>
    <t>Y11604</t>
  </si>
  <si>
    <t>Nombre de crédits en souffrance sur les femmes (b)</t>
  </si>
  <si>
    <t>Y11605</t>
  </si>
  <si>
    <t>Nombre de crédits en souffrance sur les personnes morales (groupements de personnes physiques, entreprises, associations, etc.)(2)</t>
  </si>
  <si>
    <t>Indicateurs sur la surveillance</t>
  </si>
  <si>
    <t>Y11701</t>
  </si>
  <si>
    <t xml:space="preserve">Nombre d'institutions affiliées </t>
  </si>
  <si>
    <t>Y11702</t>
  </si>
  <si>
    <t>Nombre d'institutions affiliées contrôlées</t>
  </si>
  <si>
    <t>Y11703</t>
  </si>
  <si>
    <t>Taux de mise en œuvre des recommandations formulées au cours des contrôles</t>
  </si>
  <si>
    <t>Y11704</t>
  </si>
  <si>
    <t>Nombre de réunions tenues par le conseil de surveillance</t>
  </si>
  <si>
    <t>Y11705</t>
  </si>
  <si>
    <t>Nombre d'agences ou de points de services</t>
  </si>
  <si>
    <t>Y11706</t>
  </si>
  <si>
    <t>Nombre de rapports de contrôle interne</t>
  </si>
  <si>
    <r>
      <t>INSTRUCTION N</t>
    </r>
    <r>
      <rPr>
        <b/>
        <vertAlign val="superscript"/>
        <sz val="14"/>
        <rFont val="Arial"/>
        <family val="2"/>
      </rPr>
      <t>O</t>
    </r>
    <r>
      <rPr>
        <b/>
        <sz val="14"/>
        <rFont val="Arial"/>
        <family val="2"/>
      </rPr>
      <t xml:space="preserve"> 018-12-2010 DU 29 décembre 2010</t>
    </r>
  </si>
  <si>
    <t>I. DONNEES GENERALES</t>
  </si>
  <si>
    <t>Tableau n°1.1  : Nombre de membres, bénéficiaires ou clients (en unités)</t>
  </si>
  <si>
    <t>Année (n)</t>
  </si>
  <si>
    <t>Y01101</t>
  </si>
  <si>
    <t>Nombre total de membres bénéficiaires ou clients (les groupements sont comptés sur une base unitaires) (1)+(2)</t>
  </si>
  <si>
    <t>Y01102</t>
  </si>
  <si>
    <t xml:space="preserve">Nombre de personnes physiques non – membres d'un groupement (1) = (a)+(b) </t>
  </si>
  <si>
    <t>Y01103</t>
  </si>
  <si>
    <t xml:space="preserve">              Hommes (a)</t>
  </si>
  <si>
    <t>Y01104</t>
  </si>
  <si>
    <t xml:space="preserve">              Femmes (b)</t>
  </si>
  <si>
    <t>Y01105</t>
  </si>
  <si>
    <t>Nombre de personnes morales (groupements de personnes physiques, entreprises, associations, etc) (2)</t>
  </si>
  <si>
    <t>Y01106</t>
  </si>
  <si>
    <t>Y01107</t>
  </si>
  <si>
    <t>Nombre total des membres des groupements de personnes physiques bénéficiaires (3) = (c)+ (d)</t>
  </si>
  <si>
    <t>Y01108</t>
  </si>
  <si>
    <t>Hommes ( c )</t>
  </si>
  <si>
    <t>Y01109</t>
  </si>
  <si>
    <t>Tableau n°1.2 : Effectif des dirigeants et du personnel employé (en unités)</t>
  </si>
  <si>
    <t>Y01201</t>
  </si>
  <si>
    <t>Nombre de membres du Conseil d'Administration ou de l'organe équivalent</t>
  </si>
  <si>
    <t>Y01202</t>
  </si>
  <si>
    <t>Nombre de membres du Conseil de Surveillance (*)</t>
  </si>
  <si>
    <t>Y01203</t>
  </si>
  <si>
    <t>Nombre de membres du Comité de Crédit (*)</t>
  </si>
  <si>
    <t>Y01204</t>
  </si>
  <si>
    <t>nombre de membres des autres comités créés par les SFD (**)</t>
  </si>
  <si>
    <t>Y01205</t>
  </si>
  <si>
    <t>Effectifs total des employés (3) = (1)+(2)</t>
  </si>
  <si>
    <t>Y01206</t>
  </si>
  <si>
    <t xml:space="preserve"> Dirigeants (employés exerçant des fonctions de direction ou de gérance) dont : (1)                                                                                                                                     </t>
  </si>
  <si>
    <t>Y01207</t>
  </si>
  <si>
    <t xml:space="preserve">   - nationaux   </t>
  </si>
  <si>
    <t>Y01208</t>
  </si>
  <si>
    <t xml:space="preserve">   - personnel expatrié</t>
  </si>
  <si>
    <t>Y01209</t>
  </si>
  <si>
    <t>Autres Employés (2) = (a) – (b) + ( c )</t>
  </si>
  <si>
    <t>Y01210</t>
  </si>
  <si>
    <t>Agents permanents (a)</t>
  </si>
  <si>
    <t>Y01211</t>
  </si>
  <si>
    <t>Agents contractuels (b)</t>
  </si>
  <si>
    <t>Y01212</t>
  </si>
  <si>
    <t>Personnel expatrié ( c )</t>
  </si>
  <si>
    <t>(*) A renseigner par les institutions coopératives ou mutualistes d'épargne et de crédit</t>
  </si>
  <si>
    <t>(**) A préciser</t>
  </si>
  <si>
    <t>1.3 Données sur la gouvernance</t>
  </si>
  <si>
    <t xml:space="preserve">Tableau sur l'état des rémunérations des dirigeants et du personnel de l'institution </t>
  </si>
  <si>
    <t>Rubriques</t>
  </si>
  <si>
    <t>Y01301</t>
  </si>
  <si>
    <r>
      <t>Masse salariale globale en FCFA</t>
    </r>
    <r>
      <rPr>
        <b/>
        <vertAlign val="superscript"/>
        <sz val="15"/>
        <rFont val="Arial"/>
        <family val="2"/>
      </rPr>
      <t xml:space="preserve">1                                                                              </t>
    </r>
    <r>
      <rPr>
        <b/>
        <sz val="15"/>
        <rFont val="Arial"/>
        <family val="2"/>
      </rPr>
      <t xml:space="preserve">                                                   </t>
    </r>
  </si>
  <si>
    <t>Y01302</t>
  </si>
  <si>
    <t xml:space="preserve">     - Personnel dirigeant (Directeur Général et son adjoint, Directeur de service) ;    </t>
  </si>
  <si>
    <t>Y01303</t>
  </si>
  <si>
    <t xml:space="preserve">     - Autre personnel</t>
  </si>
  <si>
    <t>Y01304</t>
  </si>
  <si>
    <t>Montant des frais généraux en FCFA</t>
  </si>
  <si>
    <t>Y01305</t>
  </si>
  <si>
    <t xml:space="preserve">Ratio Masse salariale rapportée aux frais généraux </t>
  </si>
  <si>
    <t>Y01306</t>
  </si>
  <si>
    <t>Proportion salaire du Directeur Général rapporté aux frais généraux</t>
  </si>
  <si>
    <r>
      <t>1</t>
    </r>
    <r>
      <rPr>
        <sz val="15"/>
        <rFont val="Arial"/>
        <family val="2"/>
      </rPr>
      <t xml:space="preserve"> Salaires, appointements, indemnités, gratifications et primes occasionnelles ou périodiques versées au personnel, les rémunérations des administrateurs salariés, les cotisations aux régimes de retraite, etc</t>
    </r>
  </si>
  <si>
    <t>Tableau sur les remboursements de frais de dirigeants élus</t>
  </si>
  <si>
    <t>Y01401</t>
  </si>
  <si>
    <r>
      <t>Indemnités de fonctions versées aux administrateurs non salariés</t>
    </r>
    <r>
      <rPr>
        <vertAlign val="superscript"/>
        <sz val="15"/>
        <rFont val="Arial"/>
        <family val="2"/>
      </rPr>
      <t>2</t>
    </r>
    <r>
      <rPr>
        <sz val="15"/>
        <rFont val="Arial"/>
        <family val="2"/>
      </rPr>
      <t xml:space="preserve"> en FCFA</t>
    </r>
  </si>
  <si>
    <t>Y01402</t>
  </si>
  <si>
    <t xml:space="preserve">Frais de tenue des réunions des organes et des assemblées en FCFA </t>
  </si>
  <si>
    <t>Y01403</t>
  </si>
  <si>
    <t xml:space="preserve">      - Perdiem   </t>
  </si>
  <si>
    <t>Y01404</t>
  </si>
  <si>
    <t xml:space="preserve">     - Transport</t>
  </si>
  <si>
    <t>Y01405</t>
  </si>
  <si>
    <t xml:space="preserve">    - Hébergement</t>
  </si>
  <si>
    <t>Y01406</t>
  </si>
  <si>
    <t xml:space="preserve">    - Téléphone</t>
  </si>
  <si>
    <t>Y01407</t>
  </si>
  <si>
    <t xml:space="preserve">   - Carburant</t>
  </si>
  <si>
    <t>Y01408</t>
  </si>
  <si>
    <t xml:space="preserve">    - Autres</t>
  </si>
  <si>
    <r>
      <t>2</t>
    </r>
    <r>
      <rPr>
        <sz val="15"/>
        <rFont val="Arial"/>
        <family val="2"/>
      </rPr>
      <t xml:space="preserve"> s'applique aux sociétés (SA, SARL)</t>
    </r>
  </si>
  <si>
    <t>II. DONNEES SUR LES POINTS DE SERVICE</t>
  </si>
  <si>
    <t>Tableau n°2 : évolution du nombre de points de service</t>
  </si>
  <si>
    <t>Paramètres</t>
  </si>
  <si>
    <t>Y02001</t>
  </si>
  <si>
    <t>Nombre d'institutions de base</t>
  </si>
  <si>
    <t>Y02002</t>
  </si>
  <si>
    <t>Nombre de guichets ou d'antennes</t>
  </si>
  <si>
    <t>III. DONNEES SUR LES OPERATIONS DE COLLECTE DE DEPÔTS</t>
  </si>
  <si>
    <t>Tableau n°3.1 : Evolution du montant des dépôts (en milliers de FCFA)</t>
  </si>
  <si>
    <t>Y03101</t>
  </si>
  <si>
    <t>Montant total des dépôts des membres, bénéficiaires ou clients (1) + (2)</t>
  </si>
  <si>
    <t>Y03102</t>
  </si>
  <si>
    <t>Montant des dépôts des personnes physiques non-membres d'un groupement (1) = (a) + (b)</t>
  </si>
  <si>
    <t>Y03103</t>
  </si>
  <si>
    <t xml:space="preserve"> - Montant des dépôts des hommes (a)</t>
  </si>
  <si>
    <t>Y03104</t>
  </si>
  <si>
    <t xml:space="preserve"> - Montant des dépôts des femmes (b)</t>
  </si>
  <si>
    <t>Y03105</t>
  </si>
  <si>
    <t>Montant des dépôts des personnes morales (groupements de personnes physique, entreprises, associations etc.) (2)</t>
  </si>
  <si>
    <t>Tableau 3.2 Décomposition des dépôts par terme</t>
  </si>
  <si>
    <t>Dépôts à vue</t>
  </si>
  <si>
    <t>Y03201</t>
  </si>
  <si>
    <t>Dépôts à vue Montant en FCFA</t>
  </si>
  <si>
    <t>Dépôts à vue Part (en %)</t>
  </si>
  <si>
    <t>Dépôts à terme</t>
  </si>
  <si>
    <t>Y03202</t>
  </si>
  <si>
    <t>Dépôts à terme Montant en FCFA</t>
  </si>
  <si>
    <t>Dépôts à terme Part (en %)</t>
  </si>
  <si>
    <t>Autres dépôts Année (n)</t>
  </si>
  <si>
    <t>Y03203</t>
  </si>
  <si>
    <t>Autres dépôts Année (n) Montant en FCFA</t>
  </si>
  <si>
    <t>Autres dépôts Année (n) Part (en %)</t>
  </si>
  <si>
    <t>Tableau 3.3 Evolution du nombre déposants (membres, bénéficiaires ou clients ayant un dépôt dans les livres du SFD) et des comptes inactifs</t>
  </si>
  <si>
    <t>Y03301</t>
  </si>
  <si>
    <t>Nombre total des déposants  (1) + (2)</t>
  </si>
  <si>
    <t>Y03302</t>
  </si>
  <si>
    <t>Nombre de déposants personnes physiques non-membres d'un groupement (1) = (a)+(b)</t>
  </si>
  <si>
    <t>Y03303</t>
  </si>
  <si>
    <t xml:space="preserve">  - Nombre de déposants hommes (a)</t>
  </si>
  <si>
    <t>Y03304</t>
  </si>
  <si>
    <t xml:space="preserve">  - Nombre de déposants Femmes (b)</t>
  </si>
  <si>
    <t>Y03305</t>
  </si>
  <si>
    <t>Nombres de déposants personnes morales (groupements de personnes physiques,entreprises, associations, etc (2)</t>
  </si>
  <si>
    <t>Y03306</t>
  </si>
  <si>
    <t>Nombres de comptes inactifs</t>
  </si>
  <si>
    <t>Y03307</t>
  </si>
  <si>
    <t>Montant des soldes des comptes inactifs</t>
  </si>
  <si>
    <t>Y03308</t>
  </si>
  <si>
    <t>nombre total de comptes</t>
  </si>
  <si>
    <t>Tableau 3.4 Evolution du Capital social *</t>
  </si>
  <si>
    <t>Y03401</t>
  </si>
  <si>
    <t>Montant du capital social (en milliers de FCFA)</t>
  </si>
  <si>
    <t>* Pour les sociétés de capitaux</t>
  </si>
  <si>
    <t>3.5</t>
  </si>
  <si>
    <t>Tableau 3.5 Répartition du Capital social entre les principaux actionnaires</t>
  </si>
  <si>
    <t xml:space="preserve">Noms et prénoms des principaux actionnaires </t>
  </si>
  <si>
    <t>Montant du capital détenu (Année n)</t>
  </si>
  <si>
    <t>Part du capital détenu (Année n, en%)</t>
  </si>
  <si>
    <t>Nom-01</t>
  </si>
  <si>
    <t>Nom-02</t>
  </si>
  <si>
    <t>IV. DONNEES SUR LES CREDITS (PRETS ET ENGAGEMENTS PAR SIGNATURE)</t>
  </si>
  <si>
    <t>Tableau 4.1 Evolution du montant annuel des prêts accordés * (en milliers de CFA)</t>
  </si>
  <si>
    <t>Y04101</t>
  </si>
  <si>
    <t>Montant des prêts accordés (1) + (2)</t>
  </si>
  <si>
    <t>Y04102</t>
  </si>
  <si>
    <t>Montant des  prêts accordés aux personnes physiques non-membres d'un groupement (1) = (a) + (b)</t>
  </si>
  <si>
    <t>Y04103</t>
  </si>
  <si>
    <t xml:space="preserve"> - Montant des  prêts accordés aux hommes (a)</t>
  </si>
  <si>
    <t>Y04104</t>
  </si>
  <si>
    <t xml:space="preserve"> - Montant des  prêts accordés aux femmes (b)</t>
  </si>
  <si>
    <t>Y04105</t>
  </si>
  <si>
    <t>Montant des  prêts accordés aux personnes morales (groupements de personnes physiques, entreprises, associations etc.) (2)</t>
  </si>
  <si>
    <t>* Il s'agit du montant des prêts accordé dans l'année</t>
  </si>
  <si>
    <t>Tableau 4.2 Evolution du nombre de prêts accordés dans l'année (en unité)</t>
  </si>
  <si>
    <t>Y04201</t>
  </si>
  <si>
    <t>Y04202</t>
  </si>
  <si>
    <t>Nombre de prêts accordés aux personnes physiques non-membres d'un groupement (1) = (a) + (b)</t>
  </si>
  <si>
    <t>Y04203</t>
  </si>
  <si>
    <t xml:space="preserve"> - Nombre de  prêts accordés aux hommes (a)</t>
  </si>
  <si>
    <t>Y04204</t>
  </si>
  <si>
    <t xml:space="preserve"> - Nombre de  prêts accordés aux femmes (b)</t>
  </si>
  <si>
    <t>Y04205</t>
  </si>
  <si>
    <t>Nombre de  prêts accordés aux personnes morales (groupements de personnes physiques, entreprises, associations etc.) (2)</t>
  </si>
  <si>
    <t>Y04206</t>
  </si>
  <si>
    <t>Montant moyen des prêts accordés (somme des prêts rapportée au nombre de prêts accordés</t>
  </si>
  <si>
    <t>Tableau 4.3 Engagements par signature (en milliers de CFA)</t>
  </si>
  <si>
    <t>Nature de l'engagement donné</t>
  </si>
  <si>
    <t>Y04301</t>
  </si>
  <si>
    <t>Engagements de financement donnés en faveur des institutions financières</t>
  </si>
  <si>
    <t>Y04302</t>
  </si>
  <si>
    <t>Engagements de financement donnés en faveur des membres, bénéficiaires ou clients</t>
  </si>
  <si>
    <t>Y04303</t>
  </si>
  <si>
    <t>Engagements de garantie d'ordre des institutions financières</t>
  </si>
  <si>
    <t>Y04304</t>
  </si>
  <si>
    <t>Engagements de garantie d'ordre des membres, bénéficiaires ou clients</t>
  </si>
  <si>
    <t>Tableau 4.4 Encours de crédits au 31 décembre (en milliers de CFA)</t>
  </si>
  <si>
    <t>Y04401</t>
  </si>
  <si>
    <t>Encours total de crédits (1)+(2)</t>
  </si>
  <si>
    <t>Y04402</t>
  </si>
  <si>
    <t>Encours de crédits sur les personnes physiques non-membres d'un groupement (1) =(a)+(b</t>
  </si>
  <si>
    <t>Y04403</t>
  </si>
  <si>
    <t>Encours de crédits sur les hommes (a)</t>
  </si>
  <si>
    <t>Y04404</t>
  </si>
  <si>
    <t>Encours de crédits sur les femmes   (b)</t>
  </si>
  <si>
    <t>Y04405</t>
  </si>
  <si>
    <t>Encours de crédits sur les  personnes morales (groupements de personnes physiques, entreprises associations, etc.) (2)</t>
  </si>
  <si>
    <t>Tableau 4.5 Nombre de crédits en cours au 31 décembre (en unité)</t>
  </si>
  <si>
    <t>Y04501</t>
  </si>
  <si>
    <t>Y04502</t>
  </si>
  <si>
    <t>Nombre de crédits en cours sur les personnes physiques non-membres d'un groupement (1) =(a)+(b)</t>
  </si>
  <si>
    <t>Y04503</t>
  </si>
  <si>
    <t>Y04504</t>
  </si>
  <si>
    <t>Nombre de crédits en cours sur les femmes  (b)</t>
  </si>
  <si>
    <t>Y04505</t>
  </si>
  <si>
    <t>Nombre de crédits en cours sur les  personnes morales (groupements de personnes physiques, entreprises associations, etc.) (2)</t>
  </si>
  <si>
    <t>Tableau 4.6 Évolution de l'encours de crédits par terme</t>
  </si>
  <si>
    <t>Y04601</t>
  </si>
  <si>
    <t>Encours total de crédits en milliers de FCA (Année n) Court terme</t>
  </si>
  <si>
    <t>Y04602</t>
  </si>
  <si>
    <t xml:space="preserve">Encours total de crédits en milliers de FCA (Année n) Moyen et long terme </t>
  </si>
  <si>
    <t>4.7</t>
  </si>
  <si>
    <t>Tableau 4.7 Encours des crédits des agents relevant des Autorités de contrôle (Ministère chargé des Finances, BCEAO et Commission Bancaire de l'UMOA)</t>
  </si>
  <si>
    <t>Prénoms et nom</t>
  </si>
  <si>
    <t>Encours total des crédits (en FCFA)</t>
  </si>
  <si>
    <t>Structure dont relève l'emprunteur</t>
  </si>
  <si>
    <t>Tableau 4.8 Opérations de crédit sur ressources affectées</t>
  </si>
  <si>
    <t>Y04801</t>
  </si>
  <si>
    <t>Nombre de crédits accordés sur ressources affectées</t>
  </si>
  <si>
    <t>Y04802</t>
  </si>
  <si>
    <t>Montant de crédits accordés sur ressources affectées (en milliers de FCFA)</t>
  </si>
  <si>
    <t>Y04803</t>
  </si>
  <si>
    <t>Nombre de crédits en cours sur ressources affectées</t>
  </si>
  <si>
    <t>Y04804</t>
  </si>
  <si>
    <t>Montant des crédits en cours sur ressources affectées (en milliers de FCFA)</t>
  </si>
  <si>
    <t>Tableau 4.9 Gestion du portefeuille de crédit</t>
  </si>
  <si>
    <t>Y04901</t>
  </si>
  <si>
    <t>Encours des créances en souffrance (en milliers de FCFA)</t>
  </si>
  <si>
    <t>Y04902</t>
  </si>
  <si>
    <r>
      <t>Taux brut des créances en souffrance</t>
    </r>
    <r>
      <rPr>
        <vertAlign val="superscript"/>
        <sz val="10"/>
        <rFont val="Arial"/>
        <family val="2"/>
      </rPr>
      <t>3</t>
    </r>
  </si>
  <si>
    <t>Y04903</t>
  </si>
  <si>
    <r>
      <t>Taux de remboursement des crédits accordés</t>
    </r>
    <r>
      <rPr>
        <vertAlign val="superscript"/>
        <sz val="10"/>
        <rFont val="Arial"/>
        <family val="2"/>
      </rPr>
      <t>4</t>
    </r>
  </si>
  <si>
    <t>Y04904</t>
  </si>
  <si>
    <t xml:space="preserve">Taux de recouvrement des créances en souffrance </t>
  </si>
  <si>
    <t>Y04905</t>
  </si>
  <si>
    <t>Encours brut des créances en souffrance sur ressources affectées (en milliers de FCFA)</t>
  </si>
  <si>
    <t>Y04906</t>
  </si>
  <si>
    <r>
      <t>Taux brut de créances en souffrance sur ressources affectées</t>
    </r>
    <r>
      <rPr>
        <vertAlign val="superscript"/>
        <sz val="10"/>
        <rFont val="Arial"/>
        <family val="2"/>
      </rPr>
      <t>6</t>
    </r>
  </si>
  <si>
    <t>Y04907</t>
  </si>
  <si>
    <r>
      <t>Taux de remboursement  crédits accordés sur ressources affectées</t>
    </r>
    <r>
      <rPr>
        <vertAlign val="superscript"/>
        <sz val="10"/>
        <rFont val="Arial"/>
        <family val="2"/>
      </rPr>
      <t>7</t>
    </r>
  </si>
  <si>
    <t>Y04908</t>
  </si>
  <si>
    <r>
      <t>Taux de recouvrement des créances en souffrance sur ressources affectées</t>
    </r>
    <r>
      <rPr>
        <vertAlign val="superscript"/>
        <sz val="10"/>
        <rFont val="Arial"/>
        <family val="2"/>
      </rPr>
      <t>8</t>
    </r>
  </si>
  <si>
    <t>Y04909</t>
  </si>
  <si>
    <t>Montant des crédits passés en pertes (en milliers de FCFA)</t>
  </si>
  <si>
    <t>Y04910</t>
  </si>
  <si>
    <r>
      <t>taux de perte sur créances</t>
    </r>
    <r>
      <rPr>
        <vertAlign val="superscript"/>
        <sz val="10"/>
        <rFont val="Arial"/>
        <family val="2"/>
      </rPr>
      <t>9</t>
    </r>
  </si>
  <si>
    <t>3 – rapport entre l'encours brut des créances en souffrance et le total de l'encours brut des crédits</t>
  </si>
  <si>
    <r>
      <t>4</t>
    </r>
    <r>
      <rPr>
        <sz val="15"/>
        <rFont val="Arial"/>
        <family val="2"/>
      </rPr>
      <t xml:space="preserve"> – rapport entre les échéances remboursées et le montant attendu au cours de l'année</t>
    </r>
  </si>
  <si>
    <r>
      <t>5</t>
    </r>
    <r>
      <rPr>
        <sz val="15"/>
        <rFont val="Arial"/>
        <family val="2"/>
      </rPr>
      <t xml:space="preserve"> – rapport entre le montant des créances en souffrance recouvrées et le montant total des créances en souffrance</t>
    </r>
  </si>
  <si>
    <r>
      <t>6</t>
    </r>
    <r>
      <rPr>
        <sz val="15"/>
        <rFont val="Arial"/>
        <family val="2"/>
      </rPr>
      <t xml:space="preserve"> – rapport entre l'encours brut des créances en souffrance sur ressources affectées et le montant total de l'encours brut des crédits sur ressources affectées</t>
    </r>
  </si>
  <si>
    <r>
      <t>7</t>
    </r>
    <r>
      <rPr>
        <sz val="15"/>
        <rFont val="Arial"/>
        <family val="2"/>
      </rPr>
      <t xml:space="preserve"> - rapport entre le montant des échéances des crédits sur ressources affectées effectivement remboursées et le total des échéances attendues sur les crédits sur ressources affectées</t>
    </r>
  </si>
  <si>
    <r>
      <t>8</t>
    </r>
    <r>
      <rPr>
        <sz val="15"/>
        <rFont val="Arial"/>
        <family val="2"/>
      </rPr>
      <t xml:space="preserve"> – rapport entre le montant recouvré sur créances en souffrance sur ressources affectées et le total des créances en souffrance sur ressources affectées</t>
    </r>
  </si>
  <si>
    <r>
      <t>9</t>
    </r>
    <r>
      <rPr>
        <sz val="15"/>
        <rFont val="Arial"/>
        <family val="2"/>
      </rPr>
      <t xml:space="preserve"> – rapport entre le montant des crédits passés en perte et le total de l'encours des crédits de la période</t>
    </r>
  </si>
  <si>
    <t>V. DONNEES SUR LES AUTRES ACTIVITES AUTORISEES</t>
  </si>
  <si>
    <t>5.1</t>
  </si>
  <si>
    <t>5.1 Activités de transfert rapide d'argent</t>
  </si>
  <si>
    <t>Information d'ordre général :</t>
  </si>
  <si>
    <t>Y05001</t>
  </si>
  <si>
    <t xml:space="preserve">- nom et adresse du représentant (Banque, poste) </t>
  </si>
  <si>
    <t>Y05002</t>
  </si>
  <si>
    <t xml:space="preserve">- nom et adresse de la société représentée (Western union, Money gram, etc) </t>
  </si>
  <si>
    <t>Y05003</t>
  </si>
  <si>
    <t xml:space="preserve">- nombre d'opérations exécutées au cours de l'année : à l'émission                                             </t>
  </si>
  <si>
    <t>Y05004</t>
  </si>
  <si>
    <t>- nombre d'opérations exécutées au cours de l'année : à la réception</t>
  </si>
  <si>
    <t>Tableau 5.1 Opérations de transferts (en milliers de FCFA)</t>
  </si>
  <si>
    <t>Y05101</t>
  </si>
  <si>
    <t>Transferts reçus (1)</t>
  </si>
  <si>
    <t>Y05102</t>
  </si>
  <si>
    <t xml:space="preserve">                          UEMOA</t>
  </si>
  <si>
    <t>Y05103</t>
  </si>
  <si>
    <t xml:space="preserve">                          Autres pays Africains</t>
  </si>
  <si>
    <t>Y05104</t>
  </si>
  <si>
    <t xml:space="preserve">                          Union Européenne</t>
  </si>
  <si>
    <t>Y05105</t>
  </si>
  <si>
    <t xml:space="preserve">                          Etats-Unis</t>
  </si>
  <si>
    <t>Y05106</t>
  </si>
  <si>
    <t xml:space="preserve">                          Autres pays </t>
  </si>
  <si>
    <t>Y05107</t>
  </si>
  <si>
    <t>Transferts émis (2)</t>
  </si>
  <si>
    <t>Y05108</t>
  </si>
  <si>
    <t>Y05109</t>
  </si>
  <si>
    <t>Y05110</t>
  </si>
  <si>
    <t>Y05111</t>
  </si>
  <si>
    <t>Y05112</t>
  </si>
  <si>
    <t>Y05113</t>
  </si>
  <si>
    <t>Solde des transferts (3) = (1)-(2)</t>
  </si>
  <si>
    <t>5.2 Activités de micro assurance</t>
  </si>
  <si>
    <t>Y05005</t>
  </si>
  <si>
    <t xml:space="preserve"> - nombre de bénéficiaires :</t>
  </si>
  <si>
    <t>Y05006</t>
  </si>
  <si>
    <t xml:space="preserve"> - catégories de prestations offertes : à détailler</t>
  </si>
  <si>
    <t>Tableau 5.2 Opérations de micro assurance (en milliers FCFA)</t>
  </si>
  <si>
    <t>Y05201</t>
  </si>
  <si>
    <t>Montant de primes émises</t>
  </si>
  <si>
    <t>Y05202</t>
  </si>
  <si>
    <t>Assurance-vie</t>
  </si>
  <si>
    <t>Y05203</t>
  </si>
  <si>
    <t>Assurance non vie</t>
  </si>
  <si>
    <t>Y05204</t>
  </si>
  <si>
    <t>Montant des arriérés de primes</t>
  </si>
  <si>
    <t>Y05205</t>
  </si>
  <si>
    <t>Montant des sinistrés à payer</t>
  </si>
  <si>
    <t>5.3</t>
  </si>
  <si>
    <t>Tableau 5.3 Opérations de change</t>
  </si>
  <si>
    <t>Devises concernées</t>
  </si>
  <si>
    <t>Montant des devises achetées</t>
  </si>
  <si>
    <t>Contre valeur en FCFA des devises achetées</t>
  </si>
  <si>
    <t>Montant des devises vendues</t>
  </si>
  <si>
    <t>Contre valeur en FCFA des devises vendues</t>
  </si>
  <si>
    <t>EUR</t>
  </si>
  <si>
    <t>EURO (EUR)</t>
  </si>
  <si>
    <t>USD</t>
  </si>
  <si>
    <t>Dollar des EU (USD)</t>
  </si>
  <si>
    <t>CHF</t>
  </si>
  <si>
    <t>Franc Suisse (CHF)</t>
  </si>
  <si>
    <t>GBP</t>
  </si>
  <si>
    <t>Livre sterling (GBP)</t>
  </si>
  <si>
    <t>AUT</t>
  </si>
  <si>
    <t>Autres</t>
  </si>
  <si>
    <t>VI. AUTRES INFORMATIONS SUR LES OPÉRATIONS AVEC LA CLIENTÈLE</t>
  </si>
  <si>
    <t>Tableau 6.1 Tarification des opérations avec la clientèle (*)</t>
  </si>
  <si>
    <t>Y06101</t>
  </si>
  <si>
    <t>Taux d'intérêt créditeur minimum servi sur les dépôts des membres, bénéficiaires ou clients</t>
  </si>
  <si>
    <t>Y06102</t>
  </si>
  <si>
    <t>Taux d'intérêt créditeur maximum servi sur les dépôts des membres, bénéficiaires ou clients</t>
  </si>
  <si>
    <t>Y06103</t>
  </si>
  <si>
    <t>Taux d'intérêt nominal débiteur minimum sur les crédits accordés aux membres, bénéficiaires ou clients</t>
  </si>
  <si>
    <t>Y06104</t>
  </si>
  <si>
    <t>Taux d'intérêt nominal débiteur maximum sur les crédits accordés aux membres, bénéficiaires ou clients</t>
  </si>
  <si>
    <t>Y06105</t>
  </si>
  <si>
    <t>Taux d'intérêt effectif global (**)</t>
  </si>
  <si>
    <t>(*) : Communiquer le taux d'intérêt annuel</t>
  </si>
  <si>
    <t>(**) : Indiquer le mode de détermination</t>
  </si>
  <si>
    <t>Tableau 6.2 Répartition des crédits selon leur objet (en milliers de FCFA)</t>
  </si>
  <si>
    <t>Objet du crédit</t>
  </si>
  <si>
    <t>Y06201</t>
  </si>
  <si>
    <t>Y06202</t>
  </si>
  <si>
    <t>Y06203</t>
  </si>
  <si>
    <t>Y06204</t>
  </si>
  <si>
    <t>Crédits trésorerie</t>
  </si>
  <si>
    <t>Y06205</t>
  </si>
  <si>
    <t>6.3</t>
  </si>
  <si>
    <t>Tableau 6.3 Dons et œuvres sociales</t>
  </si>
  <si>
    <t>Références du bénéficiaire</t>
  </si>
  <si>
    <t>Nature du don ou des œuvres sociales</t>
  </si>
  <si>
    <t>Évaluation financières (en FCFA)</t>
  </si>
  <si>
    <t>Tableau 6.4 Répartition sectorielle des crédits accordés (*)  (en milliers de FCFA)</t>
  </si>
  <si>
    <t>Secteurs d'activités</t>
  </si>
  <si>
    <t>Y06401</t>
  </si>
  <si>
    <t>Agriculture, sylviculture et pêche</t>
  </si>
  <si>
    <t>Y06402</t>
  </si>
  <si>
    <t>Industries extractives</t>
  </si>
  <si>
    <t>Y06403</t>
  </si>
  <si>
    <t>Industries manufacturières</t>
  </si>
  <si>
    <t>Y06404</t>
  </si>
  <si>
    <t>Bâtiment et travaux publics</t>
  </si>
  <si>
    <t>Y06405</t>
  </si>
  <si>
    <t>Commerce, restaurants et hôtels</t>
  </si>
  <si>
    <t>Y06406</t>
  </si>
  <si>
    <t>Électricité, gaz, eau</t>
  </si>
  <si>
    <t>Y06407</t>
  </si>
  <si>
    <t>Transports, entrepôts et communications</t>
  </si>
  <si>
    <t>Y06408</t>
  </si>
  <si>
    <t>Assurances, services aux entreprises</t>
  </si>
  <si>
    <t>Y06409</t>
  </si>
  <si>
    <t>Immobilier</t>
  </si>
  <si>
    <t>Y06410</t>
  </si>
  <si>
    <t>Services divers</t>
  </si>
  <si>
    <t>(*) La sectorisation retenue dans ce tableau est celle prévue par le référentiel comptable spécifique des SFD</t>
  </si>
  <si>
    <t>VII. OPERATIONS AVEC LES AUTRES INSTITUTIONS FINANCIERES</t>
  </si>
  <si>
    <t>Tableau n°7 : Opérations avec les autres institutions financières (établissements de crédit, SFD, autres institutions financières) et les partenaires au développement</t>
  </si>
  <si>
    <t>Y07001</t>
  </si>
  <si>
    <t>Encours des placements auprès des autres institutions financières</t>
  </si>
  <si>
    <t>Y07002</t>
  </si>
  <si>
    <t>Encours des emprunts auprès des autres institutions financières</t>
  </si>
  <si>
    <t>Y07003</t>
  </si>
  <si>
    <t>Montant total des emprunts obtenus dans l'année auprès des autres institutions financières (en milliers de FCFA)</t>
  </si>
  <si>
    <t>Y07004</t>
  </si>
  <si>
    <t>Taux d'intérêt moyen des emprunts obtenus dans l'année auprès des autres institutions financières</t>
  </si>
  <si>
    <t>Y07005</t>
  </si>
  <si>
    <t>Ressources affectées (en milliers de FCFA)</t>
  </si>
  <si>
    <t>Y07006</t>
  </si>
  <si>
    <t>Subventions d'exploitation reçues (en milliers de FCFA)</t>
  </si>
  <si>
    <t>Y07007</t>
  </si>
  <si>
    <t>Subventions d'équipement reçues (en milliers de FCFA)</t>
  </si>
  <si>
    <t>VIII. DONNEES SUR LA PERFORMANCE DES MEMBRES DES RESEAUX (UNIONS, FEDERATIONS ET CONFEDERATIONS)</t>
  </si>
  <si>
    <t>Tableau n°8 Indicateur de performance des institutions affiliées au réseau (*)</t>
  </si>
  <si>
    <t>Y08001</t>
  </si>
  <si>
    <t>Nombre d'institutions affiliées déficitaires</t>
  </si>
  <si>
    <t>Y08002</t>
  </si>
  <si>
    <t>Montant total du déficit d'exploitation des institutions affiliées (en milliers de FCFA)</t>
  </si>
  <si>
    <t>Y08003</t>
  </si>
  <si>
    <t>Nombre d'institutions affiliées excédentaires</t>
  </si>
  <si>
    <t>Y08004</t>
  </si>
  <si>
    <t>Montant total de l'excédent d'exploitation des institutions affiliées (en milliers de FCFA)</t>
  </si>
  <si>
    <t>(*) Tableau à renseigner par les structures faîtières</t>
  </si>
  <si>
    <t>IX. FONCTIONNEMENT ET VIE DES ORGANES</t>
  </si>
  <si>
    <t>Tableau n°9 Nombre de réunion tenues au cours de l'année</t>
  </si>
  <si>
    <t>Y09001</t>
  </si>
  <si>
    <t>Par l'Assemblée Générale</t>
  </si>
  <si>
    <t>Y09002</t>
  </si>
  <si>
    <t>Par le Conseil d'Administration ou l'organe équivalent</t>
  </si>
  <si>
    <t>Y09003</t>
  </si>
  <si>
    <t xml:space="preserve">Par le Conseil de Surveillance (*) </t>
  </si>
  <si>
    <t>Y09004</t>
  </si>
  <si>
    <t>Par le Comité de Crédit (*)</t>
  </si>
  <si>
    <t>Y09005</t>
  </si>
  <si>
    <t>Par les autres comités (**)</t>
  </si>
  <si>
    <t>(**) A renseigner par les institutions mutualistes ou coopératives d'épargne et de crédit</t>
  </si>
  <si>
    <t>X. PERFORMANCES FINANCIERES</t>
  </si>
  <si>
    <t>Tableau n°10 Indicateurs de performances financières</t>
  </si>
  <si>
    <t>Y10001</t>
  </si>
  <si>
    <t>Marge d'intérêt en milliers de FCFA</t>
  </si>
  <si>
    <t>Y10002</t>
  </si>
  <si>
    <t>Produit financier net en milliers de FCFA</t>
  </si>
  <si>
    <t>Y10003</t>
  </si>
  <si>
    <t>Résultat net en milliers de FCFA</t>
  </si>
  <si>
    <t>Y10004</t>
  </si>
  <si>
    <r>
      <t>Taux de marge nette</t>
    </r>
    <r>
      <rPr>
        <vertAlign val="superscript"/>
        <sz val="10"/>
        <rFont val="Arial"/>
        <family val="2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</si>
</sst>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   &quot;;\-#,##0.00&quot;    &quot;;&quot; -&quot;#&quot;    &quot;;@\ "/>
    <numFmt numFmtId="165" formatCode="#,##0&quot;    &quot;;\-#,##0&quot;    &quot;;&quot; -&quot;#&quot;    &quot;;@\ "/>
    <numFmt numFmtId="166" formatCode="0.0%"/>
    <numFmt numFmtId="167" formatCode="dd\/mm\/yy"/>
  </numFmts>
  <fonts count="23" x14ac:knownFonts="1">
    <font>
      <sz val="10"/>
      <name val="Arial"/>
      <family val="2"/>
    </font>
    <font>
      <sz val="10"/>
      <name val="Lucida Sans"/>
      <family val="2"/>
    </font>
    <font>
      <sz val="10"/>
      <name val="SimSun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Lucida Sans"/>
      <family val="2"/>
    </font>
    <font>
      <sz val="12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vertAlign val="superscript"/>
      <sz val="14"/>
      <name val="Arial"/>
      <family val="2"/>
    </font>
    <font>
      <b/>
      <vertAlign val="superscript"/>
      <sz val="15"/>
      <name val="Arial"/>
      <family val="2"/>
    </font>
    <font>
      <b/>
      <sz val="15"/>
      <name val="Arial"/>
      <family val="2"/>
    </font>
    <font>
      <vertAlign val="superscript"/>
      <sz val="15"/>
      <name val="Arial"/>
      <family val="2"/>
    </font>
    <font>
      <sz val="15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11"/>
        <bgColor indexed="49"/>
      </patternFill>
    </fill>
  </fills>
  <borders count="2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</borders>
  <cellStyleXfs count="6">
    <xf numFmtId="0" fontId="0" fillId="0" borderId="0"/>
    <xf numFmtId="0" fontId="4" fillId="0" borderId="0"/>
    <xf numFmtId="3" fontId="1" fillId="2" borderId="0">
      <protection locked="0"/>
    </xf>
    <xf numFmtId="164" fontId="2" fillId="0" borderId="0" applyFill="0" applyBorder="0" applyAlignment="0" applyProtection="0"/>
    <xf numFmtId="0" fontId="22" fillId="0" borderId="0"/>
    <xf numFmtId="9" fontId="2" fillId="0" borderId="0" applyFill="0" applyBorder="0" applyAlignment="0" applyProtection="0"/>
  </cellStyleXfs>
  <cellXfs count="33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0" fillId="3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6" xfId="0" applyFont="1" applyBorder="1" applyAlignment="1">
      <alignment wrapText="1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 vertical="center" wrapText="1"/>
    </xf>
    <xf numFmtId="0" fontId="0" fillId="0" borderId="6" xfId="0" applyFont="1" applyFill="1" applyBorder="1" applyAlignment="1" applyProtection="1">
      <alignment wrapText="1"/>
    </xf>
    <xf numFmtId="0" fontId="0" fillId="0" borderId="6" xfId="0" applyFont="1" applyFill="1" applyBorder="1" applyAlignment="1" applyProtection="1">
      <alignment horizontal="left" wrapText="1"/>
    </xf>
    <xf numFmtId="0" fontId="0" fillId="0" borderId="6" xfId="1" applyFont="1" applyFill="1" applyBorder="1" applyAlignment="1" applyProtection="1">
      <alignment horizontal="left" wrapText="1"/>
    </xf>
    <xf numFmtId="0" fontId="0" fillId="0" borderId="6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Protection="1">
      <protection locked="0"/>
    </xf>
    <xf numFmtId="3" fontId="0" fillId="0" borderId="0" xfId="0" applyNumberFormat="1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3" fontId="3" fillId="0" borderId="1" xfId="0" applyNumberFormat="1" applyFont="1" applyFill="1" applyBorder="1" applyAlignment="1" applyProtection="1">
      <alignment horizontal="center" vertical="center"/>
    </xf>
    <xf numFmtId="3" fontId="3" fillId="0" borderId="1" xfId="0" applyNumberFormat="1" applyFont="1" applyFill="1" applyBorder="1" applyAlignment="1" applyProtection="1">
      <alignment horizontal="center"/>
    </xf>
    <xf numFmtId="0" fontId="5" fillId="0" borderId="0" xfId="0" applyFont="1" applyAlignment="1" applyProtection="1">
      <alignment horizontal="center"/>
      <protection locked="0"/>
    </xf>
    <xf numFmtId="3" fontId="3" fillId="0" borderId="1" xfId="0" applyNumberFormat="1" applyFont="1" applyFill="1" applyBorder="1" applyProtection="1"/>
    <xf numFmtId="3" fontId="0" fillId="0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3" fontId="0" fillId="0" borderId="1" xfId="0" applyNumberFormat="1" applyFont="1" applyFill="1" applyBorder="1" applyProtection="1"/>
    <xf numFmtId="3" fontId="0" fillId="3" borderId="1" xfId="0" applyNumberFormat="1" applyFont="1" applyFill="1" applyBorder="1" applyAlignment="1" applyProtection="1">
      <alignment horizontal="center" vertical="center"/>
      <protection locked="0"/>
    </xf>
    <xf numFmtId="3" fontId="0" fillId="3" borderId="1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</xf>
    <xf numFmtId="0" fontId="0" fillId="3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/>
    <xf numFmtId="3" fontId="0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3" fontId="0" fillId="0" borderId="1" xfId="0" applyNumberFormat="1" applyFont="1" applyFill="1" applyBorder="1" applyAlignment="1" applyProtection="1">
      <alignment horizontal="center"/>
    </xf>
    <xf numFmtId="0" fontId="0" fillId="0" borderId="1" xfId="0" applyFont="1" applyFill="1" applyBorder="1" applyProtection="1"/>
    <xf numFmtId="0" fontId="0" fillId="0" borderId="0" xfId="0" applyProtection="1">
      <protection locked="0"/>
    </xf>
    <xf numFmtId="0" fontId="0" fillId="0" borderId="0" xfId="0" applyFont="1" applyProtection="1"/>
    <xf numFmtId="0" fontId="6" fillId="0" borderId="1" xfId="0" applyFont="1" applyFill="1" applyBorder="1" applyProtection="1"/>
    <xf numFmtId="0" fontId="8" fillId="0" borderId="1" xfId="0" applyFont="1" applyFill="1" applyBorder="1" applyProtection="1"/>
    <xf numFmtId="0" fontId="0" fillId="0" borderId="0" xfId="0" applyFont="1" applyFill="1" applyAlignment="1" applyProtection="1">
      <alignment horizontal="center"/>
      <protection locked="0"/>
    </xf>
    <xf numFmtId="3" fontId="0" fillId="0" borderId="1" xfId="0" applyNumberFormat="1" applyFont="1" applyFill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protection locked="0"/>
    </xf>
    <xf numFmtId="3" fontId="8" fillId="0" borderId="1" xfId="0" applyNumberFormat="1" applyFont="1" applyFill="1" applyBorder="1" applyAlignment="1" applyProtection="1">
      <alignment horizontal="center" vertical="center"/>
    </xf>
    <xf numFmtId="3" fontId="0" fillId="0" borderId="0" xfId="0" applyNumberFormat="1" applyFont="1" applyBorder="1" applyAlignment="1" applyProtection="1">
      <alignment horizontal="center"/>
    </xf>
    <xf numFmtId="3" fontId="8" fillId="0" borderId="1" xfId="0" applyNumberFormat="1" applyFont="1" applyFill="1" applyBorder="1" applyProtection="1"/>
    <xf numFmtId="3" fontId="6" fillId="0" borderId="1" xfId="0" applyNumberFormat="1" applyFont="1" applyFill="1" applyBorder="1" applyAlignment="1" applyProtection="1">
      <alignment horizontal="center"/>
    </xf>
    <xf numFmtId="3" fontId="6" fillId="0" borderId="1" xfId="0" applyNumberFormat="1" applyFont="1" applyFill="1" applyBorder="1" applyAlignment="1" applyProtection="1">
      <alignment horizontal="left"/>
    </xf>
    <xf numFmtId="3" fontId="6" fillId="0" borderId="1" xfId="0" applyNumberFormat="1" applyFont="1" applyFill="1" applyBorder="1" applyAlignment="1" applyProtection="1">
      <alignment horizontal="left" vertical="center"/>
    </xf>
    <xf numFmtId="3" fontId="6" fillId="3" borderId="1" xfId="0" applyNumberFormat="1" applyFont="1" applyFill="1" applyBorder="1" applyAlignment="1" applyProtection="1">
      <alignment horizontal="center"/>
      <protection locked="0"/>
    </xf>
    <xf numFmtId="3" fontId="6" fillId="0" borderId="1" xfId="0" applyNumberFormat="1" applyFont="1" applyFill="1" applyBorder="1" applyProtection="1"/>
    <xf numFmtId="3" fontId="7" fillId="0" borderId="1" xfId="0" applyNumberFormat="1" applyFont="1" applyFill="1" applyBorder="1" applyAlignment="1" applyProtection="1">
      <alignment horizontal="center" vertical="center"/>
    </xf>
    <xf numFmtId="3" fontId="0" fillId="0" borderId="1" xfId="0" applyNumberFormat="1" applyFont="1" applyBorder="1" applyAlignment="1" applyProtection="1">
      <alignment horizontal="center"/>
    </xf>
    <xf numFmtId="3" fontId="8" fillId="0" borderId="1" xfId="0" applyNumberFormat="1" applyFont="1" applyFill="1" applyBorder="1" applyAlignment="1" applyProtection="1">
      <alignment horizontal="left"/>
    </xf>
    <xf numFmtId="0" fontId="6" fillId="0" borderId="0" xfId="0" applyFont="1" applyFill="1" applyAlignment="1" applyProtection="1">
      <alignment horizontal="center"/>
      <protection locked="0"/>
    </xf>
    <xf numFmtId="3" fontId="6" fillId="0" borderId="1" xfId="4" applyNumberFormat="1" applyFont="1" applyFill="1" applyBorder="1" applyAlignment="1" applyProtection="1"/>
    <xf numFmtId="3" fontId="6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/>
    </xf>
    <xf numFmtId="3" fontId="8" fillId="0" borderId="1" xfId="1" applyNumberFormat="1" applyFont="1" applyFill="1" applyBorder="1" applyAlignment="1" applyProtection="1">
      <alignment horizontal="center" vertical="center"/>
    </xf>
    <xf numFmtId="3" fontId="8" fillId="0" borderId="1" xfId="1" applyNumberFormat="1" applyFont="1" applyFill="1" applyBorder="1" applyProtection="1"/>
    <xf numFmtId="3" fontId="6" fillId="0" borderId="1" xfId="1" applyNumberFormat="1" applyFont="1" applyFill="1" applyBorder="1" applyAlignment="1" applyProtection="1">
      <alignment horizontal="center" vertical="center"/>
    </xf>
    <xf numFmtId="3" fontId="6" fillId="0" borderId="1" xfId="1" applyNumberFormat="1" applyFont="1" applyFill="1" applyBorder="1" applyProtection="1"/>
    <xf numFmtId="10" fontId="0" fillId="0" borderId="0" xfId="0" applyNumberFormat="1" applyFont="1" applyProtection="1">
      <protection locked="0"/>
    </xf>
    <xf numFmtId="1" fontId="6" fillId="3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3" fontId="6" fillId="3" borderId="1" xfId="1" applyNumberFormat="1" applyFont="1" applyFill="1" applyBorder="1" applyAlignment="1" applyProtection="1">
      <alignment horizontal="center" vertical="center"/>
      <protection locked="0"/>
    </xf>
    <xf numFmtId="3" fontId="0" fillId="4" borderId="1" xfId="0" applyNumberFormat="1" applyFont="1" applyFill="1" applyBorder="1" applyAlignment="1" applyProtection="1">
      <alignment horizontal="center"/>
    </xf>
    <xf numFmtId="3" fontId="10" fillId="3" borderId="1" xfId="2" applyNumberFormat="1" applyFont="1" applyFill="1" applyBorder="1" applyAlignment="1" applyProtection="1">
      <alignment horizontal="center"/>
      <protection locked="0"/>
    </xf>
    <xf numFmtId="3" fontId="0" fillId="0" borderId="1" xfId="1" applyNumberFormat="1" applyFont="1" applyFill="1" applyBorder="1" applyAlignment="1" applyProtection="1">
      <alignment horizontal="center" vertical="center"/>
    </xf>
    <xf numFmtId="3" fontId="0" fillId="0" borderId="1" xfId="1" applyNumberFormat="1" applyFont="1" applyFill="1" applyBorder="1" applyProtection="1"/>
    <xf numFmtId="0" fontId="3" fillId="0" borderId="1" xfId="0" applyFont="1" applyBorder="1" applyAlignment="1" applyProtection="1">
      <alignment horizontal="center"/>
    </xf>
    <xf numFmtId="3" fontId="3" fillId="0" borderId="1" xfId="0" applyNumberFormat="1" applyFont="1" applyBorder="1" applyAlignment="1" applyProtection="1">
      <alignment horizontal="center"/>
    </xf>
    <xf numFmtId="0" fontId="3" fillId="0" borderId="1" xfId="0" applyFont="1" applyBorder="1" applyProtection="1"/>
    <xf numFmtId="0" fontId="0" fillId="0" borderId="1" xfId="0" applyFont="1" applyBorder="1" applyProtection="1"/>
    <xf numFmtId="0" fontId="0" fillId="0" borderId="1" xfId="0" applyFont="1" applyFill="1" applyBorder="1" applyAlignment="1" applyProtection="1">
      <alignment horizontal="center"/>
    </xf>
    <xf numFmtId="0" fontId="9" fillId="0" borderId="0" xfId="0" applyFont="1" applyFill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right"/>
    </xf>
    <xf numFmtId="0" fontId="7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Protection="1"/>
    <xf numFmtId="0" fontId="3" fillId="0" borderId="0" xfId="0" applyFont="1" applyFill="1" applyAlignment="1" applyProtection="1"/>
    <xf numFmtId="0" fontId="0" fillId="0" borderId="0" xfId="0" applyFont="1" applyFill="1" applyBorder="1" applyAlignment="1" applyProtection="1">
      <alignment horizontal="left" wrapText="1"/>
    </xf>
    <xf numFmtId="0" fontId="3" fillId="0" borderId="9" xfId="0" applyFont="1" applyFill="1" applyBorder="1" applyAlignment="1" applyProtection="1">
      <alignment horizontal="center" wrapText="1"/>
    </xf>
    <xf numFmtId="0" fontId="0" fillId="0" borderId="0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/>
    <xf numFmtId="0" fontId="3" fillId="0" borderId="10" xfId="0" applyFont="1" applyFill="1" applyBorder="1" applyAlignment="1" applyProtection="1"/>
    <xf numFmtId="0" fontId="0" fillId="0" borderId="0" xfId="0" applyFont="1" applyAlignment="1" applyProtection="1">
      <alignment horizontal="center"/>
    </xf>
    <xf numFmtId="0" fontId="3" fillId="0" borderId="11" xfId="0" applyFont="1" applyFill="1" applyBorder="1" applyAlignment="1" applyProtection="1"/>
    <xf numFmtId="0" fontId="3" fillId="0" borderId="11" xfId="0" applyFont="1" applyFill="1" applyBorder="1" applyAlignment="1" applyProtection="1">
      <alignment horizontal="center"/>
    </xf>
    <xf numFmtId="0" fontId="0" fillId="0" borderId="12" xfId="0" applyFont="1" applyFill="1" applyBorder="1" applyProtection="1"/>
    <xf numFmtId="3" fontId="0" fillId="0" borderId="11" xfId="0" applyNumberFormat="1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left"/>
    </xf>
    <xf numFmtId="0" fontId="0" fillId="0" borderId="10" xfId="0" applyFont="1" applyFill="1" applyBorder="1" applyAlignment="1" applyProtection="1"/>
    <xf numFmtId="3" fontId="0" fillId="0" borderId="13" xfId="0" applyNumberFormat="1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3" fillId="0" borderId="14" xfId="0" applyFont="1" applyFill="1" applyBorder="1" applyAlignment="1" applyProtection="1"/>
    <xf numFmtId="3" fontId="3" fillId="0" borderId="15" xfId="1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3" fontId="3" fillId="0" borderId="0" xfId="0" applyNumberFormat="1" applyFont="1" applyFill="1" applyBorder="1" applyAlignment="1" applyProtection="1">
      <alignment horizontal="center"/>
    </xf>
    <xf numFmtId="0" fontId="3" fillId="0" borderId="14" xfId="0" applyFont="1" applyFill="1" applyBorder="1" applyAlignment="1" applyProtection="1">
      <alignment horizontal="center"/>
    </xf>
    <xf numFmtId="3" fontId="0" fillId="0" borderId="15" xfId="0" applyNumberFormat="1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0" fillId="0" borderId="10" xfId="0" applyFont="1" applyFill="1" applyBorder="1" applyProtection="1"/>
    <xf numFmtId="0" fontId="0" fillId="0" borderId="11" xfId="0" applyFont="1" applyFill="1" applyBorder="1" applyProtection="1"/>
    <xf numFmtId="0" fontId="3" fillId="0" borderId="16" xfId="0" applyFont="1" applyFill="1" applyBorder="1" applyAlignment="1" applyProtection="1">
      <alignment horizontal="center" vertical="center"/>
    </xf>
    <xf numFmtId="0" fontId="0" fillId="0" borderId="0" xfId="0" applyFont="1" applyFill="1" applyBorder="1" applyProtection="1">
      <protection locked="0"/>
    </xf>
    <xf numFmtId="0" fontId="3" fillId="0" borderId="0" xfId="0" applyFont="1" applyFill="1" applyProtection="1">
      <protection locked="0"/>
    </xf>
    <xf numFmtId="0" fontId="0" fillId="0" borderId="8" xfId="0" applyFont="1" applyBorder="1" applyProtection="1"/>
    <xf numFmtId="0" fontId="0" fillId="0" borderId="8" xfId="0" applyFont="1" applyFill="1" applyBorder="1" applyAlignment="1" applyProtection="1">
      <alignment horizontal="left"/>
    </xf>
    <xf numFmtId="0" fontId="0" fillId="0" borderId="8" xfId="0" applyFont="1" applyFill="1" applyBorder="1" applyAlignment="1" applyProtection="1">
      <alignment horizontal="center"/>
    </xf>
    <xf numFmtId="3" fontId="3" fillId="0" borderId="15" xfId="0" applyNumberFormat="1" applyFont="1" applyFill="1" applyBorder="1" applyAlignment="1" applyProtection="1">
      <alignment horizontal="center"/>
    </xf>
    <xf numFmtId="10" fontId="0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0" fontId="0" fillId="0" borderId="0" xfId="0" applyFont="1" applyFill="1" applyAlignment="1" applyProtection="1"/>
    <xf numFmtId="3" fontId="0" fillId="0" borderId="0" xfId="0" applyNumberFormat="1" applyFont="1" applyFill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/>
    <xf numFmtId="0" fontId="0" fillId="0" borderId="8" xfId="0" applyFont="1" applyBorder="1" applyAlignment="1" applyProtection="1">
      <alignment horizontal="center"/>
    </xf>
    <xf numFmtId="3" fontId="0" fillId="0" borderId="8" xfId="0" applyNumberFormat="1" applyFont="1" applyFill="1" applyBorder="1" applyAlignment="1" applyProtection="1">
      <alignment horizontal="center"/>
    </xf>
    <xf numFmtId="0" fontId="0" fillId="0" borderId="12" xfId="0" applyFont="1" applyFill="1" applyBorder="1" applyAlignment="1" applyProtection="1"/>
    <xf numFmtId="3" fontId="0" fillId="0" borderId="10" xfId="0" applyNumberFormat="1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left"/>
    </xf>
    <xf numFmtId="3" fontId="3" fillId="0" borderId="14" xfId="0" applyNumberFormat="1" applyFont="1" applyFill="1" applyBorder="1" applyAlignment="1" applyProtection="1">
      <alignment horizontal="center"/>
    </xf>
    <xf numFmtId="0" fontId="0" fillId="0" borderId="17" xfId="0" applyFont="1" applyFill="1" applyBorder="1" applyProtection="1"/>
    <xf numFmtId="3" fontId="0" fillId="0" borderId="9" xfId="0" applyNumberFormat="1" applyFont="1" applyFill="1" applyBorder="1" applyAlignment="1" applyProtection="1">
      <alignment horizontal="center"/>
    </xf>
    <xf numFmtId="0" fontId="0" fillId="0" borderId="11" xfId="0" applyFont="1" applyFill="1" applyBorder="1" applyAlignment="1" applyProtection="1">
      <alignment horizontal="left"/>
    </xf>
    <xf numFmtId="0" fontId="0" fillId="0" borderId="10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left"/>
    </xf>
    <xf numFmtId="10" fontId="3" fillId="0" borderId="0" xfId="0" applyNumberFormat="1" applyFont="1" applyFill="1" applyBorder="1" applyAlignment="1" applyProtection="1"/>
    <xf numFmtId="10" fontId="0" fillId="0" borderId="0" xfId="5" applyNumberFormat="1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/>
    </xf>
    <xf numFmtId="3" fontId="3" fillId="0" borderId="9" xfId="0" applyNumberFormat="1" applyFont="1" applyFill="1" applyBorder="1" applyAlignment="1" applyProtection="1">
      <alignment horizontal="center"/>
    </xf>
    <xf numFmtId="0" fontId="3" fillId="0" borderId="19" xfId="0" applyFont="1" applyFill="1" applyBorder="1" applyAlignment="1" applyProtection="1"/>
    <xf numFmtId="3" fontId="0" fillId="3" borderId="11" xfId="0" applyNumberFormat="1" applyFont="1" applyFill="1" applyBorder="1" applyAlignment="1" applyProtection="1">
      <alignment horizontal="center"/>
      <protection locked="0"/>
    </xf>
    <xf numFmtId="0" fontId="0" fillId="0" borderId="19" xfId="0" applyFont="1" applyFill="1" applyBorder="1" applyAlignment="1" applyProtection="1"/>
    <xf numFmtId="0" fontId="0" fillId="0" borderId="6" xfId="0" applyFont="1" applyFill="1" applyBorder="1" applyAlignment="1" applyProtection="1">
      <alignment horizontal="left"/>
    </xf>
    <xf numFmtId="0" fontId="0" fillId="0" borderId="0" xfId="0" applyFont="1" applyFill="1" applyProtection="1"/>
    <xf numFmtId="0" fontId="0" fillId="0" borderId="0" xfId="1" applyFont="1" applyFill="1" applyBorder="1" applyAlignment="1" applyProtection="1">
      <alignment horizontal="center"/>
    </xf>
    <xf numFmtId="0" fontId="0" fillId="0" borderId="20" xfId="0" applyFont="1" applyFill="1" applyBorder="1" applyAlignment="1" applyProtection="1"/>
    <xf numFmtId="0" fontId="0" fillId="0" borderId="8" xfId="0" applyFont="1" applyFill="1" applyBorder="1" applyAlignment="1" applyProtection="1"/>
    <xf numFmtId="0" fontId="0" fillId="0" borderId="19" xfId="0" applyFont="1" applyFill="1" applyBorder="1" applyProtection="1"/>
    <xf numFmtId="0" fontId="3" fillId="0" borderId="12" xfId="0" applyFont="1" applyFill="1" applyBorder="1" applyAlignment="1" applyProtection="1"/>
    <xf numFmtId="3" fontId="0" fillId="4" borderId="11" xfId="0" applyNumberFormat="1" applyFont="1" applyFill="1" applyBorder="1" applyAlignment="1" applyProtection="1">
      <alignment horizontal="center"/>
    </xf>
    <xf numFmtId="3" fontId="0" fillId="0" borderId="8" xfId="0" applyNumberFormat="1" applyFont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0" fillId="0" borderId="12" xfId="0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0" fontId="0" fillId="0" borderId="19" xfId="0" applyFont="1" applyFill="1" applyBorder="1" applyAlignment="1" applyProtection="1">
      <alignment horizontal="left"/>
    </xf>
    <xf numFmtId="3" fontId="0" fillId="0" borderId="21" xfId="0" applyNumberFormat="1" applyFont="1" applyFill="1" applyBorder="1" applyAlignment="1" applyProtection="1">
      <alignment horizontal="center"/>
    </xf>
    <xf numFmtId="3" fontId="0" fillId="3" borderId="8" xfId="0" applyNumberFormat="1" applyFont="1" applyFill="1" applyBorder="1" applyAlignment="1" applyProtection="1">
      <alignment horizontal="center"/>
      <protection locked="0"/>
    </xf>
    <xf numFmtId="0" fontId="0" fillId="0" borderId="6" xfId="0" applyFont="1" applyFill="1" applyBorder="1" applyAlignment="1" applyProtection="1"/>
    <xf numFmtId="3" fontId="0" fillId="0" borderId="22" xfId="0" applyNumberFormat="1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 wrapText="1"/>
    </xf>
    <xf numFmtId="0" fontId="0" fillId="0" borderId="19" xfId="0" applyFont="1" applyFill="1" applyBorder="1" applyAlignment="1" applyProtection="1">
      <alignment wrapText="1"/>
    </xf>
    <xf numFmtId="0" fontId="0" fillId="0" borderId="8" xfId="0" applyFont="1" applyFill="1" applyBorder="1" applyProtection="1"/>
    <xf numFmtId="3" fontId="3" fillId="0" borderId="8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/>
    <xf numFmtId="0" fontId="3" fillId="0" borderId="8" xfId="0" applyFont="1" applyFill="1" applyBorder="1" applyAlignment="1" applyProtection="1">
      <alignment horizontal="center"/>
    </xf>
    <xf numFmtId="0" fontId="0" fillId="0" borderId="22" xfId="0" applyFont="1" applyFill="1" applyBorder="1" applyAlignment="1" applyProtection="1"/>
    <xf numFmtId="3" fontId="0" fillId="0" borderId="23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right"/>
    </xf>
    <xf numFmtId="0" fontId="3" fillId="0" borderId="0" xfId="1" applyFont="1" applyFill="1" applyBorder="1" applyAlignment="1" applyProtection="1">
      <alignment horizontal="left"/>
    </xf>
    <xf numFmtId="0" fontId="0" fillId="0" borderId="0" xfId="1" applyFont="1" applyFill="1" applyAlignment="1" applyProtection="1"/>
    <xf numFmtId="0" fontId="0" fillId="0" borderId="0" xfId="1" applyFont="1" applyFill="1" applyBorder="1" applyAlignment="1" applyProtection="1">
      <alignment horizontal="left"/>
    </xf>
    <xf numFmtId="0" fontId="3" fillId="0" borderId="18" xfId="1" applyFont="1" applyFill="1" applyBorder="1" applyAlignment="1" applyProtection="1">
      <alignment horizontal="center"/>
    </xf>
    <xf numFmtId="0" fontId="3" fillId="0" borderId="17" xfId="1" applyFont="1" applyFill="1" applyBorder="1" applyAlignment="1" applyProtection="1"/>
    <xf numFmtId="0" fontId="3" fillId="0" borderId="19" xfId="1" applyFont="1" applyFill="1" applyBorder="1" applyAlignment="1" applyProtection="1"/>
    <xf numFmtId="0" fontId="0" fillId="0" borderId="8" xfId="1" applyFont="1" applyFill="1" applyBorder="1" applyAlignment="1" applyProtection="1"/>
    <xf numFmtId="0" fontId="0" fillId="0" borderId="6" xfId="0" applyFont="1" applyBorder="1" applyProtection="1"/>
    <xf numFmtId="0" fontId="0" fillId="0" borderId="12" xfId="1" applyFont="1" applyFill="1" applyBorder="1" applyProtection="1"/>
    <xf numFmtId="0" fontId="0" fillId="0" borderId="20" xfId="1" applyFont="1" applyFill="1" applyBorder="1" applyAlignment="1" applyProtection="1"/>
    <xf numFmtId="0" fontId="3" fillId="0" borderId="16" xfId="1" applyFont="1" applyFill="1" applyBorder="1" applyAlignment="1" applyProtection="1">
      <alignment horizontal="center"/>
    </xf>
    <xf numFmtId="0" fontId="3" fillId="0" borderId="14" xfId="1" applyFont="1" applyFill="1" applyBorder="1" applyAlignment="1" applyProtection="1"/>
    <xf numFmtId="0" fontId="6" fillId="0" borderId="0" xfId="1" applyFont="1" applyFill="1" applyAlignment="1" applyProtection="1">
      <alignment horizontal="center"/>
    </xf>
    <xf numFmtId="0" fontId="6" fillId="0" borderId="0" xfId="1" applyFont="1" applyFill="1" applyProtection="1"/>
    <xf numFmtId="0" fontId="3" fillId="0" borderId="0" xfId="1" applyFont="1" applyFill="1" applyBorder="1" applyAlignment="1" applyProtection="1">
      <alignment horizontal="center"/>
    </xf>
    <xf numFmtId="0" fontId="3" fillId="0" borderId="17" xfId="1" applyFont="1" applyFill="1" applyBorder="1" applyAlignment="1" applyProtection="1">
      <alignment horizontal="center"/>
    </xf>
    <xf numFmtId="0" fontId="0" fillId="0" borderId="19" xfId="1" applyFont="1" applyFill="1" applyBorder="1" applyProtection="1"/>
    <xf numFmtId="3" fontId="3" fillId="0" borderId="22" xfId="0" applyNumberFormat="1" applyFont="1" applyFill="1" applyBorder="1" applyAlignment="1" applyProtection="1">
      <alignment horizontal="center"/>
    </xf>
    <xf numFmtId="0" fontId="3" fillId="0" borderId="0" xfId="1" applyFont="1" applyFill="1" applyProtection="1"/>
    <xf numFmtId="0" fontId="3" fillId="0" borderId="0" xfId="1" applyFont="1" applyFill="1" applyBorder="1" applyAlignment="1" applyProtection="1"/>
    <xf numFmtId="166" fontId="0" fillId="0" borderId="0" xfId="5" applyNumberFormat="1" applyFont="1" applyFill="1" applyBorder="1" applyAlignment="1" applyProtection="1">
      <alignment horizontal="center"/>
    </xf>
    <xf numFmtId="0" fontId="0" fillId="0" borderId="0" xfId="0" applyFont="1" applyFill="1" applyAlignment="1" applyProtection="1">
      <alignment horizontal="right"/>
      <protection locked="0"/>
    </xf>
    <xf numFmtId="0" fontId="0" fillId="0" borderId="0" xfId="0" applyProtection="1"/>
    <xf numFmtId="0" fontId="0" fillId="0" borderId="0" xfId="0" applyFont="1" applyFill="1" applyAlignment="1" applyProtection="1">
      <alignment horizontal="right"/>
    </xf>
    <xf numFmtId="0" fontId="0" fillId="0" borderId="1" xfId="0" applyFon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center" vertical="center"/>
    </xf>
    <xf numFmtId="3" fontId="0" fillId="0" borderId="1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Alignment="1" applyProtection="1">
      <alignment horizontal="center"/>
      <protection locked="0"/>
    </xf>
    <xf numFmtId="0" fontId="0" fillId="0" borderId="1" xfId="0" applyFont="1" applyBorder="1" applyAlignment="1" applyProtection="1">
      <alignment wrapText="1"/>
    </xf>
    <xf numFmtId="0" fontId="0" fillId="0" borderId="1" xfId="0" applyFont="1" applyFill="1" applyBorder="1" applyAlignment="1" applyProtection="1">
      <alignment horizontal="left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3" fontId="0" fillId="3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Font="1" applyBorder="1" applyAlignment="1" applyProtection="1">
      <alignment vertical="center" wrapText="1"/>
    </xf>
    <xf numFmtId="3" fontId="6" fillId="0" borderId="1" xfId="0" applyNumberFormat="1" applyFont="1" applyFill="1" applyBorder="1" applyAlignment="1" applyProtection="1">
      <alignment horizontal="right" vertical="center"/>
    </xf>
    <xf numFmtId="0" fontId="6" fillId="0" borderId="1" xfId="1" applyFont="1" applyBorder="1" applyAlignment="1" applyProtection="1">
      <alignment horizontal="right" vertical="center"/>
    </xf>
    <xf numFmtId="0" fontId="6" fillId="0" borderId="1" xfId="1" applyFont="1" applyBorder="1" applyAlignment="1" applyProtection="1">
      <alignment horizontal="center" vertical="center"/>
    </xf>
    <xf numFmtId="10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Font="1" applyFill="1" applyBorder="1" applyAlignment="1" applyProtection="1">
      <alignment horizontal="right" vertical="center"/>
    </xf>
    <xf numFmtId="0" fontId="6" fillId="0" borderId="1" xfId="1" applyFont="1" applyBorder="1" applyAlignment="1" applyProtection="1">
      <alignment vertical="center" wrapText="1"/>
    </xf>
    <xf numFmtId="0" fontId="6" fillId="0" borderId="1" xfId="1" applyFont="1" applyBorder="1" applyAlignment="1" applyProtection="1">
      <alignment vertical="center"/>
    </xf>
    <xf numFmtId="0" fontId="6" fillId="0" borderId="1" xfId="1" applyFont="1" applyBorder="1" applyAlignment="1" applyProtection="1">
      <alignment horizontal="right" vertical="center" wrapText="1"/>
    </xf>
    <xf numFmtId="0" fontId="6" fillId="0" borderId="1" xfId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1" xfId="0" applyFont="1" applyFill="1" applyBorder="1" applyAlignment="1" applyProtection="1">
      <alignment horizontal="justify" vertical="center" wrapText="1"/>
    </xf>
    <xf numFmtId="164" fontId="0" fillId="0" borderId="1" xfId="0" applyNumberFormat="1" applyFont="1" applyFill="1" applyBorder="1" applyAlignment="1" applyProtection="1">
      <alignment horizontal="right" vertical="center"/>
    </xf>
    <xf numFmtId="0" fontId="6" fillId="0" borderId="1" xfId="1" applyFont="1" applyBorder="1" applyAlignment="1" applyProtection="1">
      <alignment horizontal="justify" vertical="center" wrapText="1"/>
    </xf>
    <xf numFmtId="0" fontId="13" fillId="0" borderId="0" xfId="0" applyFont="1" applyFill="1" applyAlignment="1" applyProtection="1">
      <alignment horizontal="center"/>
      <protection locked="0"/>
    </xf>
    <xf numFmtId="3" fontId="6" fillId="0" borderId="1" xfId="0" applyNumberFormat="1" applyFont="1" applyFill="1" applyBorder="1" applyAlignment="1" applyProtection="1">
      <alignment horizontal="right" vertical="center" wrapText="1"/>
    </xf>
    <xf numFmtId="3" fontId="0" fillId="3" borderId="1" xfId="0" applyNumberFormat="1" applyFont="1" applyFill="1" applyBorder="1" applyAlignment="1" applyProtection="1">
      <alignment horizontal="right"/>
      <protection locked="0"/>
    </xf>
    <xf numFmtId="0" fontId="0" fillId="0" borderId="1" xfId="0" applyFont="1" applyFill="1" applyBorder="1" applyAlignment="1" applyProtection="1">
      <alignment horizontal="justify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left" wrapText="1"/>
    </xf>
    <xf numFmtId="0" fontId="6" fillId="0" borderId="1" xfId="1" applyFont="1" applyBorder="1" applyAlignment="1" applyProtection="1">
      <alignment horizontal="right"/>
    </xf>
    <xf numFmtId="0" fontId="6" fillId="0" borderId="1" xfId="1" applyFont="1" applyBorder="1" applyAlignment="1" applyProtection="1">
      <alignment horizontal="left" vertical="center" wrapText="1"/>
    </xf>
    <xf numFmtId="0" fontId="6" fillId="0" borderId="1" xfId="1" applyFont="1" applyBorder="1" applyAlignment="1" applyProtection="1">
      <alignment horizontal="right" wrapText="1"/>
    </xf>
    <xf numFmtId="10" fontId="0" fillId="0" borderId="0" xfId="0" applyNumberFormat="1" applyFont="1" applyFill="1" applyAlignment="1" applyProtection="1">
      <alignment horizontal="right"/>
    </xf>
    <xf numFmtId="0" fontId="0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3" fontId="0" fillId="0" borderId="0" xfId="0" applyNumberFormat="1" applyFont="1" applyAlignment="1" applyProtection="1">
      <alignment horizontal="center"/>
    </xf>
    <xf numFmtId="49" fontId="0" fillId="0" borderId="0" xfId="0" applyNumberFormat="1" applyFont="1" applyProtection="1"/>
    <xf numFmtId="0" fontId="0" fillId="0" borderId="0" xfId="0" applyFont="1" applyAlignment="1" applyProtection="1">
      <alignment vertical="top" wrapText="1"/>
    </xf>
    <xf numFmtId="0" fontId="3" fillId="0" borderId="0" xfId="0" applyFont="1" applyBorder="1" applyAlignment="1" applyProtection="1">
      <alignment horizontal="center" vertical="top" wrapText="1"/>
    </xf>
    <xf numFmtId="49" fontId="3" fillId="0" borderId="1" xfId="0" applyNumberFormat="1" applyFont="1" applyFill="1" applyBorder="1" applyAlignment="1" applyProtection="1">
      <alignment horizontal="center" vertical="top" wrapText="1"/>
    </xf>
    <xf numFmtId="0" fontId="3" fillId="0" borderId="1" xfId="0" applyFont="1" applyBorder="1" applyAlignment="1" applyProtection="1">
      <alignment horizontal="center" vertical="top" wrapText="1"/>
    </xf>
    <xf numFmtId="49" fontId="0" fillId="0" borderId="1" xfId="0" applyNumberFormat="1" applyFont="1" applyFill="1" applyBorder="1" applyAlignment="1" applyProtection="1">
      <alignment vertical="top" wrapText="1"/>
    </xf>
    <xf numFmtId="3" fontId="0" fillId="0" borderId="1" xfId="0" applyNumberFormat="1" applyFont="1" applyBorder="1" applyAlignment="1" applyProtection="1">
      <alignment horizontal="center" vertical="top" wrapText="1"/>
    </xf>
    <xf numFmtId="3" fontId="0" fillId="3" borderId="1" xfId="0" applyNumberFormat="1" applyFont="1" applyFill="1" applyBorder="1" applyAlignment="1" applyProtection="1">
      <alignment horizontal="center" vertical="top" wrapText="1"/>
      <protection locked="0"/>
    </xf>
    <xf numFmtId="49" fontId="0" fillId="0" borderId="0" xfId="0" applyNumberFormat="1" applyFont="1" applyProtection="1">
      <protection locked="0"/>
    </xf>
    <xf numFmtId="0" fontId="0" fillId="0" borderId="0" xfId="0" applyFont="1" applyAlignment="1" applyProtection="1">
      <alignment vertical="top" wrapText="1"/>
      <protection locked="0"/>
    </xf>
    <xf numFmtId="3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vertical="top" wrapText="1"/>
      <protection locked="0"/>
    </xf>
    <xf numFmtId="0" fontId="0" fillId="0" borderId="0" xfId="0" applyFont="1" applyAlignment="1" applyProtection="1">
      <alignment horizontal="right" vertical="top" wrapText="1"/>
      <protection locked="0"/>
    </xf>
    <xf numFmtId="3" fontId="0" fillId="0" borderId="0" xfId="0" applyNumberFormat="1" applyFont="1" applyAlignment="1" applyProtection="1">
      <alignment vertical="top" wrapText="1"/>
    </xf>
    <xf numFmtId="0" fontId="3" fillId="0" borderId="0" xfId="0" applyFont="1" applyBorder="1" applyAlignment="1" applyProtection="1">
      <alignment horizontal="center" vertical="top" wrapText="1"/>
      <protection locked="0"/>
    </xf>
    <xf numFmtId="49" fontId="3" fillId="0" borderId="1" xfId="0" applyNumberFormat="1" applyFont="1" applyBorder="1" applyAlignment="1" applyProtection="1">
      <alignment horizontal="center" vertical="top" wrapText="1"/>
    </xf>
    <xf numFmtId="49" fontId="0" fillId="0" borderId="1" xfId="0" applyNumberFormat="1" applyFont="1" applyBorder="1" applyAlignment="1" applyProtection="1">
      <alignment vertical="top" wrapText="1"/>
    </xf>
    <xf numFmtId="4" fontId="6" fillId="0" borderId="1" xfId="0" applyNumberFormat="1" applyFont="1" applyBorder="1" applyAlignment="1" applyProtection="1">
      <alignment horizontal="center" vertical="top" wrapText="1"/>
    </xf>
    <xf numFmtId="49" fontId="0" fillId="0" borderId="0" xfId="0" applyNumberFormat="1" applyFont="1" applyAlignment="1" applyProtection="1">
      <alignment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49" fontId="0" fillId="0" borderId="1" xfId="0" applyNumberFormat="1" applyFont="1" applyFill="1" applyBorder="1" applyAlignment="1" applyProtection="1">
      <alignment vertical="top" wrapText="1"/>
      <protection locked="0"/>
    </xf>
    <xf numFmtId="3" fontId="0" fillId="0" borderId="1" xfId="0" applyNumberFormat="1" applyFont="1" applyFill="1" applyBorder="1" applyAlignment="1" applyProtection="1">
      <alignment horizontal="center" vertical="top" wrapText="1"/>
    </xf>
    <xf numFmtId="4" fontId="0" fillId="0" borderId="1" xfId="0" applyNumberFormat="1" applyFont="1" applyFill="1" applyBorder="1" applyAlignment="1" applyProtection="1">
      <alignment horizontal="center" vertical="top" wrapText="1"/>
    </xf>
    <xf numFmtId="0" fontId="3" fillId="0" borderId="0" xfId="0" applyFont="1" applyBorder="1" applyAlignment="1" applyProtection="1">
      <alignment vertical="top" wrapText="1"/>
    </xf>
    <xf numFmtId="0" fontId="14" fillId="0" borderId="1" xfId="0" applyFont="1" applyBorder="1" applyAlignment="1" applyProtection="1">
      <alignment vertical="top" wrapText="1"/>
    </xf>
    <xf numFmtId="49" fontId="0" fillId="3" borderId="1" xfId="0" applyNumberFormat="1" applyFont="1" applyFill="1" applyBorder="1" applyAlignment="1" applyProtection="1">
      <alignment vertical="top" wrapText="1"/>
      <protection locked="0"/>
    </xf>
    <xf numFmtId="4" fontId="0" fillId="0" borderId="1" xfId="0" applyNumberFormat="1" applyFont="1" applyBorder="1" applyAlignment="1" applyProtection="1">
      <alignment horizontal="center" vertical="top" wrapText="1"/>
    </xf>
    <xf numFmtId="49" fontId="0" fillId="0" borderId="1" xfId="0" applyNumberFormat="1" applyFont="1" applyFill="1" applyBorder="1" applyProtection="1"/>
    <xf numFmtId="49" fontId="0" fillId="3" borderId="1" xfId="0" applyNumberFormat="1" applyFont="1" applyFill="1" applyBorder="1" applyProtection="1">
      <protection locked="0"/>
    </xf>
    <xf numFmtId="3" fontId="0" fillId="0" borderId="0" xfId="0" applyNumberFormat="1" applyFont="1" applyBorder="1" applyAlignment="1" applyProtection="1">
      <alignment vertical="top" wrapText="1"/>
      <protection locked="0"/>
    </xf>
    <xf numFmtId="0" fontId="3" fillId="0" borderId="0" xfId="0" applyFont="1" applyAlignment="1" applyProtection="1">
      <alignment vertical="top" wrapText="1"/>
    </xf>
    <xf numFmtId="49" fontId="3" fillId="0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1" xfId="0" applyNumberFormat="1" applyFont="1" applyFill="1" applyBorder="1" applyAlignment="1" applyProtection="1">
      <alignment vertical="top" wrapText="1"/>
      <protection locked="0"/>
    </xf>
    <xf numFmtId="49" fontId="0" fillId="5" borderId="1" xfId="0" applyNumberFormat="1" applyFont="1" applyFill="1" applyBorder="1" applyAlignment="1" applyProtection="1">
      <alignment vertical="top" wrapText="1"/>
    </xf>
    <xf numFmtId="0" fontId="3" fillId="0" borderId="0" xfId="0" applyFont="1" applyAlignment="1" applyProtection="1">
      <alignment horizontal="left" vertical="top" wrapText="1"/>
    </xf>
    <xf numFmtId="0" fontId="0" fillId="0" borderId="0" xfId="0" applyFont="1" applyAlignment="1" applyProtection="1">
      <alignment horizontal="left" vertical="top" wrapText="1"/>
      <protection locked="0"/>
    </xf>
    <xf numFmtId="49" fontId="6" fillId="0" borderId="1" xfId="0" applyNumberFormat="1" applyFont="1" applyFill="1" applyBorder="1" applyAlignment="1" applyProtection="1">
      <alignment vertical="top" wrapText="1"/>
    </xf>
    <xf numFmtId="0" fontId="3" fillId="0" borderId="0" xfId="0" applyFont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3" fontId="0" fillId="3" borderId="1" xfId="0" applyNumberFormat="1" applyFont="1" applyFill="1" applyBorder="1" applyAlignment="1" applyProtection="1">
      <alignment vertical="top" wrapText="1"/>
      <protection locked="0"/>
    </xf>
    <xf numFmtId="49" fontId="6" fillId="0" borderId="1" xfId="0" applyNumberFormat="1" applyFont="1" applyFill="1" applyBorder="1" applyAlignment="1" applyProtection="1">
      <alignment vertical="top" wrapText="1"/>
      <protection locked="0"/>
    </xf>
    <xf numFmtId="49" fontId="0" fillId="0" borderId="0" xfId="0" applyNumberFormat="1" applyFont="1" applyFill="1" applyProtection="1"/>
    <xf numFmtId="49" fontId="0" fillId="0" borderId="1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  <protection locked="0"/>
    </xf>
    <xf numFmtId="0" fontId="3" fillId="0" borderId="21" xfId="0" applyFont="1" applyBorder="1" applyAlignment="1">
      <alignment horizontal="center" vertical="center" wrapText="1"/>
    </xf>
    <xf numFmtId="0" fontId="3" fillId="0" borderId="14" xfId="0" applyFont="1" applyFill="1" applyBorder="1" applyAlignment="1" applyProtection="1">
      <alignment horizontal="center" vertical="center"/>
    </xf>
    <xf numFmtId="3" fontId="3" fillId="0" borderId="1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14" xfId="1" applyFont="1" applyFill="1" applyBorder="1" applyAlignment="1" applyProtection="1">
      <alignment horizontal="center" vertical="center"/>
    </xf>
    <xf numFmtId="0" fontId="3" fillId="0" borderId="1" xfId="0" applyFont="1" applyBorder="1" applyProtection="1"/>
    <xf numFmtId="0" fontId="0" fillId="0" borderId="1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wrapText="1"/>
    </xf>
    <xf numFmtId="0" fontId="0" fillId="0" borderId="1" xfId="0" applyFont="1" applyBorder="1" applyProtection="1"/>
    <xf numFmtId="0" fontId="3" fillId="0" borderId="0" xfId="0" applyFont="1" applyBorder="1" applyProtection="1"/>
    <xf numFmtId="0" fontId="3" fillId="0" borderId="1" xfId="0" applyFont="1" applyBorder="1" applyAlignment="1" applyProtection="1">
      <alignment horizontal="center"/>
    </xf>
    <xf numFmtId="0" fontId="0" fillId="0" borderId="0" xfId="0" applyFont="1" applyBorder="1" applyProtection="1"/>
    <xf numFmtId="0" fontId="0" fillId="0" borderId="1" xfId="0" applyFont="1" applyBorder="1" applyAlignment="1" applyProtection="1">
      <alignment wrapText="1"/>
    </xf>
    <xf numFmtId="0" fontId="0" fillId="0" borderId="1" xfId="0" applyFont="1" applyBorder="1" applyAlignment="1" applyProtection="1">
      <alignment horizontal="left"/>
    </xf>
    <xf numFmtId="49" fontId="0" fillId="0" borderId="1" xfId="0" applyNumberFormat="1" applyFont="1" applyBorder="1" applyProtection="1"/>
    <xf numFmtId="0" fontId="0" fillId="0" borderId="1" xfId="0" applyFont="1" applyBorder="1" applyAlignment="1" applyProtection="1">
      <alignment horizontal="left" vertical="center" wrapText="1"/>
    </xf>
    <xf numFmtId="0" fontId="0" fillId="0" borderId="0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left" vertical="top" wrapText="1"/>
    </xf>
    <xf numFmtId="0" fontId="14" fillId="0" borderId="0" xfId="0" applyFont="1" applyBorder="1" applyProtection="1"/>
    <xf numFmtId="0" fontId="0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top" wrapText="1"/>
    </xf>
    <xf numFmtId="0" fontId="0" fillId="0" borderId="1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left" vertical="center" wrapText="1"/>
    </xf>
    <xf numFmtId="49" fontId="0" fillId="3" borderId="1" xfId="0" applyNumberFormat="1" applyFont="1" applyFill="1" applyBorder="1" applyAlignment="1" applyProtection="1">
      <alignment horizontal="center" vertical="top" wrapText="1"/>
      <protection locked="0"/>
    </xf>
    <xf numFmtId="3" fontId="0" fillId="3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top" wrapText="1"/>
    </xf>
    <xf numFmtId="0" fontId="21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left" vertical="center" wrapText="1"/>
    </xf>
    <xf numFmtId="0" fontId="18" fillId="0" borderId="0" xfId="0" applyFont="1" applyBorder="1" applyAlignment="1" applyProtection="1">
      <alignment vertical="top" wrapText="1"/>
      <protection locked="0"/>
    </xf>
    <xf numFmtId="49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top" wrapText="1"/>
    </xf>
    <xf numFmtId="0" fontId="3" fillId="0" borderId="0" xfId="0" applyFont="1" applyBorder="1" applyAlignment="1" applyProtection="1">
      <alignment horizontal="left" vertical="center" wrapText="1"/>
    </xf>
    <xf numFmtId="0" fontId="14" fillId="0" borderId="1" xfId="0" applyFont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left" vertical="center" wrapText="1"/>
    </xf>
    <xf numFmtId="0" fontId="3" fillId="4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7" fontId="14" fillId="0" borderId="0" xfId="0" applyNumberFormat="1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horizontal="center" vertical="top" wrapText="1"/>
    </xf>
    <xf numFmtId="0" fontId="14" fillId="0" borderId="1" xfId="0" applyFont="1" applyBorder="1" applyAlignment="1" applyProtection="1">
      <alignment horizontal="left" vertical="center" wrapText="1"/>
    </xf>
    <xf numFmtId="0" fontId="14" fillId="0" borderId="0" xfId="0" applyFont="1" applyBorder="1" applyAlignment="1" applyProtection="1">
      <alignment horizontal="center" vertical="top" wrapText="1"/>
    </xf>
  </cellXfs>
  <cellStyles count="6">
    <cellStyle name="Excel Built-in Normal" xfId="1"/>
    <cellStyle name="input 2" xfId="2"/>
    <cellStyle name="Milliers 3 2" xfId="3"/>
    <cellStyle name="Normal" xfId="0" builtinId="0"/>
    <cellStyle name="Normal_ReportingSEN2007" xfId="4"/>
    <cellStyle name="Pourcentage" xfId="5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90" zoomScaleNormal="90" zoomScalePageLayoutView="90" workbookViewId="0">
      <selection activeCell="B2" sqref="B2:B3"/>
    </sheetView>
  </sheetViews>
  <sheetFormatPr baseColWidth="10" defaultColWidth="11.5" defaultRowHeight="13" x14ac:dyDescent="0.15"/>
  <cols>
    <col min="1" max="1" width="35.33203125" customWidth="1"/>
    <col min="2" max="2" width="64.3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 t="s">
        <v>2</v>
      </c>
      <c r="B2" s="3"/>
    </row>
    <row r="3" spans="1:2" x14ac:dyDescent="0.15">
      <c r="A3" s="2" t="s">
        <v>3</v>
      </c>
      <c r="B3" s="3"/>
    </row>
    <row r="4" spans="1:2" x14ac:dyDescent="0.15">
      <c r="A4" s="2" t="s">
        <v>4</v>
      </c>
      <c r="B4" s="4" t="s">
        <v>5</v>
      </c>
    </row>
    <row r="5" spans="1:2" x14ac:dyDescent="0.15">
      <c r="A5" s="2" t="s">
        <v>6</v>
      </c>
      <c r="B5" s="4" t="s">
        <v>7</v>
      </c>
    </row>
    <row r="6" spans="1:2" x14ac:dyDescent="0.15">
      <c r="A6" s="2" t="s">
        <v>8</v>
      </c>
      <c r="B6" s="4" t="s">
        <v>9</v>
      </c>
    </row>
    <row r="7" spans="1:2" x14ac:dyDescent="0.15">
      <c r="A7" s="2" t="s">
        <v>10</v>
      </c>
      <c r="B7" s="5" t="s">
        <v>11</v>
      </c>
    </row>
  </sheetData>
  <sheetProtection selectLockedCells="1" selectUnlockedCells="1"/>
  <dataValidations count="3">
    <dataValidation type="list" operator="equal" allowBlank="1" sqref="B4">
      <formula1>",2010,2011,2012,2013,2014,2015,2016,2017,2018,2019,2020,2021,2022,2023,2024,2025"</formula1>
      <formula2>0</formula2>
    </dataValidation>
    <dataValidation type="list" operator="equal" allowBlank="1" sqref="B5">
      <formula1>",1,2,3,4,"</formula1>
      <formula2>0</formula2>
    </dataValidation>
    <dataValidation type="list" operator="equal" allowBlank="1" sqref="B6">
      <formula1>",1,2,3,4,5,6,7,8,9,10,11,12,"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0" zoomScale="90" zoomScaleNormal="90" zoomScalePageLayoutView="90" workbookViewId="0">
      <selection activeCell="F48" sqref="F48"/>
    </sheetView>
  </sheetViews>
  <sheetFormatPr baseColWidth="10" defaultColWidth="11.83203125" defaultRowHeight="13" x14ac:dyDescent="0.15"/>
  <cols>
    <col min="1" max="1" width="14" style="48" customWidth="1"/>
    <col min="2" max="2" width="14" style="26" customWidth="1"/>
    <col min="3" max="3" width="30" style="26" customWidth="1"/>
    <col min="4" max="4" width="64.33203125" style="26" customWidth="1"/>
    <col min="5" max="5" width="11.1640625" style="26" customWidth="1"/>
    <col min="6" max="6" width="20.5" style="202" customWidth="1"/>
    <col min="7" max="7" width="85.6640625" style="52" customWidth="1"/>
    <col min="8" max="11" width="11.83203125" style="57"/>
    <col min="12" max="16384" width="11.83203125" style="26"/>
  </cols>
  <sheetData>
    <row r="1" spans="1:7" x14ac:dyDescent="0.15">
      <c r="A1" s="203"/>
      <c r="B1" s="295" t="s">
        <v>1137</v>
      </c>
      <c r="C1" s="295"/>
      <c r="D1" s="295"/>
      <c r="E1" s="295"/>
      <c r="F1" s="295"/>
    </row>
    <row r="2" spans="1:7" x14ac:dyDescent="0.15">
      <c r="A2" s="203"/>
      <c r="B2" s="49"/>
      <c r="C2" s="49"/>
      <c r="D2" s="49"/>
      <c r="E2" s="49"/>
      <c r="F2" s="204"/>
    </row>
    <row r="3" spans="1:7" x14ac:dyDescent="0.15">
      <c r="A3" s="90"/>
      <c r="B3" s="205" t="s">
        <v>1138</v>
      </c>
      <c r="C3" s="206" t="s">
        <v>1139</v>
      </c>
      <c r="D3" s="206" t="s">
        <v>1140</v>
      </c>
      <c r="E3" s="206" t="s">
        <v>1141</v>
      </c>
      <c r="F3" s="207"/>
      <c r="G3" s="208"/>
    </row>
    <row r="4" spans="1:7" x14ac:dyDescent="0.15">
      <c r="A4" s="90"/>
      <c r="B4" s="209"/>
      <c r="C4" s="293" t="s">
        <v>36</v>
      </c>
      <c r="D4" s="293"/>
      <c r="E4" s="293"/>
      <c r="F4" s="293"/>
    </row>
    <row r="5" spans="1:7" x14ac:dyDescent="0.15">
      <c r="A5" s="90" t="s">
        <v>1142</v>
      </c>
      <c r="B5" s="90"/>
      <c r="C5" s="90"/>
      <c r="D5" s="210" t="s">
        <v>1143</v>
      </c>
      <c r="E5" s="211"/>
      <c r="F5" s="212"/>
    </row>
    <row r="6" spans="1:7" x14ac:dyDescent="0.15">
      <c r="A6" s="90" t="s">
        <v>1144</v>
      </c>
      <c r="B6" s="90"/>
      <c r="C6" s="90"/>
      <c r="D6" s="210" t="s">
        <v>1145</v>
      </c>
      <c r="E6" s="211"/>
      <c r="F6" s="212"/>
    </row>
    <row r="7" spans="1:7" ht="28" customHeight="1" x14ac:dyDescent="0.15">
      <c r="A7" s="90" t="s">
        <v>1146</v>
      </c>
      <c r="B7" s="90"/>
      <c r="C7" s="90"/>
      <c r="D7" s="210" t="s">
        <v>1147</v>
      </c>
      <c r="E7" s="211"/>
      <c r="F7" s="212"/>
    </row>
    <row r="8" spans="1:7" x14ac:dyDescent="0.15">
      <c r="A8" s="90"/>
      <c r="B8" s="90"/>
      <c r="C8" s="213" t="s">
        <v>1148</v>
      </c>
      <c r="D8" s="210" t="s">
        <v>1149</v>
      </c>
      <c r="E8" s="58"/>
      <c r="F8" s="214">
        <f>(ACTIF!$E$20+ACTIF!$E$21+ACTIF!$E$22+ACTIF!$E$23+ACTIF!$E$24+ACTIF!$E$25)-ACTIF!$E$24</f>
        <v>0</v>
      </c>
    </row>
    <row r="9" spans="1:7" x14ac:dyDescent="0.15">
      <c r="A9" s="90" t="s">
        <v>1150</v>
      </c>
      <c r="B9" s="90" t="s">
        <v>1151</v>
      </c>
      <c r="C9" s="209"/>
      <c r="D9" s="215" t="s">
        <v>37</v>
      </c>
      <c r="E9" s="216" t="s">
        <v>1103</v>
      </c>
      <c r="F9" s="217" t="e">
        <f>F5/F8</f>
        <v>#DIV/0!</v>
      </c>
    </row>
    <row r="10" spans="1:7" x14ac:dyDescent="0.15">
      <c r="A10" s="90" t="s">
        <v>1152</v>
      </c>
      <c r="B10" s="90"/>
      <c r="C10" s="209"/>
      <c r="D10" s="215" t="s">
        <v>38</v>
      </c>
      <c r="E10" s="216" t="s">
        <v>1153</v>
      </c>
      <c r="F10" s="218" t="e">
        <f>F6/F8</f>
        <v>#DIV/0!</v>
      </c>
    </row>
    <row r="11" spans="1:7" x14ac:dyDescent="0.15">
      <c r="A11" s="90" t="s">
        <v>1154</v>
      </c>
      <c r="B11" s="90"/>
      <c r="C11" s="209"/>
      <c r="D11" s="215" t="s">
        <v>39</v>
      </c>
      <c r="E11" s="216" t="s">
        <v>1155</v>
      </c>
      <c r="F11" s="218" t="e">
        <f>F7/F8</f>
        <v>#DIV/0!</v>
      </c>
    </row>
    <row r="12" spans="1:7" x14ac:dyDescent="0.15">
      <c r="A12" s="90"/>
      <c r="B12" s="90"/>
      <c r="C12" s="209" t="s">
        <v>1156</v>
      </c>
      <c r="D12" s="219" t="s">
        <v>1157</v>
      </c>
      <c r="E12" s="216"/>
      <c r="F12" s="207">
        <f>ACTIF!$D$25</f>
        <v>0</v>
      </c>
    </row>
    <row r="13" spans="1:7" x14ac:dyDescent="0.15">
      <c r="A13" s="90"/>
      <c r="B13" s="90"/>
      <c r="C13" s="209" t="s">
        <v>1158</v>
      </c>
      <c r="D13" s="220" t="s">
        <v>1159</v>
      </c>
      <c r="E13" s="216"/>
      <c r="F13" s="207">
        <f>ACTIF!$C$25</f>
        <v>0</v>
      </c>
    </row>
    <row r="14" spans="1:7" x14ac:dyDescent="0.15">
      <c r="A14" s="90" t="s">
        <v>1160</v>
      </c>
      <c r="B14" s="90" t="s">
        <v>1161</v>
      </c>
      <c r="C14" s="209" t="s">
        <v>1162</v>
      </c>
      <c r="D14" s="221" t="s">
        <v>40</v>
      </c>
      <c r="E14" s="222" t="s">
        <v>1163</v>
      </c>
      <c r="F14" s="217" t="e">
        <f>F12/F13</f>
        <v>#DIV/0!</v>
      </c>
    </row>
    <row r="15" spans="1:7" x14ac:dyDescent="0.15">
      <c r="A15" s="90"/>
      <c r="B15" s="90"/>
      <c r="C15" s="209" t="s">
        <v>1164</v>
      </c>
      <c r="D15" s="219" t="s">
        <v>1165</v>
      </c>
      <c r="E15" s="222"/>
      <c r="F15" s="207">
        <f>CR_CHARGES!$C$143+CR_CHARGES!$C$144</f>
        <v>0</v>
      </c>
      <c r="G15" s="223"/>
    </row>
    <row r="16" spans="1:7" x14ac:dyDescent="0.15">
      <c r="A16" s="90"/>
      <c r="B16" s="90"/>
      <c r="C16" s="209" t="s">
        <v>1148</v>
      </c>
      <c r="D16" s="219" t="s">
        <v>1166</v>
      </c>
      <c r="E16" s="222"/>
      <c r="F16" s="207">
        <f>F8</f>
        <v>0</v>
      </c>
    </row>
    <row r="17" spans="1:6" x14ac:dyDescent="0.15">
      <c r="A17" s="90" t="s">
        <v>1167</v>
      </c>
      <c r="B17" s="90" t="s">
        <v>1168</v>
      </c>
      <c r="C17" s="209"/>
      <c r="D17" s="215" t="s">
        <v>41</v>
      </c>
      <c r="E17" s="216" t="s">
        <v>1155</v>
      </c>
      <c r="F17" s="217" t="e">
        <f>F15/F16</f>
        <v>#DIV/0!</v>
      </c>
    </row>
    <row r="18" spans="1:6" ht="14" customHeight="1" x14ac:dyDescent="0.15">
      <c r="A18" s="90"/>
      <c r="B18" s="209"/>
      <c r="C18" s="296" t="s">
        <v>42</v>
      </c>
      <c r="D18" s="296"/>
      <c r="E18" s="296"/>
      <c r="F18" s="296"/>
    </row>
    <row r="19" spans="1:6" x14ac:dyDescent="0.15">
      <c r="A19" s="90" t="s">
        <v>1169</v>
      </c>
      <c r="B19" s="90"/>
      <c r="C19" s="209"/>
      <c r="D19" s="224" t="s">
        <v>1170</v>
      </c>
      <c r="E19" s="211"/>
      <c r="F19" s="212"/>
    </row>
    <row r="20" spans="1:6" x14ac:dyDescent="0.15">
      <c r="A20" s="90" t="s">
        <v>1171</v>
      </c>
      <c r="B20" s="90"/>
      <c r="C20" s="209"/>
      <c r="D20" s="224" t="s">
        <v>1172</v>
      </c>
      <c r="E20" s="211"/>
      <c r="F20" s="212"/>
    </row>
    <row r="21" spans="1:6" ht="26" x14ac:dyDescent="0.15">
      <c r="A21" s="90" t="s">
        <v>1173</v>
      </c>
      <c r="B21" s="90" t="s">
        <v>1174</v>
      </c>
      <c r="C21" s="209"/>
      <c r="D21" s="221" t="s">
        <v>43</v>
      </c>
      <c r="E21" s="222" t="s">
        <v>1175</v>
      </c>
      <c r="F21" s="207" t="e">
        <f>F19/F20</f>
        <v>#DIV/0!</v>
      </c>
    </row>
    <row r="22" spans="1:6" x14ac:dyDescent="0.15">
      <c r="A22" s="90"/>
      <c r="B22" s="90"/>
      <c r="C22" s="209" t="s">
        <v>1176</v>
      </c>
      <c r="D22" s="219" t="s">
        <v>1177</v>
      </c>
      <c r="E22" s="222"/>
      <c r="F22" s="207">
        <f>PASSIF!$C$15+PASSIF!$C$16+PASSIF!$C$17+PASSIF!$C$18+PASSIF!$C$19</f>
        <v>0</v>
      </c>
    </row>
    <row r="23" spans="1:6" x14ac:dyDescent="0.15">
      <c r="A23" s="90" t="s">
        <v>1178</v>
      </c>
      <c r="B23" s="90"/>
      <c r="C23" s="209"/>
      <c r="D23" s="219" t="s">
        <v>1179</v>
      </c>
      <c r="E23" s="222"/>
      <c r="F23" s="212"/>
    </row>
    <row r="24" spans="1:6" ht="26" x14ac:dyDescent="0.15">
      <c r="A24" s="90" t="s">
        <v>1180</v>
      </c>
      <c r="B24" s="90" t="s">
        <v>1181</v>
      </c>
      <c r="C24" s="90"/>
      <c r="D24" s="221" t="s">
        <v>44</v>
      </c>
      <c r="E24" s="222" t="s">
        <v>1175</v>
      </c>
      <c r="F24" s="225" t="e">
        <f>F22/F23</f>
        <v>#DIV/0!</v>
      </c>
    </row>
    <row r="25" spans="1:6" x14ac:dyDescent="0.15">
      <c r="A25" s="90"/>
      <c r="B25" s="90"/>
      <c r="C25" s="209" t="s">
        <v>1148</v>
      </c>
      <c r="D25" s="219" t="s">
        <v>1182</v>
      </c>
      <c r="E25" s="222"/>
      <c r="F25" s="207">
        <f>F8</f>
        <v>0</v>
      </c>
    </row>
    <row r="26" spans="1:6" x14ac:dyDescent="0.15">
      <c r="A26" s="90" t="s">
        <v>1183</v>
      </c>
      <c r="B26" s="90"/>
      <c r="C26" s="209"/>
      <c r="D26" s="90" t="s">
        <v>1184</v>
      </c>
      <c r="E26" s="206"/>
      <c r="F26" s="212"/>
    </row>
    <row r="27" spans="1:6" ht="26" x14ac:dyDescent="0.15">
      <c r="A27" s="90" t="s">
        <v>1185</v>
      </c>
      <c r="B27" s="90" t="s">
        <v>1186</v>
      </c>
      <c r="C27" s="209"/>
      <c r="D27" s="221" t="s">
        <v>45</v>
      </c>
      <c r="E27" s="222" t="s">
        <v>1175</v>
      </c>
      <c r="F27" s="207" t="e">
        <f>F25/F26</f>
        <v>#DIV/0!</v>
      </c>
    </row>
    <row r="28" spans="1:6" ht="14" customHeight="1" x14ac:dyDescent="0.15">
      <c r="A28" s="90"/>
      <c r="B28" s="209"/>
      <c r="C28" s="296" t="s">
        <v>46</v>
      </c>
      <c r="D28" s="296"/>
      <c r="E28" s="296"/>
      <c r="F28" s="296"/>
    </row>
    <row r="29" spans="1:6" x14ac:dyDescent="0.15">
      <c r="A29" s="90"/>
      <c r="B29" s="90"/>
      <c r="C29" s="209"/>
      <c r="D29" s="90" t="s">
        <v>1184</v>
      </c>
      <c r="E29" s="206"/>
      <c r="F29" s="207">
        <f>F26</f>
        <v>0</v>
      </c>
    </row>
    <row r="30" spans="1:6" x14ac:dyDescent="0.15">
      <c r="A30" s="90" t="s">
        <v>1187</v>
      </c>
      <c r="B30" s="90"/>
      <c r="C30" s="209"/>
      <c r="D30" s="210" t="s">
        <v>1188</v>
      </c>
      <c r="E30" s="211"/>
      <c r="F30" s="212"/>
    </row>
    <row r="31" spans="1:6" x14ac:dyDescent="0.15">
      <c r="A31" s="90" t="s">
        <v>1189</v>
      </c>
      <c r="B31" s="90" t="s">
        <v>1190</v>
      </c>
      <c r="C31" s="209"/>
      <c r="D31" s="221" t="s">
        <v>47</v>
      </c>
      <c r="E31" s="222" t="s">
        <v>1191</v>
      </c>
      <c r="F31" s="207" t="e">
        <f>F29/F30</f>
        <v>#DIV/0!</v>
      </c>
    </row>
    <row r="32" spans="1:6" x14ac:dyDescent="0.15">
      <c r="A32" s="90"/>
      <c r="B32" s="90"/>
      <c r="C32" s="209"/>
      <c r="D32" s="226" t="s">
        <v>1192</v>
      </c>
      <c r="E32" s="222"/>
      <c r="F32" s="207">
        <f>F23</f>
        <v>0</v>
      </c>
    </row>
    <row r="33" spans="1:7" x14ac:dyDescent="0.15">
      <c r="A33" s="90" t="s">
        <v>1193</v>
      </c>
      <c r="B33" s="90"/>
      <c r="C33" s="209"/>
      <c r="D33" s="226" t="s">
        <v>1194</v>
      </c>
      <c r="E33" s="222"/>
      <c r="F33" s="212"/>
    </row>
    <row r="34" spans="1:7" x14ac:dyDescent="0.15">
      <c r="A34" s="90" t="s">
        <v>1195</v>
      </c>
      <c r="B34" s="90" t="s">
        <v>1196</v>
      </c>
      <c r="C34" s="209"/>
      <c r="D34" s="221" t="s">
        <v>48</v>
      </c>
      <c r="E34" s="222" t="s">
        <v>1197</v>
      </c>
      <c r="F34" s="207" t="e">
        <f>F32/F33</f>
        <v>#DIV/0!</v>
      </c>
    </row>
    <row r="35" spans="1:7" x14ac:dyDescent="0.15">
      <c r="A35" s="90"/>
      <c r="B35" s="90"/>
      <c r="C35" s="209" t="s">
        <v>1198</v>
      </c>
      <c r="D35" s="226" t="s">
        <v>1199</v>
      </c>
      <c r="E35" s="222"/>
      <c r="F35" s="207">
        <f>CR_CHARGES!$C$2+CR_CHARGES!$C$22+CR_CHARGES!$C$34+CR_CHARGES!$C$38+CR_CHARGES!$C$41+CR_CHARGES!$C$58+CR_CHARGES!$C$61+CR_CHARGES!$C$68+CR_CHARGES!$C$71+CR_CHARGES!$C$84+CR_CHARGES!$C$88+CR_CHARGES!$C$96+CR_CHARGES!$C$116+CR_CHARGES!$C$127+CR_CHARGES!$C$128+CR_CHARGES!$C$135</f>
        <v>0</v>
      </c>
    </row>
    <row r="36" spans="1:7" x14ac:dyDescent="0.15">
      <c r="A36" s="90"/>
      <c r="B36" s="90"/>
      <c r="C36" s="209" t="s">
        <v>1200</v>
      </c>
      <c r="D36" s="226" t="s">
        <v>1201</v>
      </c>
      <c r="E36" s="222"/>
      <c r="F36" s="212"/>
      <c r="G36" s="227"/>
    </row>
    <row r="37" spans="1:7" x14ac:dyDescent="0.15">
      <c r="A37" s="90" t="s">
        <v>1202</v>
      </c>
      <c r="B37" s="90" t="s">
        <v>1203</v>
      </c>
      <c r="C37" s="209"/>
      <c r="D37" s="221" t="s">
        <v>49</v>
      </c>
      <c r="E37" s="222" t="s">
        <v>1204</v>
      </c>
      <c r="F37" s="217" t="e">
        <f>F35/F36</f>
        <v>#DIV/0!</v>
      </c>
    </row>
    <row r="38" spans="1:7" x14ac:dyDescent="0.15">
      <c r="A38" s="90"/>
      <c r="B38" s="90"/>
      <c r="C38" s="209" t="s">
        <v>1205</v>
      </c>
      <c r="D38" s="226" t="s">
        <v>1206</v>
      </c>
      <c r="E38" s="222"/>
      <c r="F38" s="207">
        <f>CR_CHARGES!$C$84+CR_CHARGES!$C$88+CR_CHARGES!$C$96+CR_CHARGES!$C$116+CR_CHARGES!$C$127</f>
        <v>0</v>
      </c>
    </row>
    <row r="39" spans="1:7" x14ac:dyDescent="0.15">
      <c r="A39" s="90"/>
      <c r="B39" s="90"/>
      <c r="C39" s="209" t="s">
        <v>1207</v>
      </c>
      <c r="D39" s="226" t="s">
        <v>1201</v>
      </c>
      <c r="E39" s="222"/>
      <c r="F39" s="228">
        <f>F36</f>
        <v>0</v>
      </c>
      <c r="G39" s="227"/>
    </row>
    <row r="40" spans="1:7" ht="26" x14ac:dyDescent="0.15">
      <c r="A40" s="90"/>
      <c r="B40" s="294" t="s">
        <v>1208</v>
      </c>
      <c r="C40" s="209"/>
      <c r="D40" s="226" t="s">
        <v>1209</v>
      </c>
      <c r="E40" s="222" t="s">
        <v>1210</v>
      </c>
      <c r="F40" s="217" t="s">
        <v>1211</v>
      </c>
      <c r="G40" s="227"/>
    </row>
    <row r="41" spans="1:7" ht="26" x14ac:dyDescent="0.15">
      <c r="A41" s="90" t="s">
        <v>1212</v>
      </c>
      <c r="B41" s="294"/>
      <c r="C41" s="209"/>
      <c r="D41" s="226" t="s">
        <v>1213</v>
      </c>
      <c r="E41" s="222" t="s">
        <v>1214</v>
      </c>
      <c r="F41" s="217" t="e">
        <f>F38/F39</f>
        <v>#DIV/0!</v>
      </c>
    </row>
    <row r="42" spans="1:7" x14ac:dyDescent="0.15">
      <c r="A42" s="90"/>
      <c r="B42" s="90"/>
      <c r="C42" s="209" t="s">
        <v>600</v>
      </c>
      <c r="D42" s="226" t="s">
        <v>1215</v>
      </c>
      <c r="E42" s="222"/>
      <c r="F42" s="207">
        <f>CR_CHARGES!$C$84</f>
        <v>0</v>
      </c>
    </row>
    <row r="43" spans="1:7" x14ac:dyDescent="0.15">
      <c r="A43" s="90"/>
      <c r="B43" s="90"/>
      <c r="C43" s="209" t="s">
        <v>1207</v>
      </c>
      <c r="D43" s="226" t="s">
        <v>1166</v>
      </c>
      <c r="E43" s="222"/>
      <c r="F43" s="207">
        <f>F36</f>
        <v>0</v>
      </c>
      <c r="G43" s="227"/>
    </row>
    <row r="44" spans="1:7" x14ac:dyDescent="0.15">
      <c r="A44" s="90"/>
      <c r="B44" s="294" t="s">
        <v>1216</v>
      </c>
      <c r="C44" s="209"/>
      <c r="D44" s="226" t="s">
        <v>52</v>
      </c>
      <c r="E44" s="222" t="s">
        <v>1217</v>
      </c>
      <c r="F44" s="217" t="s">
        <v>1211</v>
      </c>
      <c r="G44" s="227"/>
    </row>
    <row r="45" spans="1:7" x14ac:dyDescent="0.15">
      <c r="A45" s="90" t="s">
        <v>1218</v>
      </c>
      <c r="B45" s="294"/>
      <c r="C45" s="209"/>
      <c r="D45" s="226" t="s">
        <v>53</v>
      </c>
      <c r="E45" s="222" t="s">
        <v>1219</v>
      </c>
      <c r="F45" s="217" t="e">
        <f>F42/F43</f>
        <v>#DIV/0!</v>
      </c>
    </row>
    <row r="46" spans="1:7" x14ac:dyDescent="0.15">
      <c r="A46" s="90"/>
      <c r="B46" s="209"/>
      <c r="C46" s="293" t="s">
        <v>54</v>
      </c>
      <c r="D46" s="293"/>
      <c r="E46" s="293"/>
      <c r="F46" s="293"/>
    </row>
    <row r="47" spans="1:7" x14ac:dyDescent="0.15">
      <c r="A47" s="90"/>
      <c r="B47" s="90"/>
      <c r="C47" s="209" t="s">
        <v>1220</v>
      </c>
      <c r="D47" s="226" t="s">
        <v>1221</v>
      </c>
      <c r="E47" s="206"/>
      <c r="F47" s="207">
        <f>F53-F54</f>
        <v>0</v>
      </c>
    </row>
    <row r="48" spans="1:7" x14ac:dyDescent="0.15">
      <c r="A48" s="90"/>
      <c r="B48" s="90"/>
      <c r="C48" s="209" t="s">
        <v>981</v>
      </c>
      <c r="D48" s="226" t="s">
        <v>1222</v>
      </c>
      <c r="E48" s="206"/>
      <c r="F48" s="229"/>
      <c r="G48" s="227"/>
    </row>
    <row r="49" spans="1:7" x14ac:dyDescent="0.15">
      <c r="A49" s="90" t="s">
        <v>1223</v>
      </c>
      <c r="B49" s="90" t="s">
        <v>1224</v>
      </c>
      <c r="C49" s="90"/>
      <c r="D49" s="215" t="s">
        <v>55</v>
      </c>
      <c r="E49" s="216" t="s">
        <v>1118</v>
      </c>
      <c r="F49" s="217" t="e">
        <f>F47/F48</f>
        <v>#DIV/0!</v>
      </c>
    </row>
    <row r="50" spans="1:7" x14ac:dyDescent="0.15">
      <c r="A50" s="90"/>
      <c r="B50" s="90"/>
      <c r="C50" s="209" t="s">
        <v>1220</v>
      </c>
      <c r="D50" s="226" t="s">
        <v>1221</v>
      </c>
      <c r="E50" s="216"/>
      <c r="F50" s="214">
        <f>F47</f>
        <v>0</v>
      </c>
    </row>
    <row r="51" spans="1:7" x14ac:dyDescent="0.15">
      <c r="A51" s="90"/>
      <c r="B51" s="90"/>
      <c r="C51" s="209" t="s">
        <v>228</v>
      </c>
      <c r="D51" s="226" t="s">
        <v>1225</v>
      </c>
      <c r="E51" s="216"/>
      <c r="F51" s="214">
        <f>ACTIF!$E$78</f>
        <v>0</v>
      </c>
    </row>
    <row r="52" spans="1:7" x14ac:dyDescent="0.15">
      <c r="A52" s="90" t="s">
        <v>1226</v>
      </c>
      <c r="B52" s="90" t="s">
        <v>1227</v>
      </c>
      <c r="C52" s="209"/>
      <c r="D52" s="215" t="s">
        <v>56</v>
      </c>
      <c r="E52" s="216" t="s">
        <v>1228</v>
      </c>
      <c r="F52" s="217" t="e">
        <f>F50/F51</f>
        <v>#DIV/0!</v>
      </c>
    </row>
    <row r="53" spans="1:7" x14ac:dyDescent="0.15">
      <c r="A53" s="90"/>
      <c r="B53" s="90"/>
      <c r="C53" s="209" t="s">
        <v>1229</v>
      </c>
      <c r="D53" s="226" t="s">
        <v>1230</v>
      </c>
      <c r="E53" s="216"/>
      <c r="F53" s="214">
        <f>CR_PRODUITS!$C$2+CR_PRODUITS!$C$22+CR_PRODUITS!$C$32+CR_PRODUITS!$C$37+CR_PRODUITS!$C$41+CR_PRODUITS!$C$57+CR_PRODUITS!$C$60+CR_PRODUITS!$C$68+CR_PRODUITS!$C$71+CR_PRODUITS!$C$84+CR_PRODUITS!$C$96+CR_PRODUITS!$C$100+CR_PRODUITS!$C$101+CR_PRODUITS!$C$104</f>
        <v>0</v>
      </c>
    </row>
    <row r="54" spans="1:7" x14ac:dyDescent="0.15">
      <c r="A54" s="90"/>
      <c r="B54" s="90"/>
      <c r="C54" s="209" t="s">
        <v>1198</v>
      </c>
      <c r="D54" s="226" t="s">
        <v>1231</v>
      </c>
      <c r="E54" s="216"/>
      <c r="F54" s="207">
        <f>CR_CHARGES!$C$2+CR_CHARGES!$C$22+CR_CHARGES!$C$34+CR_CHARGES!$C$38+CR_CHARGES!$C$41+CR_CHARGES!$C$58+CR_CHARGES!$C$61+CR_CHARGES!$C$68+CR_CHARGES!$C$71+CR_CHARGES!$C$84+CR_CHARGES!$C$88+CR_CHARGES!$C$96+CR_CHARGES!$C$116+CR_CHARGES!$C$127+CR_CHARGES!$C$128+CR_CHARGES!$C$135</f>
        <v>0</v>
      </c>
    </row>
    <row r="55" spans="1:7" x14ac:dyDescent="0.15">
      <c r="A55" s="90" t="s">
        <v>1232</v>
      </c>
      <c r="B55" s="90" t="s">
        <v>1233</v>
      </c>
      <c r="C55" s="209"/>
      <c r="D55" s="215" t="s">
        <v>57</v>
      </c>
      <c r="E55" s="216" t="s">
        <v>1234</v>
      </c>
      <c r="F55" s="217" t="e">
        <f>F53/F54</f>
        <v>#DIV/0!</v>
      </c>
    </row>
    <row r="56" spans="1:7" x14ac:dyDescent="0.15">
      <c r="A56" s="90"/>
      <c r="B56" s="90"/>
      <c r="C56" s="209" t="s">
        <v>1235</v>
      </c>
      <c r="D56" s="226" t="s">
        <v>1236</v>
      </c>
      <c r="E56" s="216"/>
      <c r="F56" s="207">
        <f>F47</f>
        <v>0</v>
      </c>
    </row>
    <row r="57" spans="1:7" x14ac:dyDescent="0.15">
      <c r="A57" s="90"/>
      <c r="B57" s="90"/>
      <c r="C57" s="209" t="s">
        <v>1237</v>
      </c>
      <c r="D57" s="226" t="s">
        <v>1230</v>
      </c>
      <c r="E57" s="216"/>
      <c r="F57" s="207">
        <f>F53</f>
        <v>0</v>
      </c>
    </row>
    <row r="58" spans="1:7" x14ac:dyDescent="0.15">
      <c r="A58" s="90" t="s">
        <v>1238</v>
      </c>
      <c r="B58" s="90" t="s">
        <v>1239</v>
      </c>
      <c r="C58" s="209"/>
      <c r="D58" s="215" t="s">
        <v>58</v>
      </c>
      <c r="E58" s="216" t="s">
        <v>1240</v>
      </c>
      <c r="F58" s="217" t="e">
        <f>F56/F57</f>
        <v>#DIV/0!</v>
      </c>
    </row>
    <row r="59" spans="1:7" x14ac:dyDescent="0.15">
      <c r="A59" s="90"/>
      <c r="B59" s="90"/>
      <c r="C59" s="209" t="s">
        <v>1205</v>
      </c>
      <c r="D59" s="226" t="s">
        <v>1241</v>
      </c>
      <c r="E59" s="216"/>
      <c r="F59" s="207">
        <f>F38</f>
        <v>0</v>
      </c>
    </row>
    <row r="60" spans="1:7" x14ac:dyDescent="0.15">
      <c r="A60" s="90"/>
      <c r="B60" s="90"/>
      <c r="C60" s="209" t="s">
        <v>1242</v>
      </c>
      <c r="D60" s="226" t="s">
        <v>1243</v>
      </c>
      <c r="E60" s="216"/>
      <c r="F60" s="207">
        <f>(CR_PRODUITS!$C$2+CR_PRODUITS!$C$22+CR_PRODUITS!$C$32+CR_PRODUITS!$C$37+CR_PRODUITS!$C$41+CR_PRODUITS!$C$57+CR_PRODUITS!$C$60+CR_PRODUITS!$C$68+CR_PRODUITS!$C$71)-(CR_CHARGES!$C$2+CR_CHARGES!$C$22+CR_CHARGES!$C$34+CR_CHARGES!$C$35+CR_CHARGES!$C$38+CR_CHARGES!$C$58+CR_CHARGES!$C$61+CR_CHARGES!$C$68+CR_CHARGES!$C$71)</f>
        <v>0</v>
      </c>
    </row>
    <row r="61" spans="1:7" x14ac:dyDescent="0.15">
      <c r="A61" s="90"/>
      <c r="B61" s="294" t="s">
        <v>1244</v>
      </c>
      <c r="C61" s="209"/>
      <c r="D61" s="219" t="s">
        <v>59</v>
      </c>
      <c r="E61" s="216" t="s">
        <v>1245</v>
      </c>
      <c r="F61" s="217" t="s">
        <v>1211</v>
      </c>
      <c r="G61" s="227"/>
    </row>
    <row r="62" spans="1:7" x14ac:dyDescent="0.15">
      <c r="A62" s="90" t="s">
        <v>1246</v>
      </c>
      <c r="B62" s="294"/>
      <c r="C62" s="209"/>
      <c r="D62" s="219" t="s">
        <v>60</v>
      </c>
      <c r="E62" s="222" t="s">
        <v>1247</v>
      </c>
      <c r="F62" s="217" t="e">
        <f>F59/F60</f>
        <v>#DIV/0!</v>
      </c>
    </row>
    <row r="63" spans="1:7" x14ac:dyDescent="0.15">
      <c r="A63" s="90"/>
      <c r="B63" s="209"/>
      <c r="C63" s="293" t="s">
        <v>61</v>
      </c>
      <c r="D63" s="293"/>
      <c r="E63" s="293"/>
      <c r="F63" s="293"/>
    </row>
    <row r="64" spans="1:7" x14ac:dyDescent="0.15">
      <c r="A64" s="90"/>
      <c r="B64" s="90"/>
      <c r="C64" s="230" t="s">
        <v>1248</v>
      </c>
      <c r="D64" s="226" t="s">
        <v>1249</v>
      </c>
      <c r="E64" s="231"/>
      <c r="F64" s="207">
        <f>CR_PRODUITS!$C$2+CR_PRODUITS!$C$22+CR_PRODUITS!$C$32+CR_PRODUITS!$C$37+CR_PRODUITS!$C$41+CR_PRODUITS!$C$57+CR_PRODUITS!$C$60+CR_PRODUITS!$C$68+CR_PRODUITS!$C$71</f>
        <v>0</v>
      </c>
    </row>
    <row r="65" spans="1:7" ht="26" x14ac:dyDescent="0.15">
      <c r="A65" s="90"/>
      <c r="B65" s="90"/>
      <c r="C65" s="232" t="s">
        <v>1250</v>
      </c>
      <c r="D65" s="226" t="s">
        <v>1251</v>
      </c>
      <c r="E65" s="231"/>
      <c r="F65" s="207">
        <f>(ACTIF!$E$2-ACTIF!$E$3-ACTIF!$E$13-ACTIF!$E$14)+(ACTIF!$E$19-ACTIF!$E$24-ACTIF!$E$25)+(ACTIF!$E$31+ACTIF!$E$39)+ACTIF!$E$48</f>
        <v>0</v>
      </c>
    </row>
    <row r="66" spans="1:7" x14ac:dyDescent="0.15">
      <c r="A66" s="90" t="s">
        <v>1252</v>
      </c>
      <c r="B66" s="90" t="s">
        <v>1253</v>
      </c>
      <c r="C66" s="90"/>
      <c r="D66" s="233" t="s">
        <v>62</v>
      </c>
      <c r="E66" s="216" t="s">
        <v>1118</v>
      </c>
      <c r="F66" s="217" t="e">
        <f>F64/F65</f>
        <v>#DIV/0!</v>
      </c>
    </row>
    <row r="67" spans="1:7" ht="26" x14ac:dyDescent="0.15">
      <c r="A67" s="90"/>
      <c r="B67" s="90"/>
      <c r="C67" s="232" t="s">
        <v>1254</v>
      </c>
      <c r="D67" s="234" t="s">
        <v>1255</v>
      </c>
      <c r="E67" s="216"/>
      <c r="F67" s="214">
        <f>ACTIF!$E$3+ACTIF!$E$5+ACTIF!$E$7+ACTIF!$E$9+ACTIF!$E$31</f>
        <v>0</v>
      </c>
    </row>
    <row r="68" spans="1:7" x14ac:dyDescent="0.15">
      <c r="A68" s="90"/>
      <c r="B68" s="90"/>
      <c r="C68" s="232" t="s">
        <v>228</v>
      </c>
      <c r="D68" s="226" t="s">
        <v>1256</v>
      </c>
      <c r="E68" s="216"/>
      <c r="F68" s="207">
        <f>F51</f>
        <v>0</v>
      </c>
    </row>
    <row r="69" spans="1:7" x14ac:dyDescent="0.15">
      <c r="A69" s="90"/>
      <c r="B69" s="294" t="s">
        <v>1257</v>
      </c>
      <c r="C69" s="90"/>
      <c r="D69" s="235" t="s">
        <v>63</v>
      </c>
      <c r="E69" s="216" t="s">
        <v>1258</v>
      </c>
      <c r="F69" s="217" t="s">
        <v>1211</v>
      </c>
      <c r="G69" s="227"/>
    </row>
    <row r="70" spans="1:7" x14ac:dyDescent="0.15">
      <c r="A70" s="90" t="s">
        <v>1259</v>
      </c>
      <c r="B70" s="294"/>
      <c r="C70" s="209"/>
      <c r="D70" s="235" t="s">
        <v>64</v>
      </c>
      <c r="E70" s="222" t="s">
        <v>1260</v>
      </c>
      <c r="F70" s="217" t="e">
        <f>F67/F68</f>
        <v>#DIV/0!</v>
      </c>
    </row>
    <row r="71" spans="1:7" x14ac:dyDescent="0.15">
      <c r="A71" s="90"/>
      <c r="B71" s="90"/>
      <c r="C71" s="209" t="s">
        <v>981</v>
      </c>
      <c r="D71" s="226" t="s">
        <v>1261</v>
      </c>
      <c r="E71" s="222"/>
      <c r="F71" s="207">
        <f>F48</f>
        <v>0</v>
      </c>
      <c r="G71" s="92"/>
    </row>
    <row r="72" spans="1:7" x14ac:dyDescent="0.15">
      <c r="A72" s="90"/>
      <c r="B72" s="90"/>
      <c r="C72" s="209" t="s">
        <v>228</v>
      </c>
      <c r="D72" s="226" t="s">
        <v>1262</v>
      </c>
      <c r="E72" s="222"/>
      <c r="F72" s="207">
        <f>F51</f>
        <v>0</v>
      </c>
    </row>
    <row r="73" spans="1:7" x14ac:dyDescent="0.15">
      <c r="A73" s="90" t="s">
        <v>1263</v>
      </c>
      <c r="B73" s="90" t="s">
        <v>1264</v>
      </c>
      <c r="C73" s="209"/>
      <c r="D73" s="235" t="s">
        <v>65</v>
      </c>
      <c r="E73" s="222" t="s">
        <v>1265</v>
      </c>
      <c r="F73" s="217" t="e">
        <f>F71/F72</f>
        <v>#DIV/0!</v>
      </c>
    </row>
    <row r="74" spans="1:7" x14ac:dyDescent="0.15">
      <c r="A74" s="203"/>
      <c r="B74" s="49"/>
      <c r="C74" s="49"/>
      <c r="D74" s="235" t="s">
        <v>1266</v>
      </c>
      <c r="E74" s="49"/>
      <c r="F74" s="236" t="e">
        <f>DISPOSITIF_PRUDENTIEL!C321</f>
        <v>#DIV/0!</v>
      </c>
    </row>
    <row r="75" spans="1:7" x14ac:dyDescent="0.15">
      <c r="A75" s="203"/>
      <c r="B75" s="49"/>
      <c r="C75" s="49"/>
      <c r="D75" s="237" t="s">
        <v>1267</v>
      </c>
      <c r="E75" s="49"/>
      <c r="F75" s="236" t="e">
        <f>F73-F74</f>
        <v>#DIV/0!</v>
      </c>
    </row>
  </sheetData>
  <sheetProtection sheet="1"/>
  <mergeCells count="10">
    <mergeCell ref="C46:F46"/>
    <mergeCell ref="B61:B62"/>
    <mergeCell ref="C63:F63"/>
    <mergeCell ref="B69:B70"/>
    <mergeCell ref="B1:F1"/>
    <mergeCell ref="C4:F4"/>
    <mergeCell ref="C18:F18"/>
    <mergeCell ref="C28:F28"/>
    <mergeCell ref="B40:B41"/>
    <mergeCell ref="B44:B45"/>
  </mergeCells>
  <pageMargins left="0.78749999999999998" right="0.78749999999999998" top="1.0249999999999999" bottom="1.0249999999999999" header="0.78749999999999998" footer="0.78749999999999998"/>
  <pageSetup paperSize="9" scale="41" firstPageNumber="0" orientation="portrait" horizontalDpi="300" verticalDpi="300"/>
  <headerFooter>
    <oddHeader>&amp;C&amp;A</oddHeader>
    <oddFooter>&amp;CPage &amp;P</oddFooter>
  </headerFooter>
  <rowBreaks count="4" manualBreakCount="4">
    <brk id="17" max="16383" man="1"/>
    <brk id="27" max="16383" man="1"/>
    <brk id="45" max="16383" man="1"/>
    <brk id="6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85"/>
  <sheetViews>
    <sheetView topLeftCell="A65" zoomScale="90" zoomScaleNormal="90" zoomScalePageLayoutView="90" workbookViewId="0">
      <selection activeCell="G80" sqref="G80:G84"/>
    </sheetView>
  </sheetViews>
  <sheetFormatPr baseColWidth="10" defaultColWidth="11.5" defaultRowHeight="13" x14ac:dyDescent="0.15"/>
  <cols>
    <col min="1" max="1" width="10.33203125" style="28" customWidth="1"/>
    <col min="2" max="2" width="16.83203125" style="26" customWidth="1"/>
    <col min="3" max="5" width="11.5" style="26"/>
    <col min="6" max="6" width="58.1640625" style="26" customWidth="1"/>
    <col min="7" max="7" width="15.6640625" style="27" customWidth="1"/>
    <col min="8" max="255" width="11.5" style="26"/>
    <col min="256" max="16384" width="11.5" style="48"/>
  </cols>
  <sheetData>
    <row r="1" spans="1:7" x14ac:dyDescent="0.15">
      <c r="A1" s="238" t="s">
        <v>1268</v>
      </c>
      <c r="B1" s="239" t="s">
        <v>1269</v>
      </c>
      <c r="C1" s="49"/>
      <c r="D1" s="49"/>
      <c r="E1" s="49"/>
      <c r="F1" s="49"/>
      <c r="G1" s="240"/>
    </row>
    <row r="2" spans="1:7" x14ac:dyDescent="0.15">
      <c r="A2" s="105"/>
      <c r="B2" s="239"/>
      <c r="C2" s="49"/>
      <c r="D2" s="49"/>
      <c r="E2" s="49"/>
      <c r="F2" s="49"/>
      <c r="G2" s="240"/>
    </row>
    <row r="3" spans="1:7" x14ac:dyDescent="0.15">
      <c r="A3" s="105"/>
      <c r="B3" s="298" t="s">
        <v>1270</v>
      </c>
      <c r="C3" s="298"/>
      <c r="D3" s="298"/>
      <c r="E3" s="298"/>
      <c r="F3" s="298"/>
      <c r="G3" s="298"/>
    </row>
    <row r="4" spans="1:7" x14ac:dyDescent="0.15">
      <c r="A4" s="105"/>
      <c r="B4" s="299" t="s">
        <v>1271</v>
      </c>
      <c r="C4" s="299"/>
      <c r="D4" s="299"/>
      <c r="E4" s="299"/>
      <c r="F4" s="299"/>
      <c r="G4" s="30" t="s">
        <v>1272</v>
      </c>
    </row>
    <row r="5" spans="1:7" x14ac:dyDescent="0.15">
      <c r="A5" s="105"/>
      <c r="B5" s="299"/>
      <c r="C5" s="299"/>
      <c r="D5" s="299"/>
      <c r="E5" s="299"/>
      <c r="F5" s="299"/>
      <c r="G5" s="88" t="s">
        <v>1273</v>
      </c>
    </row>
    <row r="6" spans="1:7" ht="14" customHeight="1" x14ac:dyDescent="0.15">
      <c r="A6" s="238" t="s">
        <v>1274</v>
      </c>
      <c r="B6" s="296" t="s">
        <v>1275</v>
      </c>
      <c r="C6" s="296"/>
      <c r="D6" s="296"/>
      <c r="E6" s="296"/>
      <c r="F6" s="296"/>
      <c r="G6" s="67">
        <f>G7+G10</f>
        <v>0</v>
      </c>
    </row>
    <row r="7" spans="1:7" x14ac:dyDescent="0.15">
      <c r="A7" s="105" t="s">
        <v>1276</v>
      </c>
      <c r="B7" s="297" t="s">
        <v>1277</v>
      </c>
      <c r="C7" s="297"/>
      <c r="D7" s="297"/>
      <c r="E7" s="297"/>
      <c r="F7" s="297"/>
      <c r="G7" s="67">
        <f>G8+G9</f>
        <v>0</v>
      </c>
    </row>
    <row r="8" spans="1:7" x14ac:dyDescent="0.15">
      <c r="A8" s="105" t="s">
        <v>1278</v>
      </c>
      <c r="B8" s="302" t="s">
        <v>1279</v>
      </c>
      <c r="C8" s="302"/>
      <c r="D8" s="302"/>
      <c r="E8" s="302"/>
      <c r="F8" s="302"/>
      <c r="G8" s="37"/>
    </row>
    <row r="9" spans="1:7" x14ac:dyDescent="0.15">
      <c r="A9" s="105" t="s">
        <v>1280</v>
      </c>
      <c r="B9" s="302" t="s">
        <v>1281</v>
      </c>
      <c r="C9" s="302"/>
      <c r="D9" s="302"/>
      <c r="E9" s="302"/>
      <c r="F9" s="302"/>
      <c r="G9" s="37"/>
    </row>
    <row r="10" spans="1:7" x14ac:dyDescent="0.15">
      <c r="A10" s="105"/>
      <c r="B10" s="302" t="s">
        <v>1282</v>
      </c>
      <c r="C10" s="302"/>
      <c r="D10" s="302"/>
      <c r="E10" s="302"/>
      <c r="F10" s="302"/>
      <c r="G10" s="37"/>
    </row>
    <row r="11" spans="1:7" x14ac:dyDescent="0.15">
      <c r="A11" s="105"/>
      <c r="B11" s="302" t="s">
        <v>1283</v>
      </c>
      <c r="C11" s="302"/>
      <c r="D11" s="302"/>
      <c r="E11" s="302"/>
      <c r="F11" s="302"/>
      <c r="G11" s="37"/>
    </row>
    <row r="12" spans="1:7" x14ac:dyDescent="0.15">
      <c r="A12" s="105" t="s">
        <v>1284</v>
      </c>
      <c r="B12" s="297" t="s">
        <v>1285</v>
      </c>
      <c r="C12" s="297"/>
      <c r="D12" s="297"/>
      <c r="E12" s="297"/>
      <c r="F12" s="297"/>
      <c r="G12" s="67">
        <f>G13+G14</f>
        <v>0</v>
      </c>
    </row>
    <row r="13" spans="1:7" x14ac:dyDescent="0.15">
      <c r="A13" s="105" t="s">
        <v>1286</v>
      </c>
      <c r="B13" s="303" t="s">
        <v>1287</v>
      </c>
      <c r="C13" s="303"/>
      <c r="D13" s="303"/>
      <c r="E13" s="303"/>
      <c r="F13" s="303"/>
      <c r="G13" s="37"/>
    </row>
    <row r="14" spans="1:7" x14ac:dyDescent="0.15">
      <c r="A14" s="105" t="s">
        <v>1288</v>
      </c>
      <c r="B14" s="297" t="s">
        <v>1289</v>
      </c>
      <c r="C14" s="297"/>
      <c r="D14" s="297"/>
      <c r="E14" s="297"/>
      <c r="F14" s="297"/>
      <c r="G14" s="37"/>
    </row>
    <row r="15" spans="1:7" x14ac:dyDescent="0.15">
      <c r="A15" s="105"/>
      <c r="B15" s="105"/>
      <c r="C15" s="105"/>
      <c r="D15" s="105"/>
      <c r="E15" s="105"/>
      <c r="F15" s="105"/>
      <c r="G15" s="105"/>
    </row>
    <row r="16" spans="1:7" x14ac:dyDescent="0.15">
      <c r="A16" s="105"/>
      <c r="B16" s="105"/>
      <c r="C16" s="105"/>
      <c r="D16" s="105"/>
      <c r="E16" s="105"/>
      <c r="F16" s="105"/>
      <c r="G16" s="105"/>
    </row>
    <row r="17" spans="1:7" x14ac:dyDescent="0.15">
      <c r="A17" s="105"/>
      <c r="B17" s="298" t="s">
        <v>1290</v>
      </c>
      <c r="C17" s="298"/>
      <c r="D17" s="298"/>
      <c r="E17" s="298"/>
      <c r="F17" s="298"/>
      <c r="G17" s="298"/>
    </row>
    <row r="18" spans="1:7" x14ac:dyDescent="0.15">
      <c r="A18" s="105"/>
      <c r="B18" s="49"/>
      <c r="C18" s="49"/>
      <c r="D18" s="49"/>
      <c r="E18" s="49"/>
      <c r="F18" s="49"/>
      <c r="G18" s="30" t="s">
        <v>1272</v>
      </c>
    </row>
    <row r="19" spans="1:7" x14ac:dyDescent="0.15">
      <c r="A19" s="105"/>
      <c r="B19" s="299" t="s">
        <v>1271</v>
      </c>
      <c r="C19" s="299"/>
      <c r="D19" s="299"/>
      <c r="E19" s="299"/>
      <c r="F19" s="299"/>
      <c r="G19" s="88" t="s">
        <v>1273</v>
      </c>
    </row>
    <row r="20" spans="1:7" x14ac:dyDescent="0.15">
      <c r="A20" s="105" t="s">
        <v>1291</v>
      </c>
      <c r="B20" s="297" t="s">
        <v>1292</v>
      </c>
      <c r="C20" s="297"/>
      <c r="D20" s="297"/>
      <c r="E20" s="297"/>
      <c r="F20" s="297"/>
      <c r="G20" s="37"/>
    </row>
    <row r="21" spans="1:7" x14ac:dyDescent="0.15">
      <c r="A21" s="105" t="s">
        <v>1293</v>
      </c>
      <c r="B21" s="297" t="s">
        <v>1294</v>
      </c>
      <c r="C21" s="297"/>
      <c r="D21" s="297"/>
      <c r="E21" s="297"/>
      <c r="F21" s="297"/>
      <c r="G21" s="37"/>
    </row>
    <row r="22" spans="1:7" x14ac:dyDescent="0.15">
      <c r="A22" s="105" t="s">
        <v>1295</v>
      </c>
      <c r="B22" s="297" t="s">
        <v>1296</v>
      </c>
      <c r="C22" s="297"/>
      <c r="D22" s="297"/>
      <c r="E22" s="297"/>
      <c r="F22" s="297"/>
      <c r="G22" s="37"/>
    </row>
    <row r="23" spans="1:7" x14ac:dyDescent="0.15">
      <c r="A23" s="105" t="s">
        <v>1297</v>
      </c>
      <c r="B23" s="293" t="s">
        <v>1298</v>
      </c>
      <c r="C23" s="293"/>
      <c r="D23" s="293"/>
      <c r="E23" s="293"/>
      <c r="F23" s="293"/>
      <c r="G23" s="67">
        <f>G24+G25</f>
        <v>0</v>
      </c>
    </row>
    <row r="24" spans="1:7" x14ac:dyDescent="0.15">
      <c r="A24" s="105" t="s">
        <v>1299</v>
      </c>
      <c r="B24" s="297" t="s">
        <v>1300</v>
      </c>
      <c r="C24" s="297"/>
      <c r="D24" s="297"/>
      <c r="E24" s="297"/>
      <c r="F24" s="297"/>
      <c r="G24" s="37"/>
    </row>
    <row r="25" spans="1:7" x14ac:dyDescent="0.15">
      <c r="A25" s="105" t="s">
        <v>1301</v>
      </c>
      <c r="B25" s="297" t="s">
        <v>1302</v>
      </c>
      <c r="C25" s="297"/>
      <c r="D25" s="297"/>
      <c r="E25" s="297"/>
      <c r="F25" s="297"/>
      <c r="G25" s="37"/>
    </row>
    <row r="26" spans="1:7" x14ac:dyDescent="0.15">
      <c r="A26" s="105" t="s">
        <v>1303</v>
      </c>
      <c r="B26" s="297" t="s">
        <v>1304</v>
      </c>
      <c r="C26" s="297"/>
      <c r="D26" s="297"/>
      <c r="E26" s="297"/>
      <c r="F26" s="297"/>
      <c r="G26" s="37"/>
    </row>
    <row r="27" spans="1:7" x14ac:dyDescent="0.15">
      <c r="A27" s="105" t="s">
        <v>1305</v>
      </c>
      <c r="B27" s="297" t="s">
        <v>1306</v>
      </c>
      <c r="C27" s="297"/>
      <c r="D27" s="297"/>
      <c r="E27" s="297"/>
      <c r="F27" s="297"/>
      <c r="G27" s="37"/>
    </row>
    <row r="28" spans="1:7" x14ac:dyDescent="0.15">
      <c r="A28" s="105" t="s">
        <v>1307</v>
      </c>
      <c r="B28" s="297" t="s">
        <v>1308</v>
      </c>
      <c r="C28" s="297"/>
      <c r="D28" s="297"/>
      <c r="E28" s="297"/>
      <c r="F28" s="297"/>
      <c r="G28" s="37"/>
    </row>
    <row r="29" spans="1:7" x14ac:dyDescent="0.15">
      <c r="A29" s="105" t="s">
        <v>1309</v>
      </c>
      <c r="B29" s="297" t="s">
        <v>1310</v>
      </c>
      <c r="C29" s="297"/>
      <c r="D29" s="297"/>
      <c r="E29" s="297"/>
      <c r="F29" s="297"/>
      <c r="G29" s="37"/>
    </row>
    <row r="30" spans="1:7" x14ac:dyDescent="0.15">
      <c r="A30" s="105"/>
      <c r="B30" s="105"/>
      <c r="C30" s="105"/>
      <c r="D30" s="105"/>
      <c r="E30" s="105"/>
      <c r="F30" s="105"/>
      <c r="G30" s="105"/>
    </row>
    <row r="31" spans="1:7" x14ac:dyDescent="0.15">
      <c r="A31" s="105"/>
      <c r="B31" s="105"/>
      <c r="C31" s="105"/>
      <c r="D31" s="105"/>
      <c r="E31" s="105"/>
      <c r="F31" s="105"/>
      <c r="G31" s="105"/>
    </row>
    <row r="32" spans="1:7" x14ac:dyDescent="0.15">
      <c r="A32" s="105"/>
      <c r="B32" s="105"/>
      <c r="C32" s="105"/>
      <c r="D32" s="105"/>
      <c r="E32" s="105"/>
      <c r="F32" s="105"/>
      <c r="G32" s="105"/>
    </row>
    <row r="33" spans="1:7" x14ac:dyDescent="0.15">
      <c r="A33" s="105"/>
      <c r="B33" s="298" t="s">
        <v>1311</v>
      </c>
      <c r="C33" s="298"/>
      <c r="D33" s="298"/>
      <c r="E33" s="298"/>
      <c r="F33" s="298"/>
      <c r="G33" s="298"/>
    </row>
    <row r="34" spans="1:7" x14ac:dyDescent="0.15">
      <c r="A34" s="105"/>
      <c r="B34" s="49"/>
      <c r="C34" s="49"/>
      <c r="D34" s="49"/>
      <c r="E34" s="49"/>
      <c r="F34" s="49"/>
      <c r="G34" s="30" t="s">
        <v>1272</v>
      </c>
    </row>
    <row r="35" spans="1:7" x14ac:dyDescent="0.15">
      <c r="A35" s="105"/>
      <c r="B35" s="299" t="s">
        <v>1271</v>
      </c>
      <c r="C35" s="299"/>
      <c r="D35" s="299"/>
      <c r="E35" s="299"/>
      <c r="F35" s="299"/>
      <c r="G35" s="88" t="s">
        <v>1273</v>
      </c>
    </row>
    <row r="36" spans="1:7" x14ac:dyDescent="0.15">
      <c r="A36" s="105" t="s">
        <v>1312</v>
      </c>
      <c r="B36" s="298" t="s">
        <v>1313</v>
      </c>
      <c r="C36" s="298"/>
      <c r="D36" s="298"/>
      <c r="E36" s="298"/>
      <c r="F36" s="298"/>
      <c r="G36" s="67">
        <f>G37+G40</f>
        <v>0</v>
      </c>
    </row>
    <row r="37" spans="1:7" x14ac:dyDescent="0.15">
      <c r="A37" s="105" t="s">
        <v>1314</v>
      </c>
      <c r="B37" s="297" t="s">
        <v>1315</v>
      </c>
      <c r="C37" s="297"/>
      <c r="D37" s="297"/>
      <c r="E37" s="297"/>
      <c r="F37" s="297"/>
      <c r="G37" s="67">
        <f>G38+G39</f>
        <v>0</v>
      </c>
    </row>
    <row r="38" spans="1:7" x14ac:dyDescent="0.15">
      <c r="A38" s="105" t="s">
        <v>1316</v>
      </c>
      <c r="B38" s="297" t="s">
        <v>1279</v>
      </c>
      <c r="C38" s="297"/>
      <c r="D38" s="297"/>
      <c r="E38" s="297"/>
      <c r="F38" s="297"/>
      <c r="G38" s="37"/>
    </row>
    <row r="39" spans="1:7" x14ac:dyDescent="0.15">
      <c r="A39" s="105" t="s">
        <v>1317</v>
      </c>
      <c r="B39" s="297" t="s">
        <v>1281</v>
      </c>
      <c r="C39" s="297"/>
      <c r="D39" s="297"/>
      <c r="E39" s="297"/>
      <c r="F39" s="297"/>
      <c r="G39" s="37"/>
    </row>
    <row r="40" spans="1:7" ht="14" customHeight="1" x14ac:dyDescent="0.15">
      <c r="A40" s="105" t="s">
        <v>1318</v>
      </c>
      <c r="B40" s="301" t="s">
        <v>1319</v>
      </c>
      <c r="C40" s="301"/>
      <c r="D40" s="301"/>
      <c r="E40" s="301"/>
      <c r="F40" s="301"/>
      <c r="G40" s="37"/>
    </row>
    <row r="41" spans="1:7" ht="14" customHeight="1" x14ac:dyDescent="0.15">
      <c r="A41" s="105"/>
      <c r="B41" s="105"/>
      <c r="C41" s="105"/>
      <c r="D41" s="105"/>
      <c r="E41" s="105"/>
      <c r="F41" s="105"/>
      <c r="G41" s="105"/>
    </row>
    <row r="42" spans="1:7" ht="14" customHeight="1" x14ac:dyDescent="0.15">
      <c r="A42" s="105"/>
      <c r="B42" s="105"/>
      <c r="C42" s="105"/>
      <c r="D42" s="105"/>
      <c r="E42" s="105"/>
      <c r="F42" s="105"/>
      <c r="G42" s="105"/>
    </row>
    <row r="43" spans="1:7" ht="14" customHeight="1" x14ac:dyDescent="0.15">
      <c r="A43" s="105"/>
      <c r="B43" s="105"/>
      <c r="C43" s="105"/>
      <c r="D43" s="105"/>
      <c r="E43" s="105"/>
      <c r="F43" s="105"/>
      <c r="G43" s="105"/>
    </row>
    <row r="44" spans="1:7" x14ac:dyDescent="0.15">
      <c r="A44" s="105"/>
      <c r="B44" s="298" t="s">
        <v>1320</v>
      </c>
      <c r="C44" s="298"/>
      <c r="D44" s="298"/>
      <c r="E44" s="298"/>
      <c r="F44" s="298"/>
      <c r="G44" s="298"/>
    </row>
    <row r="45" spans="1:7" x14ac:dyDescent="0.15">
      <c r="A45" s="105"/>
      <c r="B45" s="49"/>
      <c r="C45" s="49"/>
      <c r="D45" s="49"/>
      <c r="E45" s="49"/>
      <c r="F45" s="49"/>
      <c r="G45" s="30" t="s">
        <v>1272</v>
      </c>
    </row>
    <row r="46" spans="1:7" x14ac:dyDescent="0.15">
      <c r="A46" s="105"/>
      <c r="B46" s="299" t="s">
        <v>1271</v>
      </c>
      <c r="C46" s="299"/>
      <c r="D46" s="299"/>
      <c r="E46" s="299"/>
      <c r="F46" s="299" t="s">
        <v>1321</v>
      </c>
      <c r="G46" s="88" t="s">
        <v>1273</v>
      </c>
    </row>
    <row r="47" spans="1:7" x14ac:dyDescent="0.15">
      <c r="A47" s="105" t="s">
        <v>1322</v>
      </c>
      <c r="B47" s="298" t="s">
        <v>1323</v>
      </c>
      <c r="C47" s="298"/>
      <c r="D47" s="298"/>
      <c r="E47" s="298"/>
      <c r="F47" s="298"/>
      <c r="G47" s="67">
        <f>G48+G51</f>
        <v>0</v>
      </c>
    </row>
    <row r="48" spans="1:7" x14ac:dyDescent="0.15">
      <c r="A48" s="105" t="s">
        <v>1324</v>
      </c>
      <c r="B48" s="297" t="s">
        <v>1325</v>
      </c>
      <c r="C48" s="297"/>
      <c r="D48" s="297"/>
      <c r="E48" s="297"/>
      <c r="F48" s="297"/>
      <c r="G48" s="67">
        <f>G49+G50</f>
        <v>0</v>
      </c>
    </row>
    <row r="49" spans="1:7" x14ac:dyDescent="0.15">
      <c r="A49" s="105" t="s">
        <v>1326</v>
      </c>
      <c r="B49" s="297" t="s">
        <v>1327</v>
      </c>
      <c r="C49" s="297"/>
      <c r="D49" s="297"/>
      <c r="E49" s="297"/>
      <c r="F49" s="297"/>
      <c r="G49" s="37"/>
    </row>
    <row r="50" spans="1:7" x14ac:dyDescent="0.15">
      <c r="A50" s="105" t="s">
        <v>1328</v>
      </c>
      <c r="B50" s="297" t="s">
        <v>1329</v>
      </c>
      <c r="C50" s="297"/>
      <c r="D50" s="297"/>
      <c r="E50" s="297"/>
      <c r="F50" s="297"/>
      <c r="G50" s="37"/>
    </row>
    <row r="51" spans="1:7" ht="14" customHeight="1" x14ac:dyDescent="0.15">
      <c r="A51" s="105" t="s">
        <v>1330</v>
      </c>
      <c r="B51" s="301" t="s">
        <v>1331</v>
      </c>
      <c r="C51" s="301"/>
      <c r="D51" s="301"/>
      <c r="E51" s="301"/>
      <c r="F51" s="301"/>
      <c r="G51" s="37"/>
    </row>
    <row r="52" spans="1:7" ht="14" customHeight="1" x14ac:dyDescent="0.15">
      <c r="A52" s="105"/>
      <c r="B52" s="105"/>
      <c r="C52" s="105"/>
      <c r="D52" s="105"/>
      <c r="E52" s="105"/>
      <c r="F52" s="105"/>
      <c r="G52" s="105"/>
    </row>
    <row r="53" spans="1:7" ht="14" customHeight="1" x14ac:dyDescent="0.15">
      <c r="A53" s="105"/>
      <c r="B53" s="105"/>
      <c r="C53" s="105"/>
      <c r="D53" s="105"/>
      <c r="E53" s="105"/>
      <c r="F53" s="105"/>
      <c r="G53" s="105"/>
    </row>
    <row r="54" spans="1:7" ht="14" customHeight="1" x14ac:dyDescent="0.15">
      <c r="A54" s="105"/>
      <c r="B54" s="105"/>
      <c r="C54" s="105"/>
      <c r="D54" s="105"/>
      <c r="E54" s="105"/>
      <c r="F54" s="105"/>
      <c r="G54" s="105"/>
    </row>
    <row r="55" spans="1:7" x14ac:dyDescent="0.15">
      <c r="A55" s="105"/>
      <c r="B55" s="298" t="s">
        <v>1332</v>
      </c>
      <c r="C55" s="298"/>
      <c r="D55" s="298"/>
      <c r="E55" s="298"/>
      <c r="F55" s="298"/>
      <c r="G55" s="298"/>
    </row>
    <row r="56" spans="1:7" x14ac:dyDescent="0.15">
      <c r="A56" s="105"/>
      <c r="B56" s="49"/>
      <c r="C56" s="49"/>
      <c r="D56" s="49"/>
      <c r="E56" s="49"/>
      <c r="F56" s="49"/>
      <c r="G56" s="30" t="s">
        <v>1272</v>
      </c>
    </row>
    <row r="57" spans="1:7" x14ac:dyDescent="0.15">
      <c r="A57" s="105"/>
      <c r="B57" s="299" t="s">
        <v>1333</v>
      </c>
      <c r="C57" s="299"/>
      <c r="D57" s="299"/>
      <c r="E57" s="299"/>
      <c r="F57" s="299"/>
      <c r="G57" s="88" t="s">
        <v>1273</v>
      </c>
    </row>
    <row r="58" spans="1:7" x14ac:dyDescent="0.15">
      <c r="A58" s="105" t="s">
        <v>1334</v>
      </c>
      <c r="B58" s="300" t="s">
        <v>1335</v>
      </c>
      <c r="C58" s="300"/>
      <c r="D58" s="300"/>
      <c r="E58" s="300"/>
      <c r="F58" s="300"/>
      <c r="G58" s="37"/>
    </row>
    <row r="59" spans="1:7" x14ac:dyDescent="0.15">
      <c r="A59" s="105" t="s">
        <v>1336</v>
      </c>
      <c r="B59" s="297" t="s">
        <v>1337</v>
      </c>
      <c r="C59" s="297"/>
      <c r="D59" s="297"/>
      <c r="E59" s="297"/>
      <c r="F59" s="297"/>
      <c r="G59" s="37"/>
    </row>
    <row r="60" spans="1:7" x14ac:dyDescent="0.15">
      <c r="A60" s="105" t="s">
        <v>1338</v>
      </c>
      <c r="B60" s="297" t="s">
        <v>1339</v>
      </c>
      <c r="C60" s="297"/>
      <c r="D60" s="297"/>
      <c r="E60" s="297"/>
      <c r="F60" s="297"/>
      <c r="G60" s="37"/>
    </row>
    <row r="61" spans="1:7" x14ac:dyDescent="0.15">
      <c r="A61" s="105" t="s">
        <v>1340</v>
      </c>
      <c r="B61" s="297" t="s">
        <v>1341</v>
      </c>
      <c r="C61" s="297"/>
      <c r="D61" s="297"/>
      <c r="E61" s="297"/>
      <c r="F61" s="297"/>
      <c r="G61" s="37"/>
    </row>
    <row r="62" spans="1:7" x14ac:dyDescent="0.15">
      <c r="A62" s="105" t="s">
        <v>1342</v>
      </c>
      <c r="B62" s="297" t="s">
        <v>1343</v>
      </c>
      <c r="C62" s="297"/>
      <c r="D62" s="297"/>
      <c r="E62" s="297"/>
      <c r="F62" s="297"/>
      <c r="G62" s="37"/>
    </row>
    <row r="63" spans="1:7" x14ac:dyDescent="0.15">
      <c r="A63" s="105"/>
      <c r="B63" s="105"/>
      <c r="C63" s="105"/>
      <c r="D63" s="105"/>
      <c r="E63" s="105"/>
      <c r="F63" s="105"/>
      <c r="G63" s="105"/>
    </row>
    <row r="64" spans="1:7" x14ac:dyDescent="0.15">
      <c r="A64" s="105"/>
      <c r="B64" s="105"/>
      <c r="C64" s="105"/>
      <c r="D64" s="105"/>
      <c r="E64" s="105"/>
      <c r="F64" s="105"/>
      <c r="G64" s="105"/>
    </row>
    <row r="65" spans="1:7" x14ac:dyDescent="0.15">
      <c r="A65" s="105"/>
      <c r="B65" s="105"/>
      <c r="C65" s="105"/>
      <c r="D65" s="105"/>
      <c r="E65" s="105"/>
      <c r="F65" s="105"/>
      <c r="G65" s="105"/>
    </row>
    <row r="66" spans="1:7" x14ac:dyDescent="0.15">
      <c r="A66" s="105"/>
      <c r="B66" s="298" t="s">
        <v>1344</v>
      </c>
      <c r="C66" s="298"/>
      <c r="D66" s="298"/>
      <c r="E66" s="298"/>
      <c r="F66" s="298"/>
      <c r="G66" s="298"/>
    </row>
    <row r="67" spans="1:7" x14ac:dyDescent="0.15">
      <c r="A67" s="105"/>
      <c r="B67" s="49"/>
      <c r="C67" s="49"/>
      <c r="D67" s="49"/>
      <c r="E67" s="49"/>
      <c r="F67" s="49"/>
      <c r="G67" s="30" t="s">
        <v>1272</v>
      </c>
    </row>
    <row r="68" spans="1:7" x14ac:dyDescent="0.15">
      <c r="A68" s="105"/>
      <c r="B68" s="299" t="s">
        <v>1271</v>
      </c>
      <c r="C68" s="299"/>
      <c r="D68" s="299"/>
      <c r="E68" s="299"/>
      <c r="F68" s="299"/>
      <c r="G68" s="88" t="s">
        <v>1273</v>
      </c>
    </row>
    <row r="69" spans="1:7" x14ac:dyDescent="0.15">
      <c r="A69" s="105" t="s">
        <v>1345</v>
      </c>
      <c r="B69" s="300" t="s">
        <v>1346</v>
      </c>
      <c r="C69" s="300"/>
      <c r="D69" s="300"/>
      <c r="E69" s="300"/>
      <c r="F69" s="300"/>
      <c r="G69" s="67">
        <f>G70+G73</f>
        <v>0</v>
      </c>
    </row>
    <row r="70" spans="1:7" x14ac:dyDescent="0.15">
      <c r="A70" s="105" t="s">
        <v>1347</v>
      </c>
      <c r="B70" s="297" t="s">
        <v>1348</v>
      </c>
      <c r="C70" s="297"/>
      <c r="D70" s="297"/>
      <c r="E70" s="297"/>
      <c r="F70" s="297"/>
      <c r="G70" s="67">
        <f>G71+G72</f>
        <v>0</v>
      </c>
    </row>
    <row r="71" spans="1:7" x14ac:dyDescent="0.15">
      <c r="A71" s="105" t="s">
        <v>1349</v>
      </c>
      <c r="B71" s="297" t="s">
        <v>1350</v>
      </c>
      <c r="C71" s="297"/>
      <c r="D71" s="297"/>
      <c r="E71" s="297"/>
      <c r="F71" s="297"/>
      <c r="G71" s="37"/>
    </row>
    <row r="72" spans="1:7" x14ac:dyDescent="0.15">
      <c r="A72" s="105" t="s">
        <v>1351</v>
      </c>
      <c r="B72" s="297" t="s">
        <v>1352</v>
      </c>
      <c r="C72" s="297"/>
      <c r="D72" s="297"/>
      <c r="E72" s="297"/>
      <c r="F72" s="297"/>
      <c r="G72" s="37"/>
    </row>
    <row r="73" spans="1:7" x14ac:dyDescent="0.15">
      <c r="A73" s="105" t="s">
        <v>1353</v>
      </c>
      <c r="B73" s="297" t="s">
        <v>1354</v>
      </c>
      <c r="C73" s="297"/>
      <c r="D73" s="297"/>
      <c r="E73" s="297"/>
      <c r="F73" s="297"/>
      <c r="G73" s="37"/>
    </row>
    <row r="74" spans="1:7" x14ac:dyDescent="0.15">
      <c r="A74" s="105"/>
      <c r="B74" s="105"/>
      <c r="C74" s="105"/>
      <c r="D74" s="105"/>
      <c r="E74" s="105"/>
      <c r="F74" s="105"/>
      <c r="G74" s="105"/>
    </row>
    <row r="75" spans="1:7" x14ac:dyDescent="0.15">
      <c r="A75" s="105"/>
      <c r="B75" s="105"/>
      <c r="C75" s="105"/>
      <c r="D75" s="105"/>
      <c r="E75" s="105"/>
      <c r="F75" s="105"/>
      <c r="G75" s="105"/>
    </row>
    <row r="76" spans="1:7" x14ac:dyDescent="0.15">
      <c r="A76" s="105"/>
      <c r="B76" s="105"/>
      <c r="C76" s="105"/>
      <c r="D76" s="105"/>
      <c r="E76" s="105"/>
      <c r="F76" s="105"/>
      <c r="G76" s="105"/>
    </row>
    <row r="77" spans="1:7" x14ac:dyDescent="0.15">
      <c r="A77" s="105"/>
      <c r="B77" s="298" t="s">
        <v>1355</v>
      </c>
      <c r="C77" s="298"/>
      <c r="D77" s="298"/>
      <c r="E77" s="298"/>
      <c r="F77" s="298"/>
      <c r="G77" s="298"/>
    </row>
    <row r="78" spans="1:7" x14ac:dyDescent="0.15">
      <c r="A78" s="105"/>
      <c r="B78" s="49"/>
      <c r="C78" s="49"/>
      <c r="D78" s="49"/>
      <c r="E78" s="49"/>
      <c r="F78" s="49"/>
      <c r="G78" s="30" t="s">
        <v>1272</v>
      </c>
    </row>
    <row r="79" spans="1:7" x14ac:dyDescent="0.15">
      <c r="A79" s="105"/>
      <c r="B79" s="299" t="s">
        <v>1271</v>
      </c>
      <c r="C79" s="299"/>
      <c r="D79" s="299"/>
      <c r="E79" s="299"/>
      <c r="F79" s="299"/>
      <c r="G79" s="88" t="s">
        <v>1273</v>
      </c>
    </row>
    <row r="80" spans="1:7" x14ac:dyDescent="0.15">
      <c r="A80" s="105" t="s">
        <v>1356</v>
      </c>
      <c r="B80" s="300" t="s">
        <v>1357</v>
      </c>
      <c r="C80" s="300"/>
      <c r="D80" s="300"/>
      <c r="E80" s="300"/>
      <c r="F80" s="300"/>
      <c r="G80" s="37"/>
    </row>
    <row r="81" spans="1:7" x14ac:dyDescent="0.15">
      <c r="A81" s="105" t="s">
        <v>1358</v>
      </c>
      <c r="B81" s="297" t="s">
        <v>1359</v>
      </c>
      <c r="C81" s="297"/>
      <c r="D81" s="297"/>
      <c r="E81" s="297"/>
      <c r="F81" s="297"/>
      <c r="G81" s="37"/>
    </row>
    <row r="82" spans="1:7" x14ac:dyDescent="0.15">
      <c r="A82" s="105" t="s">
        <v>1360</v>
      </c>
      <c r="B82" s="297" t="s">
        <v>1361</v>
      </c>
      <c r="C82" s="297"/>
      <c r="D82" s="297"/>
      <c r="E82" s="297"/>
      <c r="F82" s="297"/>
      <c r="G82" s="37"/>
    </row>
    <row r="83" spans="1:7" x14ac:dyDescent="0.15">
      <c r="A83" s="105" t="s">
        <v>1362</v>
      </c>
      <c r="B83" s="297" t="s">
        <v>1363</v>
      </c>
      <c r="C83" s="297"/>
      <c r="D83" s="297"/>
      <c r="E83" s="297"/>
      <c r="F83" s="297"/>
      <c r="G83" s="37"/>
    </row>
    <row r="84" spans="1:7" x14ac:dyDescent="0.15">
      <c r="A84" s="105" t="s">
        <v>1364</v>
      </c>
      <c r="B84" s="297" t="s">
        <v>1365</v>
      </c>
      <c r="C84" s="297"/>
      <c r="D84" s="297"/>
      <c r="E84" s="297"/>
      <c r="F84" s="297"/>
      <c r="G84" s="37"/>
    </row>
    <row r="85" spans="1:7" x14ac:dyDescent="0.15">
      <c r="A85" s="105" t="s">
        <v>1366</v>
      </c>
      <c r="B85" s="297" t="s">
        <v>1367</v>
      </c>
      <c r="C85" s="297"/>
      <c r="D85" s="297"/>
      <c r="E85" s="297"/>
      <c r="F85" s="297"/>
      <c r="G85" s="37"/>
    </row>
  </sheetData>
  <sheetProtection sheet="1"/>
  <mergeCells count="59">
    <mergeCell ref="B3:G3"/>
    <mergeCell ref="B4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7:G17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3:G33"/>
    <mergeCell ref="B35:F35"/>
    <mergeCell ref="B36:F36"/>
    <mergeCell ref="B37:F37"/>
    <mergeCell ref="B38:F38"/>
    <mergeCell ref="B39:F39"/>
    <mergeCell ref="B40:F40"/>
    <mergeCell ref="B44:G44"/>
    <mergeCell ref="B46:F46"/>
    <mergeCell ref="B47:F47"/>
    <mergeCell ref="B48:F48"/>
    <mergeCell ref="B49:F49"/>
    <mergeCell ref="B50:F50"/>
    <mergeCell ref="B51:F51"/>
    <mergeCell ref="B55:G55"/>
    <mergeCell ref="B57:F57"/>
    <mergeCell ref="B58:F58"/>
    <mergeCell ref="B59:F59"/>
    <mergeCell ref="B60:F60"/>
    <mergeCell ref="B80:F80"/>
    <mergeCell ref="B61:F61"/>
    <mergeCell ref="B62:F62"/>
    <mergeCell ref="B66:G66"/>
    <mergeCell ref="B68:F68"/>
    <mergeCell ref="B69:F69"/>
    <mergeCell ref="B70:F70"/>
    <mergeCell ref="B81:F81"/>
    <mergeCell ref="B82:F82"/>
    <mergeCell ref="B83:F83"/>
    <mergeCell ref="B84:F84"/>
    <mergeCell ref="B85:F85"/>
    <mergeCell ref="B71:F71"/>
    <mergeCell ref="B72:F72"/>
    <mergeCell ref="B73:F73"/>
    <mergeCell ref="B77:G77"/>
    <mergeCell ref="B79:F79"/>
  </mergeCells>
  <pageMargins left="0.78749999999999998" right="0.78749999999999998" top="1.0249999999999999" bottom="1.0249999999999999" header="0.78749999999999998" footer="0.78749999999999998"/>
  <pageSetup paperSize="9" scale="41" firstPageNumber="0" orientation="portrait" horizontalDpi="300" verticalDpi="300"/>
  <headerFooter>
    <oddHeader>&amp;C&amp;A</oddHeader>
    <oddFooter>&amp;CPage &amp;P</oddFooter>
  </headerFooter>
  <rowBreaks count="2" manualBreakCount="2">
    <brk id="32" max="16383" man="1"/>
    <brk id="65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0"/>
  <sheetViews>
    <sheetView tabSelected="1" topLeftCell="A390" zoomScale="90" zoomScaleNormal="90" zoomScalePageLayoutView="90" workbookViewId="0">
      <selection activeCell="G387" sqref="G387:G390"/>
    </sheetView>
  </sheetViews>
  <sheetFormatPr baseColWidth="10" defaultColWidth="11.5" defaultRowHeight="13" x14ac:dyDescent="0.15"/>
  <cols>
    <col min="1" max="1" width="13.83203125" style="26" customWidth="1"/>
    <col min="2" max="2" width="38" style="26" customWidth="1"/>
    <col min="3" max="3" width="36" style="26" customWidth="1"/>
    <col min="4" max="4" width="23.83203125" style="26" customWidth="1"/>
    <col min="5" max="5" width="42.6640625" style="26" customWidth="1"/>
    <col min="6" max="6" width="16" style="26" customWidth="1"/>
    <col min="7" max="7" width="23.83203125" style="26" customWidth="1"/>
    <col min="8" max="8" width="43.33203125" style="26" customWidth="1"/>
    <col min="9" max="9" width="38.5" style="26" customWidth="1"/>
    <col min="10" max="10" width="41.5" style="26" customWidth="1"/>
    <col min="11" max="16384" width="11.5" style="26"/>
  </cols>
  <sheetData>
    <row r="1" spans="1:7" ht="20" customHeight="1" x14ac:dyDescent="0.15">
      <c r="A1" s="241"/>
      <c r="B1" s="333" t="s">
        <v>1368</v>
      </c>
      <c r="C1" s="333"/>
      <c r="D1" s="333"/>
      <c r="E1" s="333"/>
      <c r="F1" s="333"/>
      <c r="G1" s="333"/>
    </row>
    <row r="2" spans="1:7" ht="20" customHeight="1" x14ac:dyDescent="0.15">
      <c r="A2" s="241"/>
      <c r="B2" s="308" t="s">
        <v>1369</v>
      </c>
      <c r="C2" s="308"/>
      <c r="D2" s="308"/>
      <c r="E2" s="308"/>
      <c r="F2" s="242"/>
      <c r="G2" s="242"/>
    </row>
    <row r="3" spans="1:7" x14ac:dyDescent="0.15">
      <c r="A3" s="241"/>
      <c r="B3" s="242"/>
      <c r="C3" s="242"/>
      <c r="D3" s="242"/>
      <c r="E3" s="242"/>
      <c r="F3" s="242"/>
      <c r="G3" s="242"/>
    </row>
    <row r="4" spans="1:7" ht="20" customHeight="1" x14ac:dyDescent="0.15">
      <c r="A4" s="241"/>
      <c r="B4" s="306" t="s">
        <v>1370</v>
      </c>
      <c r="C4" s="306"/>
      <c r="D4" s="306"/>
      <c r="E4" s="306"/>
      <c r="F4" s="306"/>
      <c r="G4" s="306"/>
    </row>
    <row r="5" spans="1:7" x14ac:dyDescent="0.15">
      <c r="A5" s="241"/>
      <c r="B5" s="242"/>
      <c r="C5" s="242"/>
      <c r="D5" s="242"/>
      <c r="E5" s="242"/>
      <c r="F5" s="243"/>
      <c r="G5" s="243"/>
    </row>
    <row r="6" spans="1:7" ht="24.75" customHeight="1" x14ac:dyDescent="0.15">
      <c r="A6" s="244"/>
      <c r="B6" s="332" t="s">
        <v>1271</v>
      </c>
      <c r="C6" s="332"/>
      <c r="D6" s="332"/>
      <c r="E6" s="332"/>
      <c r="F6" s="332"/>
      <c r="G6" s="245" t="s">
        <v>1371</v>
      </c>
    </row>
    <row r="7" spans="1:7" ht="67" customHeight="1" x14ac:dyDescent="0.15">
      <c r="A7" s="246" t="s">
        <v>1372</v>
      </c>
      <c r="B7" s="332" t="s">
        <v>1373</v>
      </c>
      <c r="C7" s="332"/>
      <c r="D7" s="332"/>
      <c r="E7" s="332"/>
      <c r="F7" s="332"/>
      <c r="G7" s="247">
        <f>G8+G11</f>
        <v>0</v>
      </c>
    </row>
    <row r="8" spans="1:7" ht="42.5" customHeight="1" x14ac:dyDescent="0.15">
      <c r="A8" s="246" t="s">
        <v>1374</v>
      </c>
      <c r="B8" s="304" t="s">
        <v>1375</v>
      </c>
      <c r="C8" s="304"/>
      <c r="D8" s="304"/>
      <c r="E8" s="304"/>
      <c r="F8" s="304"/>
      <c r="G8" s="247">
        <f>G9+G10</f>
        <v>0</v>
      </c>
    </row>
    <row r="9" spans="1:7" ht="20" customHeight="1" x14ac:dyDescent="0.15">
      <c r="A9" s="246" t="s">
        <v>1376</v>
      </c>
      <c r="B9" s="304" t="s">
        <v>1377</v>
      </c>
      <c r="C9" s="304"/>
      <c r="D9" s="304"/>
      <c r="E9" s="304"/>
      <c r="F9" s="304"/>
      <c r="G9" s="248"/>
    </row>
    <row r="10" spans="1:7" ht="20" customHeight="1" x14ac:dyDescent="0.15">
      <c r="A10" s="246" t="s">
        <v>1378</v>
      </c>
      <c r="B10" s="304" t="s">
        <v>1379</v>
      </c>
      <c r="C10" s="304"/>
      <c r="D10" s="304"/>
      <c r="E10" s="304"/>
      <c r="F10" s="304"/>
      <c r="G10" s="248"/>
    </row>
    <row r="11" spans="1:7" ht="43.5" customHeight="1" x14ac:dyDescent="0.15">
      <c r="A11" s="246" t="s">
        <v>1380</v>
      </c>
      <c r="B11" s="313" t="s">
        <v>1381</v>
      </c>
      <c r="C11" s="313"/>
      <c r="D11" s="313"/>
      <c r="E11" s="313"/>
      <c r="F11" s="313"/>
      <c r="G11" s="248"/>
    </row>
    <row r="12" spans="1:7" ht="20" customHeight="1" x14ac:dyDescent="0.15">
      <c r="A12" s="246" t="s">
        <v>1382</v>
      </c>
      <c r="B12" s="313" t="s">
        <v>1283</v>
      </c>
      <c r="C12" s="313"/>
      <c r="D12" s="313"/>
      <c r="E12" s="313"/>
      <c r="F12" s="313"/>
      <c r="G12" s="248"/>
    </row>
    <row r="13" spans="1:7" ht="37.25" customHeight="1" x14ac:dyDescent="0.15">
      <c r="A13" s="246" t="s">
        <v>1383</v>
      </c>
      <c r="B13" s="304" t="s">
        <v>1384</v>
      </c>
      <c r="C13" s="304"/>
      <c r="D13" s="304"/>
      <c r="E13" s="304"/>
      <c r="F13" s="304"/>
      <c r="G13" s="247">
        <f>G14+G15</f>
        <v>0</v>
      </c>
    </row>
    <row r="14" spans="1:7" ht="20" customHeight="1" x14ac:dyDescent="0.15">
      <c r="A14" s="246" t="s">
        <v>1385</v>
      </c>
      <c r="B14" s="304" t="s">
        <v>1386</v>
      </c>
      <c r="C14" s="304"/>
      <c r="D14" s="304"/>
      <c r="E14" s="304"/>
      <c r="F14" s="304"/>
      <c r="G14" s="248"/>
    </row>
    <row r="15" spans="1:7" ht="20" customHeight="1" x14ac:dyDescent="0.15">
      <c r="A15" s="246" t="s">
        <v>1387</v>
      </c>
      <c r="B15" s="304" t="s">
        <v>1289</v>
      </c>
      <c r="C15" s="304"/>
      <c r="D15" s="304"/>
      <c r="E15" s="304"/>
      <c r="F15" s="304"/>
      <c r="G15" s="248"/>
    </row>
    <row r="16" spans="1:7" x14ac:dyDescent="0.15">
      <c r="A16" s="249"/>
      <c r="B16" s="250"/>
      <c r="C16" s="250"/>
      <c r="D16" s="250"/>
      <c r="E16" s="250"/>
      <c r="F16" s="250"/>
      <c r="G16" s="251"/>
    </row>
    <row r="17" spans="1:7" x14ac:dyDescent="0.15">
      <c r="A17" s="249"/>
      <c r="B17" s="250"/>
      <c r="C17" s="250"/>
      <c r="D17" s="250"/>
      <c r="E17" s="250"/>
      <c r="F17" s="250"/>
      <c r="G17" s="251"/>
    </row>
    <row r="18" spans="1:7" ht="20" customHeight="1" x14ac:dyDescent="0.15">
      <c r="A18" s="241"/>
      <c r="B18" s="306" t="s">
        <v>1388</v>
      </c>
      <c r="C18" s="306"/>
      <c r="D18" s="306"/>
      <c r="E18" s="306"/>
      <c r="F18" s="306"/>
      <c r="G18" s="306"/>
    </row>
    <row r="19" spans="1:7" x14ac:dyDescent="0.15">
      <c r="A19" s="241"/>
      <c r="B19" s="331"/>
      <c r="C19" s="331"/>
      <c r="D19" s="331"/>
      <c r="E19" s="331"/>
      <c r="F19" s="243"/>
      <c r="G19" s="243"/>
    </row>
    <row r="20" spans="1:7" ht="20" customHeight="1" x14ac:dyDescent="0.15">
      <c r="A20" s="244"/>
      <c r="B20" s="332" t="s">
        <v>1271</v>
      </c>
      <c r="C20" s="332"/>
      <c r="D20" s="332"/>
      <c r="E20" s="332"/>
      <c r="F20" s="332"/>
      <c r="G20" s="245" t="s">
        <v>1371</v>
      </c>
    </row>
    <row r="21" spans="1:7" s="49" customFormat="1" ht="21.5" customHeight="1" x14ac:dyDescent="0.15">
      <c r="A21" s="246" t="s">
        <v>1389</v>
      </c>
      <c r="B21" s="304" t="s">
        <v>1390</v>
      </c>
      <c r="C21" s="304"/>
      <c r="D21" s="304"/>
      <c r="E21" s="304"/>
      <c r="F21" s="304"/>
      <c r="G21" s="248"/>
    </row>
    <row r="22" spans="1:7" ht="20" customHeight="1" x14ac:dyDescent="0.15">
      <c r="A22" s="246" t="s">
        <v>1391</v>
      </c>
      <c r="B22" s="304" t="s">
        <v>1392</v>
      </c>
      <c r="C22" s="304"/>
      <c r="D22" s="304"/>
      <c r="E22" s="304"/>
      <c r="F22" s="304"/>
      <c r="G22" s="248"/>
    </row>
    <row r="23" spans="1:7" ht="20" customHeight="1" x14ac:dyDescent="0.15">
      <c r="A23" s="246" t="s">
        <v>1393</v>
      </c>
      <c r="B23" s="304" t="s">
        <v>1394</v>
      </c>
      <c r="C23" s="304"/>
      <c r="D23" s="304"/>
      <c r="E23" s="304"/>
      <c r="F23" s="304"/>
      <c r="G23" s="248"/>
    </row>
    <row r="24" spans="1:7" ht="21.5" customHeight="1" x14ac:dyDescent="0.15">
      <c r="A24" s="246" t="s">
        <v>1395</v>
      </c>
      <c r="B24" s="329" t="s">
        <v>1396</v>
      </c>
      <c r="C24" s="329"/>
      <c r="D24" s="329"/>
      <c r="E24" s="329"/>
      <c r="F24" s="329"/>
      <c r="G24" s="248"/>
    </row>
    <row r="25" spans="1:7" ht="21.5" customHeight="1" x14ac:dyDescent="0.15">
      <c r="A25" s="246" t="s">
        <v>1397</v>
      </c>
      <c r="B25" s="320" t="s">
        <v>1398</v>
      </c>
      <c r="C25" s="320"/>
      <c r="D25" s="320"/>
      <c r="E25" s="320"/>
      <c r="F25" s="320"/>
      <c r="G25" s="247">
        <f>G26+G29</f>
        <v>0</v>
      </c>
    </row>
    <row r="26" spans="1:7" ht="22.25" customHeight="1" x14ac:dyDescent="0.15">
      <c r="A26" s="246" t="s">
        <v>1399</v>
      </c>
      <c r="B26" s="304" t="s">
        <v>1400</v>
      </c>
      <c r="C26" s="304"/>
      <c r="D26" s="304"/>
      <c r="E26" s="304"/>
      <c r="F26" s="304"/>
      <c r="G26" s="247">
        <f>G27+G28</f>
        <v>0</v>
      </c>
    </row>
    <row r="27" spans="1:7" ht="16.5" customHeight="1" x14ac:dyDescent="0.15">
      <c r="A27" s="246" t="s">
        <v>1401</v>
      </c>
      <c r="B27" s="313" t="s">
        <v>1402</v>
      </c>
      <c r="C27" s="313"/>
      <c r="D27" s="313"/>
      <c r="E27" s="313"/>
      <c r="F27" s="313"/>
      <c r="G27" s="248"/>
    </row>
    <row r="28" spans="1:7" ht="20" customHeight="1" x14ac:dyDescent="0.15">
      <c r="A28" s="246" t="s">
        <v>1403</v>
      </c>
      <c r="B28" s="313" t="s">
        <v>1404</v>
      </c>
      <c r="C28" s="313"/>
      <c r="D28" s="313"/>
      <c r="E28" s="313"/>
      <c r="F28" s="313"/>
      <c r="G28" s="248"/>
    </row>
    <row r="29" spans="1:7" ht="20" customHeight="1" x14ac:dyDescent="0.15">
      <c r="A29" s="246" t="s">
        <v>1405</v>
      </c>
      <c r="B29" s="304" t="s">
        <v>1406</v>
      </c>
      <c r="C29" s="304"/>
      <c r="D29" s="304"/>
      <c r="E29" s="304"/>
      <c r="F29" s="304"/>
      <c r="G29" s="247">
        <f>G30-G31+G32</f>
        <v>0</v>
      </c>
    </row>
    <row r="30" spans="1:7" ht="20" customHeight="1" x14ac:dyDescent="0.15">
      <c r="A30" s="246" t="s">
        <v>1407</v>
      </c>
      <c r="B30" s="304" t="s">
        <v>1408</v>
      </c>
      <c r="C30" s="304"/>
      <c r="D30" s="304"/>
      <c r="E30" s="304"/>
      <c r="F30" s="304"/>
      <c r="G30" s="248"/>
    </row>
    <row r="31" spans="1:7" ht="20" customHeight="1" x14ac:dyDescent="0.15">
      <c r="A31" s="49" t="s">
        <v>1409</v>
      </c>
      <c r="B31" s="304" t="s">
        <v>1410</v>
      </c>
      <c r="C31" s="304"/>
      <c r="D31" s="304"/>
      <c r="E31" s="304"/>
      <c r="F31" s="304"/>
      <c r="G31" s="248"/>
    </row>
    <row r="32" spans="1:7" ht="20" customHeight="1" x14ac:dyDescent="0.15">
      <c r="A32" s="49" t="s">
        <v>1411</v>
      </c>
      <c r="B32" s="304" t="s">
        <v>1412</v>
      </c>
      <c r="C32" s="304"/>
      <c r="D32" s="304"/>
      <c r="E32" s="304"/>
      <c r="F32" s="304"/>
      <c r="G32" s="248"/>
    </row>
    <row r="33" spans="1:7" x14ac:dyDescent="0.15">
      <c r="A33" s="249"/>
      <c r="B33" s="250"/>
      <c r="C33" s="250"/>
      <c r="D33" s="250"/>
      <c r="E33" s="250"/>
      <c r="F33" s="250"/>
      <c r="G33" s="251"/>
    </row>
    <row r="34" spans="1:7" ht="20" customHeight="1" x14ac:dyDescent="0.15">
      <c r="A34" s="249"/>
      <c r="B34" s="305" t="s">
        <v>1413</v>
      </c>
      <c r="C34" s="305"/>
      <c r="D34" s="305"/>
      <c r="E34" s="305"/>
      <c r="F34" s="305"/>
      <c r="G34" s="305"/>
    </row>
    <row r="35" spans="1:7" x14ac:dyDescent="0.15">
      <c r="A35" s="249"/>
      <c r="B35" s="250" t="s">
        <v>1414</v>
      </c>
      <c r="C35" s="250"/>
      <c r="D35" s="250"/>
      <c r="E35" s="250"/>
      <c r="F35" s="250"/>
      <c r="G35" s="251"/>
    </row>
    <row r="36" spans="1:7" x14ac:dyDescent="0.15">
      <c r="A36" s="249"/>
      <c r="B36" s="250"/>
      <c r="C36" s="250"/>
      <c r="D36" s="250"/>
      <c r="E36" s="250"/>
      <c r="F36" s="250"/>
      <c r="G36" s="251"/>
    </row>
    <row r="37" spans="1:7" x14ac:dyDescent="0.15">
      <c r="A37" s="249"/>
      <c r="B37" s="253"/>
      <c r="C37" s="250"/>
      <c r="D37" s="250"/>
      <c r="E37" s="250"/>
      <c r="F37" s="250"/>
      <c r="G37" s="251"/>
    </row>
    <row r="38" spans="1:7" ht="20" customHeight="1" x14ac:dyDescent="0.15">
      <c r="A38" s="246"/>
      <c r="B38" s="330" t="s">
        <v>1415</v>
      </c>
      <c r="C38" s="330"/>
      <c r="D38" s="330"/>
      <c r="E38" s="330"/>
      <c r="F38" s="242"/>
      <c r="G38" s="254"/>
    </row>
    <row r="39" spans="1:7" ht="20" customHeight="1" x14ac:dyDescent="0.15">
      <c r="A39" s="246"/>
      <c r="B39" s="306" t="s">
        <v>1416</v>
      </c>
      <c r="C39" s="306"/>
      <c r="D39" s="306"/>
      <c r="E39" s="306"/>
      <c r="F39" s="306"/>
      <c r="G39" s="306"/>
    </row>
    <row r="40" spans="1:7" x14ac:dyDescent="0.15">
      <c r="A40" s="249"/>
      <c r="B40" s="250"/>
      <c r="C40" s="250"/>
      <c r="D40" s="250"/>
      <c r="E40" s="250"/>
      <c r="F40" s="255"/>
      <c r="G40" s="255"/>
    </row>
    <row r="41" spans="1:7" ht="20" customHeight="1" x14ac:dyDescent="0.15">
      <c r="A41" s="256"/>
      <c r="B41" s="307" t="s">
        <v>1417</v>
      </c>
      <c r="C41" s="307"/>
      <c r="D41" s="307"/>
      <c r="E41" s="307"/>
      <c r="F41" s="307"/>
      <c r="G41" s="245" t="s">
        <v>1371</v>
      </c>
    </row>
    <row r="42" spans="1:7" ht="39.25" customHeight="1" x14ac:dyDescent="0.15">
      <c r="A42" s="257" t="s">
        <v>1418</v>
      </c>
      <c r="B42" s="320" t="s">
        <v>1419</v>
      </c>
      <c r="C42" s="320"/>
      <c r="D42" s="320"/>
      <c r="E42" s="320"/>
      <c r="F42" s="320"/>
      <c r="G42" s="247">
        <f>G43+G44</f>
        <v>0</v>
      </c>
    </row>
    <row r="43" spans="1:7" ht="42.5" customHeight="1" x14ac:dyDescent="0.15">
      <c r="A43" s="257" t="s">
        <v>1420</v>
      </c>
      <c r="B43" s="304" t="s">
        <v>1421</v>
      </c>
      <c r="C43" s="304"/>
      <c r="D43" s="304"/>
      <c r="E43" s="304"/>
      <c r="F43" s="304"/>
      <c r="G43" s="248"/>
    </row>
    <row r="44" spans="1:7" ht="20" customHeight="1" x14ac:dyDescent="0.15">
      <c r="A44" s="257" t="s">
        <v>1422</v>
      </c>
      <c r="B44" s="304" t="s">
        <v>1423</v>
      </c>
      <c r="C44" s="304"/>
      <c r="D44" s="304"/>
      <c r="E44" s="304"/>
      <c r="F44" s="304"/>
      <c r="G44" s="248"/>
    </row>
    <row r="45" spans="1:7" ht="20" customHeight="1" x14ac:dyDescent="0.15">
      <c r="A45" s="257" t="s">
        <v>1424</v>
      </c>
      <c r="B45" s="304" t="s">
        <v>1425</v>
      </c>
      <c r="C45" s="304"/>
      <c r="D45" s="304"/>
      <c r="E45" s="304"/>
      <c r="F45" s="304"/>
      <c r="G45" s="248"/>
    </row>
    <row r="46" spans="1:7" ht="20" customHeight="1" x14ac:dyDescent="0.15">
      <c r="A46" s="257" t="s">
        <v>1426</v>
      </c>
      <c r="B46" s="304" t="s">
        <v>1427</v>
      </c>
      <c r="C46" s="304"/>
      <c r="D46" s="304"/>
      <c r="E46" s="304"/>
      <c r="F46" s="304"/>
      <c r="G46" s="258" t="e">
        <f>G42/G45</f>
        <v>#DIV/0!</v>
      </c>
    </row>
    <row r="47" spans="1:7" ht="20" customHeight="1" x14ac:dyDescent="0.15">
      <c r="A47" s="257" t="s">
        <v>1428</v>
      </c>
      <c r="B47" s="304" t="s">
        <v>1429</v>
      </c>
      <c r="C47" s="304"/>
      <c r="D47" s="304"/>
      <c r="E47" s="304"/>
      <c r="F47" s="304"/>
      <c r="G47" s="258" t="e">
        <f>G43/G45</f>
        <v>#DIV/0!</v>
      </c>
    </row>
    <row r="48" spans="1:7" x14ac:dyDescent="0.15">
      <c r="A48" s="259"/>
      <c r="B48" s="250"/>
      <c r="C48" s="250"/>
      <c r="D48" s="250"/>
      <c r="E48" s="250"/>
      <c r="F48" s="250"/>
      <c r="G48" s="251"/>
    </row>
    <row r="49" spans="1:7" ht="35.75" customHeight="1" x14ac:dyDescent="0.15">
      <c r="A49" s="259"/>
      <c r="B49" s="321" t="s">
        <v>1430</v>
      </c>
      <c r="C49" s="321"/>
      <c r="D49" s="321"/>
      <c r="E49" s="321"/>
      <c r="F49" s="321"/>
      <c r="G49" s="321"/>
    </row>
    <row r="50" spans="1:7" x14ac:dyDescent="0.15">
      <c r="A50" s="259"/>
      <c r="B50" s="250"/>
      <c r="C50" s="250"/>
      <c r="D50" s="250"/>
      <c r="E50" s="250"/>
      <c r="F50" s="250"/>
      <c r="G50" s="251"/>
    </row>
    <row r="51" spans="1:7" x14ac:dyDescent="0.15">
      <c r="A51" s="249"/>
      <c r="B51" s="250"/>
      <c r="C51" s="250"/>
      <c r="D51" s="250"/>
      <c r="E51" s="250"/>
      <c r="F51" s="250"/>
      <c r="G51" s="251"/>
    </row>
    <row r="52" spans="1:7" ht="20" customHeight="1" x14ac:dyDescent="0.15">
      <c r="A52" s="246"/>
      <c r="B52" s="306" t="s">
        <v>1431</v>
      </c>
      <c r="C52" s="306"/>
      <c r="D52" s="306"/>
      <c r="E52" s="306"/>
      <c r="F52" s="306"/>
      <c r="G52" s="306"/>
    </row>
    <row r="53" spans="1:7" x14ac:dyDescent="0.15">
      <c r="A53" s="249"/>
      <c r="B53" s="250"/>
      <c r="C53" s="250"/>
      <c r="D53" s="250"/>
      <c r="E53" s="250"/>
      <c r="F53" s="255"/>
      <c r="G53" s="255"/>
    </row>
    <row r="54" spans="1:7" ht="20" customHeight="1" x14ac:dyDescent="0.15">
      <c r="A54" s="244"/>
      <c r="B54" s="307" t="s">
        <v>1417</v>
      </c>
      <c r="C54" s="307"/>
      <c r="D54" s="307"/>
      <c r="E54" s="307"/>
      <c r="F54" s="307"/>
      <c r="G54" s="245" t="s">
        <v>1371</v>
      </c>
    </row>
    <row r="55" spans="1:7" ht="35" customHeight="1" x14ac:dyDescent="0.15">
      <c r="A55" s="257" t="s">
        <v>1432</v>
      </c>
      <c r="B55" s="304" t="s">
        <v>1433</v>
      </c>
      <c r="C55" s="304"/>
      <c r="D55" s="304"/>
      <c r="E55" s="304"/>
      <c r="F55" s="304"/>
      <c r="G55" s="248"/>
    </row>
    <row r="56" spans="1:7" ht="33" customHeight="1" x14ac:dyDescent="0.15">
      <c r="A56" s="257" t="s">
        <v>1434</v>
      </c>
      <c r="B56" s="320" t="s">
        <v>1435</v>
      </c>
      <c r="C56" s="320"/>
      <c r="D56" s="320"/>
      <c r="E56" s="320"/>
      <c r="F56" s="320"/>
      <c r="G56" s="247">
        <f>SUM(G57:G62)</f>
        <v>0</v>
      </c>
    </row>
    <row r="57" spans="1:7" ht="20" customHeight="1" x14ac:dyDescent="0.15">
      <c r="A57" s="257" t="s">
        <v>1436</v>
      </c>
      <c r="B57" s="304" t="s">
        <v>1437</v>
      </c>
      <c r="C57" s="304"/>
      <c r="D57" s="304"/>
      <c r="E57" s="304"/>
      <c r="F57" s="304"/>
      <c r="G57" s="248"/>
    </row>
    <row r="58" spans="1:7" ht="20" customHeight="1" x14ac:dyDescent="0.15">
      <c r="A58" s="257" t="s">
        <v>1438</v>
      </c>
      <c r="B58" s="304" t="s">
        <v>1439</v>
      </c>
      <c r="C58" s="304"/>
      <c r="D58" s="304"/>
      <c r="E58" s="304"/>
      <c r="F58" s="304"/>
      <c r="G58" s="248"/>
    </row>
    <row r="59" spans="1:7" ht="20" customHeight="1" x14ac:dyDescent="0.15">
      <c r="A59" s="257" t="s">
        <v>1440</v>
      </c>
      <c r="B59" s="304" t="s">
        <v>1441</v>
      </c>
      <c r="C59" s="304"/>
      <c r="D59" s="304"/>
      <c r="E59" s="304"/>
      <c r="F59" s="304"/>
      <c r="G59" s="248"/>
    </row>
    <row r="60" spans="1:7" ht="20" customHeight="1" x14ac:dyDescent="0.15">
      <c r="A60" s="257" t="s">
        <v>1442</v>
      </c>
      <c r="B60" s="304" t="s">
        <v>1443</v>
      </c>
      <c r="C60" s="304"/>
      <c r="D60" s="304"/>
      <c r="E60" s="304"/>
      <c r="F60" s="304"/>
      <c r="G60" s="248"/>
    </row>
    <row r="61" spans="1:7" ht="20" customHeight="1" x14ac:dyDescent="0.15">
      <c r="A61" s="257" t="s">
        <v>1444</v>
      </c>
      <c r="B61" s="304" t="s">
        <v>1445</v>
      </c>
      <c r="C61" s="304"/>
      <c r="D61" s="304"/>
      <c r="E61" s="304"/>
      <c r="F61" s="304"/>
      <c r="G61" s="248"/>
    </row>
    <row r="62" spans="1:7" ht="20" customHeight="1" x14ac:dyDescent="0.15">
      <c r="A62" s="257" t="s">
        <v>1446</v>
      </c>
      <c r="B62" s="304" t="s">
        <v>1447</v>
      </c>
      <c r="C62" s="304"/>
      <c r="D62" s="304"/>
      <c r="E62" s="304"/>
      <c r="F62" s="304"/>
      <c r="G62" s="248"/>
    </row>
    <row r="63" spans="1:7" x14ac:dyDescent="0.15">
      <c r="A63" s="259"/>
      <c r="B63" s="250"/>
      <c r="C63" s="250"/>
      <c r="D63" s="250"/>
      <c r="E63" s="250"/>
      <c r="F63" s="250"/>
      <c r="G63" s="251"/>
    </row>
    <row r="64" spans="1:7" ht="20" customHeight="1" x14ac:dyDescent="0.15">
      <c r="A64" s="249"/>
      <c r="B64" s="321" t="s">
        <v>1448</v>
      </c>
      <c r="C64" s="321"/>
      <c r="D64" s="321"/>
      <c r="E64" s="321"/>
      <c r="F64" s="321"/>
      <c r="G64" s="321"/>
    </row>
    <row r="65" spans="1:7" x14ac:dyDescent="0.15">
      <c r="A65" s="249"/>
      <c r="B65" s="250"/>
      <c r="C65" s="250"/>
      <c r="D65" s="250"/>
      <c r="E65" s="250"/>
      <c r="F65" s="250"/>
      <c r="G65" s="251"/>
    </row>
    <row r="66" spans="1:7" x14ac:dyDescent="0.15">
      <c r="A66" s="249"/>
    </row>
    <row r="67" spans="1:7" ht="20" customHeight="1" x14ac:dyDescent="0.15">
      <c r="A67" s="249"/>
      <c r="B67" s="308" t="s">
        <v>1449</v>
      </c>
      <c r="C67" s="308"/>
      <c r="D67" s="308"/>
      <c r="E67" s="308"/>
      <c r="F67" s="308"/>
      <c r="G67" s="308"/>
    </row>
    <row r="68" spans="1:7" x14ac:dyDescent="0.15">
      <c r="A68" s="249"/>
      <c r="B68" s="260"/>
      <c r="C68" s="250"/>
      <c r="D68" s="250"/>
      <c r="E68" s="250"/>
      <c r="F68" s="250"/>
      <c r="G68" s="251"/>
    </row>
    <row r="69" spans="1:7" x14ac:dyDescent="0.15">
      <c r="A69" s="249"/>
      <c r="B69" s="250"/>
      <c r="C69" s="250"/>
      <c r="D69" s="250"/>
      <c r="E69" s="250"/>
      <c r="F69" s="250"/>
      <c r="G69" s="251"/>
    </row>
    <row r="70" spans="1:7" ht="20" customHeight="1" x14ac:dyDescent="0.15">
      <c r="A70" s="246"/>
      <c r="B70" s="306" t="s">
        <v>1450</v>
      </c>
      <c r="C70" s="306"/>
      <c r="D70" s="306"/>
      <c r="E70" s="306"/>
      <c r="F70" s="306"/>
      <c r="G70" s="306"/>
    </row>
    <row r="71" spans="1:7" ht="20" customHeight="1" x14ac:dyDescent="0.15">
      <c r="A71" s="244"/>
      <c r="B71" s="307" t="s">
        <v>1451</v>
      </c>
      <c r="C71" s="307"/>
      <c r="D71" s="307"/>
      <c r="E71" s="307"/>
      <c r="F71" s="307"/>
      <c r="G71" s="245" t="s">
        <v>1371</v>
      </c>
    </row>
    <row r="72" spans="1:7" ht="20" customHeight="1" x14ac:dyDescent="0.15">
      <c r="A72" s="246" t="s">
        <v>1452</v>
      </c>
      <c r="B72" s="304" t="s">
        <v>1453</v>
      </c>
      <c r="C72" s="304"/>
      <c r="D72" s="304"/>
      <c r="E72" s="304"/>
      <c r="F72" s="304"/>
      <c r="G72" s="248"/>
    </row>
    <row r="73" spans="1:7" ht="20" customHeight="1" x14ac:dyDescent="0.15">
      <c r="A73" s="246" t="s">
        <v>1454</v>
      </c>
      <c r="B73" s="304" t="s">
        <v>1455</v>
      </c>
      <c r="C73" s="304"/>
      <c r="D73" s="304"/>
      <c r="E73" s="304"/>
      <c r="F73" s="304"/>
      <c r="G73" s="248"/>
    </row>
    <row r="74" spans="1:7" x14ac:dyDescent="0.15">
      <c r="A74" s="249"/>
    </row>
    <row r="75" spans="1:7" x14ac:dyDescent="0.15">
      <c r="A75" s="249"/>
    </row>
    <row r="76" spans="1:7" x14ac:dyDescent="0.15">
      <c r="A76" s="249"/>
    </row>
    <row r="77" spans="1:7" ht="20" customHeight="1" x14ac:dyDescent="0.15">
      <c r="A77" s="249"/>
      <c r="B77" s="308" t="s">
        <v>1456</v>
      </c>
      <c r="C77" s="308"/>
      <c r="D77" s="308"/>
      <c r="E77" s="308"/>
      <c r="F77" s="308"/>
      <c r="G77" s="308"/>
    </row>
    <row r="78" spans="1:7" x14ac:dyDescent="0.15">
      <c r="A78" s="249"/>
      <c r="B78" s="260"/>
      <c r="C78" s="250"/>
      <c r="D78" s="250"/>
      <c r="E78" s="250"/>
      <c r="F78" s="250"/>
      <c r="G78" s="251"/>
    </row>
    <row r="79" spans="1:7" x14ac:dyDescent="0.15">
      <c r="A79" s="249"/>
      <c r="B79" s="250"/>
      <c r="C79" s="250"/>
      <c r="D79" s="250"/>
      <c r="E79" s="250"/>
      <c r="F79" s="250"/>
      <c r="G79" s="251"/>
    </row>
    <row r="80" spans="1:7" ht="20" customHeight="1" x14ac:dyDescent="0.15">
      <c r="A80" s="261"/>
      <c r="B80" s="306" t="s">
        <v>1457</v>
      </c>
      <c r="C80" s="306"/>
      <c r="D80" s="306"/>
      <c r="E80" s="306"/>
      <c r="F80" s="306"/>
      <c r="G80" s="306"/>
    </row>
    <row r="81" spans="1:7" x14ac:dyDescent="0.15">
      <c r="A81" s="249"/>
      <c r="B81" s="250"/>
      <c r="C81" s="250"/>
      <c r="D81" s="250"/>
      <c r="E81" s="250"/>
      <c r="F81" s="255"/>
      <c r="G81" s="255"/>
    </row>
    <row r="82" spans="1:7" ht="20" customHeight="1" x14ac:dyDescent="0.15">
      <c r="A82" s="244"/>
      <c r="B82" s="325" t="s">
        <v>1271</v>
      </c>
      <c r="C82" s="325"/>
      <c r="D82" s="325"/>
      <c r="E82" s="325"/>
      <c r="F82" s="325"/>
      <c r="G82" s="245" t="s">
        <v>1371</v>
      </c>
    </row>
    <row r="83" spans="1:7" ht="34" customHeight="1" x14ac:dyDescent="0.15">
      <c r="A83" s="246" t="s">
        <v>1458</v>
      </c>
      <c r="B83" s="320" t="s">
        <v>1459</v>
      </c>
      <c r="C83" s="320"/>
      <c r="D83" s="320"/>
      <c r="E83" s="320"/>
      <c r="F83" s="320"/>
      <c r="G83" s="247">
        <f>G84+G87</f>
        <v>0</v>
      </c>
    </row>
    <row r="84" spans="1:7" ht="43.5" customHeight="1" x14ac:dyDescent="0.15">
      <c r="A84" s="246" t="s">
        <v>1460</v>
      </c>
      <c r="B84" s="304" t="s">
        <v>1461</v>
      </c>
      <c r="C84" s="304"/>
      <c r="D84" s="304"/>
      <c r="E84" s="304"/>
      <c r="F84" s="304"/>
      <c r="G84" s="247">
        <f>G85+G86</f>
        <v>0</v>
      </c>
    </row>
    <row r="85" spans="1:7" ht="20" customHeight="1" x14ac:dyDescent="0.15">
      <c r="A85" s="246" t="s">
        <v>1462</v>
      </c>
      <c r="B85" s="304" t="s">
        <v>1463</v>
      </c>
      <c r="C85" s="304"/>
      <c r="D85" s="304"/>
      <c r="E85" s="304"/>
      <c r="F85" s="304"/>
      <c r="G85" s="248"/>
    </row>
    <row r="86" spans="1:7" ht="20" customHeight="1" x14ac:dyDescent="0.15">
      <c r="A86" s="246" t="s">
        <v>1464</v>
      </c>
      <c r="B86" s="304" t="s">
        <v>1465</v>
      </c>
      <c r="C86" s="304"/>
      <c r="D86" s="304"/>
      <c r="E86" s="304"/>
      <c r="F86" s="304"/>
      <c r="G86" s="248"/>
    </row>
    <row r="87" spans="1:7" ht="37.25" customHeight="1" x14ac:dyDescent="0.15">
      <c r="A87" s="246" t="s">
        <v>1466</v>
      </c>
      <c r="B87" s="304" t="s">
        <v>1467</v>
      </c>
      <c r="C87" s="304"/>
      <c r="D87" s="304"/>
      <c r="E87" s="304"/>
      <c r="F87" s="304"/>
      <c r="G87" s="248"/>
    </row>
    <row r="88" spans="1:7" x14ac:dyDescent="0.15">
      <c r="A88" s="249"/>
      <c r="B88" s="250"/>
      <c r="C88" s="250"/>
      <c r="D88" s="250"/>
      <c r="E88" s="250"/>
      <c r="F88" s="250"/>
      <c r="G88" s="251"/>
    </row>
    <row r="89" spans="1:7" x14ac:dyDescent="0.15">
      <c r="A89" s="249"/>
      <c r="B89" s="250"/>
      <c r="C89" s="250"/>
      <c r="D89" s="250"/>
      <c r="E89" s="250"/>
      <c r="F89" s="250"/>
      <c r="G89" s="251"/>
    </row>
    <row r="90" spans="1:7" ht="20" customHeight="1" x14ac:dyDescent="0.15">
      <c r="A90" s="246"/>
      <c r="B90" s="306" t="s">
        <v>1468</v>
      </c>
      <c r="C90" s="306"/>
      <c r="D90" s="306"/>
      <c r="E90" s="306"/>
      <c r="F90" s="306"/>
      <c r="G90" s="306"/>
    </row>
    <row r="91" spans="1:7" x14ac:dyDescent="0.15">
      <c r="A91" s="241"/>
      <c r="B91" s="242"/>
      <c r="C91" s="242"/>
      <c r="D91" s="242"/>
      <c r="E91" s="242"/>
      <c r="F91" s="243"/>
      <c r="G91" s="255"/>
    </row>
    <row r="92" spans="1:7" ht="20" customHeight="1" x14ac:dyDescent="0.15">
      <c r="A92" s="244"/>
      <c r="B92" s="320" t="s">
        <v>1469</v>
      </c>
      <c r="C92" s="320"/>
      <c r="D92" s="320"/>
      <c r="E92" s="320"/>
      <c r="F92" s="320"/>
      <c r="G92" s="262"/>
    </row>
    <row r="93" spans="1:7" ht="20" customHeight="1" x14ac:dyDescent="0.15">
      <c r="A93" s="246" t="s">
        <v>1470</v>
      </c>
      <c r="B93" s="304" t="s">
        <v>1471</v>
      </c>
      <c r="C93" s="304"/>
      <c r="D93" s="304"/>
      <c r="E93" s="304"/>
      <c r="F93" s="304"/>
      <c r="G93" s="248"/>
    </row>
    <row r="94" spans="1:7" ht="20" customHeight="1" x14ac:dyDescent="0.15">
      <c r="A94" s="246"/>
      <c r="B94" s="304" t="s">
        <v>1472</v>
      </c>
      <c r="C94" s="304"/>
      <c r="D94" s="304"/>
      <c r="E94" s="304"/>
      <c r="F94" s="304"/>
      <c r="G94" s="263" t="e">
        <f>100*G93/SUM(G93,G96,G99)</f>
        <v>#DIV/0!</v>
      </c>
    </row>
    <row r="95" spans="1:7" ht="20" customHeight="1" x14ac:dyDescent="0.15">
      <c r="A95" s="246"/>
      <c r="B95" s="329" t="s">
        <v>1473</v>
      </c>
      <c r="C95" s="329"/>
      <c r="D95" s="329"/>
      <c r="E95" s="329"/>
      <c r="F95" s="329"/>
      <c r="G95" s="262"/>
    </row>
    <row r="96" spans="1:7" ht="20" customHeight="1" x14ac:dyDescent="0.15">
      <c r="A96" s="246" t="s">
        <v>1474</v>
      </c>
      <c r="B96" s="304" t="s">
        <v>1475</v>
      </c>
      <c r="C96" s="304"/>
      <c r="D96" s="304"/>
      <c r="E96" s="304"/>
      <c r="F96" s="304"/>
      <c r="G96" s="248"/>
    </row>
    <row r="97" spans="1:7" ht="20" customHeight="1" x14ac:dyDescent="0.15">
      <c r="A97" s="246"/>
      <c r="B97" s="304" t="s">
        <v>1476</v>
      </c>
      <c r="C97" s="304"/>
      <c r="D97" s="304"/>
      <c r="E97" s="304"/>
      <c r="F97" s="304"/>
      <c r="G97" s="263" t="e">
        <f>100*G96/SUM(G93,G96,G99)</f>
        <v>#DIV/0!</v>
      </c>
    </row>
    <row r="98" spans="1:7" ht="20" customHeight="1" x14ac:dyDescent="0.15">
      <c r="A98" s="246"/>
      <c r="B98" s="320" t="s">
        <v>1477</v>
      </c>
      <c r="C98" s="320"/>
      <c r="D98" s="320"/>
      <c r="E98" s="320"/>
      <c r="F98" s="320"/>
      <c r="G98" s="262"/>
    </row>
    <row r="99" spans="1:7" ht="20" customHeight="1" x14ac:dyDescent="0.15">
      <c r="A99" s="246" t="s">
        <v>1478</v>
      </c>
      <c r="B99" s="304" t="s">
        <v>1479</v>
      </c>
      <c r="C99" s="304"/>
      <c r="D99" s="304"/>
      <c r="E99" s="304"/>
      <c r="F99" s="304"/>
      <c r="G99" s="248"/>
    </row>
    <row r="100" spans="1:7" ht="20" customHeight="1" x14ac:dyDescent="0.15">
      <c r="A100" s="246"/>
      <c r="B100" s="304" t="s">
        <v>1480</v>
      </c>
      <c r="C100" s="304"/>
      <c r="D100" s="304"/>
      <c r="E100" s="304"/>
      <c r="F100" s="304"/>
      <c r="G100" s="263" t="e">
        <f>100*G99/SUM(G93,G96,G99)</f>
        <v>#DIV/0!</v>
      </c>
    </row>
    <row r="101" spans="1:7" x14ac:dyDescent="0.15">
      <c r="A101" s="249"/>
      <c r="B101" s="250"/>
      <c r="C101" s="250"/>
      <c r="D101" s="250"/>
      <c r="E101" s="250"/>
      <c r="F101" s="250"/>
      <c r="G101" s="251"/>
    </row>
    <row r="102" spans="1:7" ht="20" customHeight="1" x14ac:dyDescent="0.15">
      <c r="A102" s="261"/>
      <c r="B102" s="306" t="s">
        <v>1481</v>
      </c>
      <c r="C102" s="306"/>
      <c r="D102" s="306"/>
      <c r="E102" s="306"/>
      <c r="F102" s="306"/>
      <c r="G102" s="306"/>
    </row>
    <row r="103" spans="1:7" x14ac:dyDescent="0.15">
      <c r="A103" s="249"/>
      <c r="B103" s="250"/>
      <c r="C103" s="250"/>
      <c r="D103" s="250"/>
      <c r="E103" s="250"/>
      <c r="F103" s="255"/>
      <c r="G103" s="255"/>
    </row>
    <row r="104" spans="1:7" ht="20" customHeight="1" x14ac:dyDescent="0.15">
      <c r="A104" s="244"/>
      <c r="B104" s="325" t="s">
        <v>1271</v>
      </c>
      <c r="C104" s="325"/>
      <c r="D104" s="325"/>
      <c r="E104" s="325"/>
      <c r="F104" s="325"/>
      <c r="G104" s="245" t="s">
        <v>1371</v>
      </c>
    </row>
    <row r="105" spans="1:7" ht="20" customHeight="1" x14ac:dyDescent="0.15">
      <c r="A105" s="246" t="s">
        <v>1482</v>
      </c>
      <c r="B105" s="328" t="s">
        <v>1483</v>
      </c>
      <c r="C105" s="328"/>
      <c r="D105" s="328"/>
      <c r="E105" s="328"/>
      <c r="F105" s="328"/>
      <c r="G105" s="247">
        <f>G106+G109</f>
        <v>0</v>
      </c>
    </row>
    <row r="106" spans="1:7" ht="34" customHeight="1" x14ac:dyDescent="0.15">
      <c r="A106" s="246" t="s">
        <v>1484</v>
      </c>
      <c r="B106" s="326" t="s">
        <v>1485</v>
      </c>
      <c r="C106" s="326"/>
      <c r="D106" s="326"/>
      <c r="E106" s="326"/>
      <c r="F106" s="326"/>
      <c r="G106" s="247">
        <f>G107+G108</f>
        <v>0</v>
      </c>
    </row>
    <row r="107" spans="1:7" ht="20" customHeight="1" x14ac:dyDescent="0.15">
      <c r="A107" s="246" t="s">
        <v>1486</v>
      </c>
      <c r="B107" s="304" t="s">
        <v>1487</v>
      </c>
      <c r="C107" s="304"/>
      <c r="D107" s="304"/>
      <c r="E107" s="304"/>
      <c r="F107" s="304"/>
      <c r="G107" s="248"/>
    </row>
    <row r="108" spans="1:7" ht="20" customHeight="1" x14ac:dyDescent="0.15">
      <c r="A108" s="246" t="s">
        <v>1488</v>
      </c>
      <c r="B108" s="304" t="s">
        <v>1489</v>
      </c>
      <c r="C108" s="304"/>
      <c r="D108" s="304"/>
      <c r="E108" s="304"/>
      <c r="F108" s="304"/>
      <c r="G108" s="248"/>
    </row>
    <row r="109" spans="1:7" ht="39.25" customHeight="1" x14ac:dyDescent="0.15">
      <c r="A109" s="246" t="s">
        <v>1490</v>
      </c>
      <c r="B109" s="326" t="s">
        <v>1491</v>
      </c>
      <c r="C109" s="326"/>
      <c r="D109" s="326"/>
      <c r="E109" s="326"/>
      <c r="F109" s="326"/>
      <c r="G109" s="248"/>
    </row>
    <row r="110" spans="1:7" ht="20" customHeight="1" x14ac:dyDescent="0.15">
      <c r="A110" s="246" t="s">
        <v>1492</v>
      </c>
      <c r="B110" s="327" t="s">
        <v>1493</v>
      </c>
      <c r="C110" s="327"/>
      <c r="D110" s="327"/>
      <c r="E110" s="327"/>
      <c r="F110" s="327"/>
      <c r="G110" s="248"/>
    </row>
    <row r="111" spans="1:7" ht="20" customHeight="1" x14ac:dyDescent="0.15">
      <c r="A111" s="246" t="s">
        <v>1494</v>
      </c>
      <c r="B111" s="320" t="s">
        <v>1495</v>
      </c>
      <c r="C111" s="320"/>
      <c r="D111" s="320"/>
      <c r="E111" s="320"/>
      <c r="F111" s="320"/>
      <c r="G111" s="248"/>
    </row>
    <row r="112" spans="1:7" ht="20" customHeight="1" x14ac:dyDescent="0.15">
      <c r="A112" s="246" t="s">
        <v>1496</v>
      </c>
      <c r="B112" s="320" t="s">
        <v>1497</v>
      </c>
      <c r="C112" s="320"/>
      <c r="D112" s="320"/>
      <c r="E112" s="320"/>
      <c r="F112" s="320"/>
      <c r="G112" s="248"/>
    </row>
    <row r="113" spans="1:7" x14ac:dyDescent="0.15">
      <c r="A113" s="249"/>
      <c r="B113" s="250"/>
      <c r="C113" s="250"/>
      <c r="D113" s="250"/>
      <c r="E113" s="250"/>
      <c r="F113" s="250"/>
      <c r="G113" s="251"/>
    </row>
    <row r="114" spans="1:7" x14ac:dyDescent="0.15">
      <c r="A114" s="249"/>
      <c r="B114" s="250"/>
      <c r="C114" s="250"/>
      <c r="D114" s="250"/>
      <c r="E114" s="250"/>
      <c r="F114" s="250"/>
      <c r="G114" s="251"/>
    </row>
    <row r="115" spans="1:7" ht="20" customHeight="1" x14ac:dyDescent="0.15">
      <c r="A115" s="246"/>
      <c r="B115" s="311" t="s">
        <v>1498</v>
      </c>
      <c r="C115" s="311"/>
      <c r="D115" s="311"/>
      <c r="E115" s="311"/>
      <c r="F115" s="311"/>
      <c r="G115" s="311"/>
    </row>
    <row r="116" spans="1:7" x14ac:dyDescent="0.15">
      <c r="A116" s="249"/>
      <c r="B116" s="250"/>
      <c r="C116" s="250"/>
      <c r="D116" s="250"/>
      <c r="E116" s="250"/>
      <c r="F116" s="255"/>
      <c r="G116" s="255"/>
    </row>
    <row r="117" spans="1:7" ht="20" customHeight="1" x14ac:dyDescent="0.15">
      <c r="A117" s="244"/>
      <c r="B117" s="325" t="s">
        <v>1271</v>
      </c>
      <c r="C117" s="325"/>
      <c r="D117" s="325"/>
      <c r="E117" s="325"/>
      <c r="F117" s="325"/>
      <c r="G117" s="245" t="s">
        <v>1371</v>
      </c>
    </row>
    <row r="118" spans="1:7" ht="20" customHeight="1" x14ac:dyDescent="0.15">
      <c r="A118" s="246" t="s">
        <v>1499</v>
      </c>
      <c r="B118" s="304" t="s">
        <v>1500</v>
      </c>
      <c r="C118" s="304"/>
      <c r="D118" s="304"/>
      <c r="E118" s="304"/>
      <c r="F118" s="304"/>
      <c r="G118" s="248"/>
    </row>
    <row r="119" spans="1:7" x14ac:dyDescent="0.15">
      <c r="A119" s="249"/>
      <c r="B119" s="250"/>
      <c r="C119" s="250"/>
      <c r="D119" s="250"/>
      <c r="E119" s="250"/>
      <c r="F119" s="250"/>
      <c r="G119" s="251"/>
    </row>
    <row r="120" spans="1:7" ht="20" customHeight="1" x14ac:dyDescent="0.15">
      <c r="A120" s="249"/>
      <c r="B120" s="305" t="s">
        <v>1501</v>
      </c>
      <c r="C120" s="305"/>
      <c r="D120" s="305"/>
      <c r="E120" s="305"/>
      <c r="F120" s="305"/>
      <c r="G120" s="305"/>
    </row>
    <row r="121" spans="1:7" x14ac:dyDescent="0.15">
      <c r="A121" s="249"/>
      <c r="B121" s="250"/>
      <c r="C121" s="250"/>
      <c r="D121" s="250"/>
      <c r="E121" s="250"/>
      <c r="F121" s="250"/>
      <c r="G121" s="251"/>
    </row>
    <row r="122" spans="1:7" x14ac:dyDescent="0.15">
      <c r="A122" s="249"/>
      <c r="B122" s="250"/>
      <c r="C122" s="250"/>
      <c r="D122" s="250"/>
      <c r="E122" s="250"/>
      <c r="F122" s="250"/>
      <c r="G122" s="251"/>
    </row>
    <row r="123" spans="1:7" ht="20" customHeight="1" x14ac:dyDescent="0.15">
      <c r="A123" s="246" t="s">
        <v>1502</v>
      </c>
      <c r="B123" s="306" t="s">
        <v>1503</v>
      </c>
      <c r="C123" s="306"/>
      <c r="D123" s="306"/>
      <c r="E123" s="306"/>
      <c r="F123" s="306"/>
      <c r="G123" s="306"/>
    </row>
    <row r="124" spans="1:7" ht="54" x14ac:dyDescent="0.15">
      <c r="A124" s="244"/>
      <c r="B124" s="265" t="s">
        <v>1504</v>
      </c>
      <c r="C124" s="265" t="s">
        <v>1505</v>
      </c>
      <c r="D124" s="265" t="s">
        <v>1506</v>
      </c>
      <c r="E124" s="250"/>
      <c r="F124" s="250"/>
      <c r="G124" s="255"/>
    </row>
    <row r="125" spans="1:7" x14ac:dyDescent="0.15">
      <c r="A125" s="246"/>
      <c r="B125" s="266" t="s">
        <v>1507</v>
      </c>
      <c r="C125" s="248">
        <v>678678</v>
      </c>
      <c r="D125" s="267" t="e">
        <f t="shared" ref="D125:D131" si="0">C125/$G$118</f>
        <v>#DIV/0!</v>
      </c>
      <c r="E125" s="250"/>
      <c r="F125" s="250"/>
      <c r="G125" s="255"/>
    </row>
    <row r="126" spans="1:7" x14ac:dyDescent="0.15">
      <c r="A126" s="268"/>
      <c r="B126" s="269" t="s">
        <v>1508</v>
      </c>
      <c r="C126" s="37">
        <v>4234234</v>
      </c>
      <c r="D126" s="267" t="e">
        <f t="shared" si="0"/>
        <v>#DIV/0!</v>
      </c>
      <c r="E126" s="250"/>
      <c r="F126" s="250"/>
      <c r="G126" s="252"/>
    </row>
    <row r="127" spans="1:7" x14ac:dyDescent="0.15">
      <c r="A127" s="268"/>
      <c r="B127" s="269"/>
      <c r="C127" s="37"/>
      <c r="D127" s="267" t="e">
        <f t="shared" si="0"/>
        <v>#DIV/0!</v>
      </c>
      <c r="E127" s="250"/>
      <c r="F127" s="250"/>
    </row>
    <row r="128" spans="1:7" x14ac:dyDescent="0.15">
      <c r="A128" s="268"/>
      <c r="B128" s="269"/>
      <c r="C128" s="37"/>
      <c r="D128" s="267" t="e">
        <f t="shared" si="0"/>
        <v>#DIV/0!</v>
      </c>
      <c r="E128" s="250"/>
      <c r="F128" s="250"/>
    </row>
    <row r="129" spans="1:7" x14ac:dyDescent="0.15">
      <c r="A129" s="268"/>
      <c r="B129" s="269"/>
      <c r="C129" s="37"/>
      <c r="D129" s="267" t="e">
        <f t="shared" si="0"/>
        <v>#DIV/0!</v>
      </c>
      <c r="E129" s="250"/>
      <c r="F129" s="250"/>
    </row>
    <row r="130" spans="1:7" x14ac:dyDescent="0.15">
      <c r="A130" s="268"/>
      <c r="B130" s="269"/>
      <c r="C130" s="37"/>
      <c r="D130" s="267" t="e">
        <f t="shared" si="0"/>
        <v>#DIV/0!</v>
      </c>
      <c r="E130" s="250"/>
      <c r="F130" s="250"/>
    </row>
    <row r="131" spans="1:7" x14ac:dyDescent="0.15">
      <c r="A131" s="268"/>
      <c r="B131" s="269"/>
      <c r="C131" s="37"/>
      <c r="D131" s="267" t="e">
        <f t="shared" si="0"/>
        <v>#DIV/0!</v>
      </c>
      <c r="E131" s="250"/>
      <c r="F131" s="250"/>
    </row>
    <row r="132" spans="1:7" x14ac:dyDescent="0.15">
      <c r="A132" s="249"/>
    </row>
    <row r="133" spans="1:7" ht="20" customHeight="1" x14ac:dyDescent="0.15">
      <c r="A133" s="249"/>
      <c r="B133" s="306" t="s">
        <v>1509</v>
      </c>
      <c r="C133" s="306"/>
      <c r="D133" s="306"/>
      <c r="E133" s="306"/>
      <c r="F133" s="306"/>
      <c r="G133" s="306"/>
    </row>
    <row r="134" spans="1:7" x14ac:dyDescent="0.15">
      <c r="A134" s="249"/>
      <c r="B134" s="250"/>
      <c r="C134" s="250"/>
      <c r="D134" s="250"/>
      <c r="E134" s="250"/>
      <c r="F134" s="250"/>
      <c r="G134" s="251"/>
    </row>
    <row r="135" spans="1:7" ht="20" customHeight="1" x14ac:dyDescent="0.15">
      <c r="A135" s="246"/>
      <c r="B135" s="306" t="s">
        <v>1510</v>
      </c>
      <c r="C135" s="306"/>
      <c r="D135" s="306"/>
      <c r="E135" s="306"/>
      <c r="F135" s="250"/>
      <c r="G135" s="251"/>
    </row>
    <row r="136" spans="1:7" x14ac:dyDescent="0.15">
      <c r="A136" s="249"/>
      <c r="B136" s="250"/>
      <c r="C136" s="250"/>
      <c r="D136" s="250"/>
      <c r="E136" s="250"/>
      <c r="F136" s="255"/>
      <c r="G136" s="255"/>
    </row>
    <row r="137" spans="1:7" ht="20" customHeight="1" x14ac:dyDescent="0.15">
      <c r="A137" s="244"/>
      <c r="B137" s="325" t="s">
        <v>1271</v>
      </c>
      <c r="C137" s="325"/>
      <c r="D137" s="325"/>
      <c r="E137" s="325"/>
      <c r="F137" s="325"/>
      <c r="G137" s="245" t="s">
        <v>1371</v>
      </c>
    </row>
    <row r="138" spans="1:7" ht="20" customHeight="1" x14ac:dyDescent="0.15">
      <c r="A138" s="246" t="s">
        <v>1511</v>
      </c>
      <c r="B138" s="324" t="s">
        <v>1512</v>
      </c>
      <c r="C138" s="324"/>
      <c r="D138" s="324"/>
      <c r="E138" s="324"/>
      <c r="F138" s="324"/>
      <c r="G138" s="247">
        <f>G139+G142</f>
        <v>0</v>
      </c>
    </row>
    <row r="139" spans="1:7" ht="43.5" customHeight="1" x14ac:dyDescent="0.15">
      <c r="A139" s="246" t="s">
        <v>1513</v>
      </c>
      <c r="B139" s="304" t="s">
        <v>1514</v>
      </c>
      <c r="C139" s="304"/>
      <c r="D139" s="304"/>
      <c r="E139" s="304"/>
      <c r="F139" s="304"/>
      <c r="G139" s="247">
        <f>G140+G141</f>
        <v>0</v>
      </c>
    </row>
    <row r="140" spans="1:7" ht="31.75" customHeight="1" x14ac:dyDescent="0.15">
      <c r="A140" s="246" t="s">
        <v>1515</v>
      </c>
      <c r="B140" s="304" t="s">
        <v>1516</v>
      </c>
      <c r="C140" s="304"/>
      <c r="D140" s="304"/>
      <c r="E140" s="304"/>
      <c r="F140" s="304"/>
      <c r="G140" s="248"/>
    </row>
    <row r="141" spans="1:7" ht="20" customHeight="1" x14ac:dyDescent="0.15">
      <c r="A141" s="246" t="s">
        <v>1517</v>
      </c>
      <c r="B141" s="304" t="s">
        <v>1518</v>
      </c>
      <c r="C141" s="304"/>
      <c r="D141" s="304"/>
      <c r="E141" s="304"/>
      <c r="F141" s="304"/>
      <c r="G141" s="248"/>
    </row>
    <row r="142" spans="1:7" ht="39.25" customHeight="1" x14ac:dyDescent="0.15">
      <c r="A142" s="246" t="s">
        <v>1519</v>
      </c>
      <c r="B142" s="304" t="s">
        <v>1520</v>
      </c>
      <c r="C142" s="304"/>
      <c r="D142" s="304"/>
      <c r="E142" s="304"/>
      <c r="F142" s="304"/>
      <c r="G142" s="248"/>
    </row>
    <row r="143" spans="1:7" x14ac:dyDescent="0.15">
      <c r="A143" s="249"/>
      <c r="B143" s="252"/>
      <c r="C143" s="252"/>
      <c r="D143" s="252"/>
      <c r="E143" s="252"/>
      <c r="F143" s="252"/>
      <c r="G143" s="270"/>
    </row>
    <row r="144" spans="1:7" ht="20" customHeight="1" x14ac:dyDescent="0.15">
      <c r="A144" s="249"/>
      <c r="B144" s="305" t="s">
        <v>1521</v>
      </c>
      <c r="C144" s="305"/>
      <c r="D144" s="305"/>
      <c r="E144" s="305"/>
      <c r="F144" s="305"/>
      <c r="G144" s="305"/>
    </row>
    <row r="145" spans="1:7" x14ac:dyDescent="0.15">
      <c r="A145" s="249"/>
      <c r="B145" s="250"/>
      <c r="C145" s="250"/>
      <c r="D145" s="250"/>
      <c r="E145" s="250"/>
      <c r="F145" s="250"/>
      <c r="G145" s="251"/>
    </row>
    <row r="146" spans="1:7" x14ac:dyDescent="0.15">
      <c r="A146" s="249"/>
      <c r="B146" s="250"/>
      <c r="C146" s="250"/>
      <c r="D146" s="250"/>
      <c r="E146" s="250"/>
      <c r="F146" s="250"/>
      <c r="G146" s="251"/>
    </row>
    <row r="147" spans="1:7" ht="20" customHeight="1" x14ac:dyDescent="0.15">
      <c r="A147" s="246"/>
      <c r="B147" s="306" t="s">
        <v>1522</v>
      </c>
      <c r="C147" s="306"/>
      <c r="D147" s="306"/>
      <c r="E147" s="306"/>
      <c r="F147" s="306"/>
      <c r="G147" s="306"/>
    </row>
    <row r="148" spans="1:7" x14ac:dyDescent="0.15">
      <c r="A148" s="241"/>
      <c r="B148" s="242"/>
      <c r="C148" s="242"/>
      <c r="D148" s="242"/>
      <c r="E148" s="242"/>
      <c r="F148" s="243"/>
      <c r="G148" s="243"/>
    </row>
    <row r="149" spans="1:7" ht="20" customHeight="1" x14ac:dyDescent="0.15">
      <c r="A149" s="244"/>
      <c r="B149" s="325" t="s">
        <v>1271</v>
      </c>
      <c r="C149" s="325"/>
      <c r="D149" s="325"/>
      <c r="E149" s="325"/>
      <c r="F149" s="325"/>
      <c r="G149" s="245" t="s">
        <v>1371</v>
      </c>
    </row>
    <row r="150" spans="1:7" ht="20" customHeight="1" x14ac:dyDescent="0.15">
      <c r="A150" s="246" t="s">
        <v>1523</v>
      </c>
      <c r="B150" s="324" t="s">
        <v>1512</v>
      </c>
      <c r="C150" s="324"/>
      <c r="D150" s="324"/>
      <c r="E150" s="324"/>
      <c r="F150" s="324"/>
      <c r="G150" s="247">
        <f>G151+G154</f>
        <v>0</v>
      </c>
    </row>
    <row r="151" spans="1:7" ht="36" customHeight="1" x14ac:dyDescent="0.15">
      <c r="A151" s="246" t="s">
        <v>1524</v>
      </c>
      <c r="B151" s="304" t="s">
        <v>1525</v>
      </c>
      <c r="C151" s="304"/>
      <c r="D151" s="304"/>
      <c r="E151" s="304"/>
      <c r="F151" s="304"/>
      <c r="G151" s="247">
        <f>G152+G153</f>
        <v>0</v>
      </c>
    </row>
    <row r="152" spans="1:7" ht="20" customHeight="1" x14ac:dyDescent="0.15">
      <c r="A152" s="246" t="s">
        <v>1526</v>
      </c>
      <c r="B152" s="304" t="s">
        <v>1527</v>
      </c>
      <c r="C152" s="304"/>
      <c r="D152" s="304"/>
      <c r="E152" s="304"/>
      <c r="F152" s="304"/>
      <c r="G152" s="248"/>
    </row>
    <row r="153" spans="1:7" ht="20" customHeight="1" x14ac:dyDescent="0.15">
      <c r="A153" s="246" t="s">
        <v>1528</v>
      </c>
      <c r="B153" s="304" t="s">
        <v>1529</v>
      </c>
      <c r="C153" s="304"/>
      <c r="D153" s="304"/>
      <c r="E153" s="304"/>
      <c r="F153" s="304"/>
      <c r="G153" s="248"/>
    </row>
    <row r="154" spans="1:7" ht="53.25" customHeight="1" x14ac:dyDescent="0.15">
      <c r="A154" s="246" t="s">
        <v>1530</v>
      </c>
      <c r="B154" s="304" t="s">
        <v>1531</v>
      </c>
      <c r="C154" s="304"/>
      <c r="D154" s="304"/>
      <c r="E154" s="304"/>
      <c r="F154" s="304"/>
      <c r="G154" s="248"/>
    </row>
    <row r="155" spans="1:7" ht="46.75" customHeight="1" x14ac:dyDescent="0.15">
      <c r="A155" s="246" t="s">
        <v>1532</v>
      </c>
      <c r="B155" s="304" t="s">
        <v>1533</v>
      </c>
      <c r="C155" s="304"/>
      <c r="D155" s="304"/>
      <c r="E155" s="304"/>
      <c r="F155" s="304"/>
      <c r="G155" s="267" t="e">
        <f>1000*(G138/G150)</f>
        <v>#DIV/0!</v>
      </c>
    </row>
    <row r="156" spans="1:7" x14ac:dyDescent="0.15">
      <c r="A156" s="249"/>
      <c r="B156" s="250"/>
      <c r="C156" s="250"/>
      <c r="D156" s="250"/>
      <c r="E156" s="250"/>
      <c r="F156" s="250"/>
      <c r="G156" s="251"/>
    </row>
    <row r="157" spans="1:7" x14ac:dyDescent="0.15">
      <c r="A157" s="249"/>
      <c r="B157" s="250"/>
      <c r="C157" s="250"/>
      <c r="D157" s="250"/>
      <c r="E157" s="250"/>
      <c r="F157" s="250"/>
      <c r="G157" s="251"/>
    </row>
    <row r="158" spans="1:7" ht="20" customHeight="1" x14ac:dyDescent="0.15">
      <c r="A158" s="246"/>
      <c r="B158" s="306" t="s">
        <v>1534</v>
      </c>
      <c r="C158" s="306"/>
      <c r="D158" s="306"/>
      <c r="E158" s="306"/>
      <c r="F158" s="306"/>
      <c r="G158" s="254"/>
    </row>
    <row r="159" spans="1:7" x14ac:dyDescent="0.15">
      <c r="A159" s="241"/>
      <c r="B159" s="242"/>
      <c r="C159" s="242"/>
      <c r="D159" s="242"/>
      <c r="E159" s="242"/>
      <c r="F159" s="243"/>
      <c r="G159" s="243"/>
    </row>
    <row r="160" spans="1:7" ht="20" customHeight="1" x14ac:dyDescent="0.15">
      <c r="A160" s="244"/>
      <c r="B160" s="307" t="s">
        <v>1535</v>
      </c>
      <c r="C160" s="307"/>
      <c r="D160" s="307"/>
      <c r="E160" s="307"/>
      <c r="F160" s="307"/>
      <c r="G160" s="245" t="s">
        <v>1371</v>
      </c>
    </row>
    <row r="161" spans="1:7" ht="33" customHeight="1" x14ac:dyDescent="0.15">
      <c r="A161" s="246" t="s">
        <v>1536</v>
      </c>
      <c r="B161" s="304" t="s">
        <v>1537</v>
      </c>
      <c r="C161" s="304"/>
      <c r="D161" s="304"/>
      <c r="E161" s="304"/>
      <c r="F161" s="304"/>
      <c r="G161" s="248"/>
    </row>
    <row r="162" spans="1:7" ht="37.25" customHeight="1" x14ac:dyDescent="0.15">
      <c r="A162" s="246" t="s">
        <v>1538</v>
      </c>
      <c r="B162" s="304" t="s">
        <v>1539</v>
      </c>
      <c r="C162" s="304"/>
      <c r="D162" s="304"/>
      <c r="E162" s="304"/>
      <c r="F162" s="304"/>
      <c r="G162" s="248"/>
    </row>
    <row r="163" spans="1:7" ht="42.5" customHeight="1" x14ac:dyDescent="0.15">
      <c r="A163" s="246" t="s">
        <v>1540</v>
      </c>
      <c r="B163" s="304" t="s">
        <v>1541</v>
      </c>
      <c r="C163" s="304"/>
      <c r="D163" s="304"/>
      <c r="E163" s="304"/>
      <c r="F163" s="304"/>
      <c r="G163" s="248"/>
    </row>
    <row r="164" spans="1:7" ht="41.5" customHeight="1" x14ac:dyDescent="0.15">
      <c r="A164" s="246" t="s">
        <v>1542</v>
      </c>
      <c r="B164" s="304" t="s">
        <v>1543</v>
      </c>
      <c r="C164" s="304"/>
      <c r="D164" s="304"/>
      <c r="E164" s="304"/>
      <c r="F164" s="304"/>
      <c r="G164" s="248"/>
    </row>
    <row r="165" spans="1:7" x14ac:dyDescent="0.15">
      <c r="A165" s="249"/>
      <c r="B165" s="250"/>
      <c r="C165" s="250"/>
      <c r="D165" s="250"/>
      <c r="E165" s="250"/>
      <c r="F165" s="250"/>
      <c r="G165" s="251"/>
    </row>
    <row r="166" spans="1:7" x14ac:dyDescent="0.15">
      <c r="A166" s="249"/>
      <c r="B166" s="250"/>
      <c r="C166" s="250"/>
      <c r="D166" s="250"/>
      <c r="E166" s="250"/>
      <c r="F166" s="250"/>
      <c r="G166" s="251"/>
    </row>
    <row r="167" spans="1:7" ht="20" customHeight="1" x14ac:dyDescent="0.15">
      <c r="A167" s="246"/>
      <c r="B167" s="306" t="s">
        <v>1544</v>
      </c>
      <c r="C167" s="306"/>
      <c r="D167" s="306"/>
      <c r="E167" s="306"/>
      <c r="F167" s="306"/>
      <c r="G167" s="306"/>
    </row>
    <row r="168" spans="1:7" x14ac:dyDescent="0.15">
      <c r="A168" s="241"/>
      <c r="B168" s="242"/>
      <c r="C168" s="242"/>
      <c r="D168" s="242"/>
      <c r="E168" s="242"/>
      <c r="F168" s="243"/>
      <c r="G168" s="243"/>
    </row>
    <row r="169" spans="1:7" ht="20" customHeight="1" x14ac:dyDescent="0.15">
      <c r="A169" s="244"/>
      <c r="B169" s="307" t="s">
        <v>1271</v>
      </c>
      <c r="C169" s="307"/>
      <c r="D169" s="307"/>
      <c r="E169" s="307"/>
      <c r="F169" s="307"/>
      <c r="G169" s="245" t="s">
        <v>1371</v>
      </c>
    </row>
    <row r="170" spans="1:7" ht="20" customHeight="1" x14ac:dyDescent="0.15">
      <c r="A170" s="246" t="s">
        <v>1545</v>
      </c>
      <c r="B170" s="320" t="s">
        <v>1546</v>
      </c>
      <c r="C170" s="320"/>
      <c r="D170" s="320"/>
      <c r="E170" s="320"/>
      <c r="F170" s="320"/>
      <c r="G170" s="247">
        <f>G171+G174</f>
        <v>0</v>
      </c>
    </row>
    <row r="171" spans="1:7" ht="39.25" customHeight="1" x14ac:dyDescent="0.15">
      <c r="A171" s="246" t="s">
        <v>1547</v>
      </c>
      <c r="B171" s="324" t="s">
        <v>1548</v>
      </c>
      <c r="C171" s="324"/>
      <c r="D171" s="324"/>
      <c r="E171" s="324"/>
      <c r="F171" s="324"/>
      <c r="G171" s="247">
        <f>G172+G173</f>
        <v>0</v>
      </c>
    </row>
    <row r="172" spans="1:7" ht="40.5" customHeight="1" x14ac:dyDescent="0.15">
      <c r="A172" s="246" t="s">
        <v>1549</v>
      </c>
      <c r="B172" s="304" t="s">
        <v>1550</v>
      </c>
      <c r="C172" s="304"/>
      <c r="D172" s="304"/>
      <c r="E172" s="304"/>
      <c r="F172" s="304"/>
      <c r="G172" s="248"/>
    </row>
    <row r="173" spans="1:7" ht="36" customHeight="1" x14ac:dyDescent="0.15">
      <c r="A173" s="246" t="s">
        <v>1551</v>
      </c>
      <c r="B173" s="304" t="s">
        <v>1552</v>
      </c>
      <c r="C173" s="304"/>
      <c r="D173" s="304"/>
      <c r="E173" s="304"/>
      <c r="F173" s="304"/>
      <c r="G173" s="248"/>
    </row>
    <row r="174" spans="1:7" ht="38.25" customHeight="1" x14ac:dyDescent="0.15">
      <c r="A174" s="246" t="s">
        <v>1553</v>
      </c>
      <c r="B174" s="304" t="s">
        <v>1554</v>
      </c>
      <c r="C174" s="304"/>
      <c r="D174" s="304"/>
      <c r="E174" s="304"/>
      <c r="F174" s="304"/>
      <c r="G174" s="248"/>
    </row>
    <row r="175" spans="1:7" x14ac:dyDescent="0.15">
      <c r="A175" s="249"/>
      <c r="B175" s="250"/>
      <c r="C175" s="250"/>
      <c r="D175" s="250"/>
      <c r="E175" s="250"/>
      <c r="F175" s="250"/>
      <c r="G175" s="251"/>
    </row>
    <row r="176" spans="1:7" x14ac:dyDescent="0.15">
      <c r="A176" s="249"/>
      <c r="B176" s="250"/>
      <c r="C176" s="250"/>
      <c r="D176" s="250"/>
      <c r="E176" s="250"/>
      <c r="F176" s="250"/>
      <c r="G176" s="251"/>
    </row>
    <row r="177" spans="1:7" ht="20" customHeight="1" x14ac:dyDescent="0.15">
      <c r="A177" s="246"/>
      <c r="B177" s="306" t="s">
        <v>1555</v>
      </c>
      <c r="C177" s="306"/>
      <c r="D177" s="306"/>
      <c r="E177" s="306"/>
      <c r="F177" s="306"/>
      <c r="G177" s="306"/>
    </row>
    <row r="178" spans="1:7" x14ac:dyDescent="0.15">
      <c r="A178" s="241"/>
      <c r="B178" s="242"/>
      <c r="C178" s="242"/>
      <c r="D178" s="242"/>
      <c r="E178" s="242"/>
      <c r="F178" s="243"/>
      <c r="G178" s="243"/>
    </row>
    <row r="179" spans="1:7" ht="20" customHeight="1" x14ac:dyDescent="0.15">
      <c r="A179" s="244"/>
      <c r="B179" s="307" t="s">
        <v>1271</v>
      </c>
      <c r="C179" s="307"/>
      <c r="D179" s="307"/>
      <c r="E179" s="307"/>
      <c r="F179" s="307"/>
      <c r="G179" s="245" t="s">
        <v>1371</v>
      </c>
    </row>
    <row r="180" spans="1:7" ht="20" customHeight="1" x14ac:dyDescent="0.15">
      <c r="A180" s="246" t="s">
        <v>1556</v>
      </c>
      <c r="B180" s="320" t="s">
        <v>1323</v>
      </c>
      <c r="C180" s="320"/>
      <c r="D180" s="320"/>
      <c r="E180" s="320"/>
      <c r="F180" s="320"/>
      <c r="G180" s="247">
        <f>G181+G184</f>
        <v>0</v>
      </c>
    </row>
    <row r="181" spans="1:7" ht="45.75" customHeight="1" x14ac:dyDescent="0.15">
      <c r="A181" s="246" t="s">
        <v>1557</v>
      </c>
      <c r="B181" s="324" t="s">
        <v>1558</v>
      </c>
      <c r="C181" s="324"/>
      <c r="D181" s="324"/>
      <c r="E181" s="324"/>
      <c r="F181" s="324"/>
      <c r="G181" s="247">
        <f>G182+G183</f>
        <v>0</v>
      </c>
    </row>
    <row r="182" spans="1:7" ht="40.5" customHeight="1" x14ac:dyDescent="0.15">
      <c r="A182" s="246" t="s">
        <v>1559</v>
      </c>
      <c r="B182" s="304" t="s">
        <v>1327</v>
      </c>
      <c r="C182" s="304"/>
      <c r="D182" s="304"/>
      <c r="E182" s="304"/>
      <c r="F182" s="304"/>
      <c r="G182" s="248"/>
    </row>
    <row r="183" spans="1:7" ht="39.25" customHeight="1" x14ac:dyDescent="0.15">
      <c r="A183" s="246" t="s">
        <v>1560</v>
      </c>
      <c r="B183" s="304" t="s">
        <v>1561</v>
      </c>
      <c r="C183" s="304"/>
      <c r="D183" s="304"/>
      <c r="E183" s="304"/>
      <c r="F183" s="304"/>
      <c r="G183" s="248"/>
    </row>
    <row r="184" spans="1:7" ht="52" customHeight="1" x14ac:dyDescent="0.15">
      <c r="A184" s="246" t="s">
        <v>1562</v>
      </c>
      <c r="B184" s="304" t="s">
        <v>1563</v>
      </c>
      <c r="C184" s="304"/>
      <c r="D184" s="304"/>
      <c r="E184" s="304"/>
      <c r="F184" s="304"/>
      <c r="G184" s="248"/>
    </row>
    <row r="185" spans="1:7" x14ac:dyDescent="0.15">
      <c r="A185" s="249"/>
    </row>
    <row r="186" spans="1:7" x14ac:dyDescent="0.15">
      <c r="A186" s="249"/>
    </row>
    <row r="187" spans="1:7" x14ac:dyDescent="0.15">
      <c r="A187" s="249"/>
    </row>
    <row r="188" spans="1:7" ht="20" customHeight="1" x14ac:dyDescent="0.15">
      <c r="A188" s="246"/>
      <c r="B188" s="306" t="s">
        <v>1564</v>
      </c>
      <c r="C188" s="306"/>
      <c r="D188" s="306"/>
      <c r="E188" s="306"/>
      <c r="F188" s="306"/>
      <c r="G188" s="251"/>
    </row>
    <row r="189" spans="1:7" x14ac:dyDescent="0.15">
      <c r="A189" s="241"/>
      <c r="B189" s="271"/>
      <c r="C189" s="242"/>
      <c r="D189" s="242"/>
      <c r="E189" s="242"/>
      <c r="F189" s="242"/>
      <c r="G189" s="251"/>
    </row>
    <row r="190" spans="1:7" ht="20" customHeight="1" x14ac:dyDescent="0.15">
      <c r="A190" s="244"/>
      <c r="B190" s="320" t="s">
        <v>1271</v>
      </c>
      <c r="C190" s="320"/>
      <c r="D190" s="320"/>
      <c r="E190" s="320"/>
      <c r="F190" s="320"/>
      <c r="G190" s="245" t="s">
        <v>1371</v>
      </c>
    </row>
    <row r="191" spans="1:7" ht="20" customHeight="1" x14ac:dyDescent="0.15">
      <c r="A191" s="246" t="s">
        <v>1565</v>
      </c>
      <c r="B191" s="304" t="s">
        <v>1566</v>
      </c>
      <c r="C191" s="304"/>
      <c r="D191" s="304"/>
      <c r="E191" s="304"/>
      <c r="F191" s="304"/>
      <c r="G191" s="248"/>
    </row>
    <row r="192" spans="1:7" ht="36" customHeight="1" x14ac:dyDescent="0.15">
      <c r="A192" s="246" t="s">
        <v>1567</v>
      </c>
      <c r="B192" s="304" t="s">
        <v>1568</v>
      </c>
      <c r="C192" s="304"/>
      <c r="D192" s="304"/>
      <c r="E192" s="304"/>
      <c r="F192" s="304"/>
      <c r="G192" s="248"/>
    </row>
    <row r="193" spans="1:8" x14ac:dyDescent="0.15">
      <c r="A193" s="249"/>
      <c r="B193" s="260"/>
      <c r="C193" s="250"/>
      <c r="D193" s="250"/>
      <c r="E193" s="250"/>
      <c r="F193" s="250"/>
      <c r="G193" s="251"/>
    </row>
    <row r="194" spans="1:8" x14ac:dyDescent="0.15">
      <c r="A194" s="249"/>
    </row>
    <row r="195" spans="1:8" ht="20" customHeight="1" x14ac:dyDescent="0.15">
      <c r="A195" s="246" t="s">
        <v>1569</v>
      </c>
      <c r="B195" s="306" t="s">
        <v>1570</v>
      </c>
      <c r="C195" s="306"/>
      <c r="D195" s="306"/>
      <c r="E195" s="306"/>
      <c r="F195" s="306"/>
      <c r="G195" s="306"/>
      <c r="H195" s="306"/>
    </row>
    <row r="196" spans="1:8" x14ac:dyDescent="0.15">
      <c r="A196" s="249"/>
      <c r="B196" s="260"/>
      <c r="C196" s="250"/>
      <c r="D196" s="250"/>
      <c r="E196" s="250"/>
      <c r="F196" s="250"/>
      <c r="G196" s="250"/>
    </row>
    <row r="197" spans="1:8" ht="20" customHeight="1" x14ac:dyDescent="0.15">
      <c r="A197" s="272"/>
      <c r="B197" s="323" t="s">
        <v>1571</v>
      </c>
      <c r="C197" s="323"/>
      <c r="D197" s="323" t="s">
        <v>1572</v>
      </c>
      <c r="E197" s="323"/>
      <c r="F197" s="323" t="s">
        <v>1573</v>
      </c>
      <c r="G197" s="323"/>
    </row>
    <row r="198" spans="1:8" ht="20" customHeight="1" x14ac:dyDescent="0.15">
      <c r="A198" s="273"/>
      <c r="B198" s="314"/>
      <c r="C198" s="314"/>
      <c r="D198" s="315"/>
      <c r="E198" s="315"/>
      <c r="F198" s="314"/>
      <c r="G198" s="314"/>
    </row>
    <row r="199" spans="1:8" ht="20" customHeight="1" x14ac:dyDescent="0.15">
      <c r="A199" s="261"/>
      <c r="B199" s="314"/>
      <c r="C199" s="314"/>
      <c r="D199" s="315"/>
      <c r="E199" s="315"/>
      <c r="F199" s="314"/>
      <c r="G199" s="314"/>
    </row>
    <row r="200" spans="1:8" ht="20" customHeight="1" x14ac:dyDescent="0.15">
      <c r="A200" s="272"/>
      <c r="B200" s="314"/>
      <c r="C200" s="314"/>
      <c r="D200" s="315"/>
      <c r="E200" s="315"/>
      <c r="F200" s="314"/>
      <c r="G200" s="314"/>
    </row>
    <row r="201" spans="1:8" ht="20" customHeight="1" x14ac:dyDescent="0.15">
      <c r="A201" s="273"/>
      <c r="B201" s="314"/>
      <c r="C201" s="314"/>
      <c r="D201" s="315"/>
      <c r="E201" s="315"/>
      <c r="F201" s="314"/>
      <c r="G201" s="314"/>
    </row>
    <row r="202" spans="1:8" ht="20" customHeight="1" x14ac:dyDescent="0.15">
      <c r="A202" s="273"/>
      <c r="B202" s="322"/>
      <c r="C202" s="322"/>
      <c r="D202" s="248"/>
      <c r="E202" s="248"/>
      <c r="F202" s="322"/>
      <c r="G202" s="322"/>
    </row>
    <row r="203" spans="1:8" ht="20" customHeight="1" x14ac:dyDescent="0.15">
      <c r="A203" s="261"/>
      <c r="B203" s="314"/>
      <c r="C203" s="314"/>
      <c r="D203" s="315"/>
      <c r="E203" s="315"/>
      <c r="F203" s="314"/>
      <c r="G203" s="314"/>
    </row>
    <row r="204" spans="1:8" x14ac:dyDescent="0.15">
      <c r="A204" s="249"/>
    </row>
    <row r="205" spans="1:8" x14ac:dyDescent="0.15">
      <c r="A205" s="249"/>
    </row>
    <row r="206" spans="1:8" ht="20" customHeight="1" x14ac:dyDescent="0.15">
      <c r="A206" s="246"/>
      <c r="B206" s="306" t="s">
        <v>1574</v>
      </c>
      <c r="C206" s="306"/>
      <c r="D206" s="306"/>
      <c r="E206" s="306"/>
      <c r="F206" s="306"/>
      <c r="G206" s="251"/>
    </row>
    <row r="207" spans="1:8" x14ac:dyDescent="0.15">
      <c r="A207" s="241"/>
      <c r="B207" s="271"/>
      <c r="C207" s="242"/>
      <c r="D207" s="242"/>
      <c r="E207" s="242"/>
      <c r="F207" s="242"/>
      <c r="G207" s="251"/>
    </row>
    <row r="208" spans="1:8" x14ac:dyDescent="0.15">
      <c r="A208" s="244"/>
      <c r="B208" s="307"/>
      <c r="C208" s="307"/>
      <c r="D208" s="307"/>
      <c r="E208" s="307"/>
      <c r="F208" s="307"/>
      <c r="G208" s="245" t="s">
        <v>1371</v>
      </c>
    </row>
    <row r="209" spans="1:7" ht="40.5" customHeight="1" x14ac:dyDescent="0.15">
      <c r="A209" s="246" t="s">
        <v>1575</v>
      </c>
      <c r="B209" s="304" t="s">
        <v>1576</v>
      </c>
      <c r="C209" s="304"/>
      <c r="D209" s="304"/>
      <c r="E209" s="304"/>
      <c r="F209" s="304"/>
      <c r="G209" s="248"/>
    </row>
    <row r="210" spans="1:7" ht="38.25" customHeight="1" x14ac:dyDescent="0.15">
      <c r="A210" s="246" t="s">
        <v>1577</v>
      </c>
      <c r="B210" s="304" t="s">
        <v>1578</v>
      </c>
      <c r="C210" s="304"/>
      <c r="D210" s="304"/>
      <c r="E210" s="304"/>
      <c r="F210" s="304"/>
      <c r="G210" s="248"/>
    </row>
    <row r="211" spans="1:7" ht="35" customHeight="1" x14ac:dyDescent="0.15">
      <c r="A211" s="246" t="s">
        <v>1579</v>
      </c>
      <c r="B211" s="313" t="s">
        <v>1580</v>
      </c>
      <c r="C211" s="313"/>
      <c r="D211" s="313"/>
      <c r="E211" s="313"/>
      <c r="F211" s="313"/>
      <c r="G211" s="248"/>
    </row>
    <row r="212" spans="1:7" ht="30.75" customHeight="1" x14ac:dyDescent="0.15">
      <c r="A212" s="246" t="s">
        <v>1581</v>
      </c>
      <c r="B212" s="313" t="s">
        <v>1582</v>
      </c>
      <c r="C212" s="313"/>
      <c r="D212" s="313"/>
      <c r="E212" s="313"/>
      <c r="F212" s="313"/>
      <c r="G212" s="248"/>
    </row>
    <row r="213" spans="1:7" x14ac:dyDescent="0.15">
      <c r="A213" s="249"/>
    </row>
    <row r="214" spans="1:7" x14ac:dyDescent="0.15">
      <c r="A214" s="249"/>
    </row>
    <row r="215" spans="1:7" ht="20" customHeight="1" x14ac:dyDescent="0.15">
      <c r="A215" s="246"/>
      <c r="B215" s="306" t="s">
        <v>1583</v>
      </c>
      <c r="C215" s="306"/>
      <c r="D215" s="306"/>
      <c r="E215" s="306"/>
      <c r="F215" s="242"/>
      <c r="G215" s="251"/>
    </row>
    <row r="216" spans="1:7" x14ac:dyDescent="0.15">
      <c r="A216" s="241"/>
      <c r="B216" s="271"/>
      <c r="C216" s="242"/>
      <c r="D216" s="242"/>
      <c r="E216" s="242"/>
      <c r="F216" s="242"/>
      <c r="G216" s="251"/>
    </row>
    <row r="217" spans="1:7" ht="20" customHeight="1" x14ac:dyDescent="0.15">
      <c r="A217" s="244"/>
      <c r="B217" s="307" t="s">
        <v>1271</v>
      </c>
      <c r="C217" s="307"/>
      <c r="D217" s="307"/>
      <c r="E217" s="307"/>
      <c r="F217" s="307"/>
      <c r="G217" s="245" t="s">
        <v>1371</v>
      </c>
    </row>
    <row r="218" spans="1:7" ht="20" customHeight="1" x14ac:dyDescent="0.15">
      <c r="A218" s="246" t="s">
        <v>1584</v>
      </c>
      <c r="B218" s="304" t="s">
        <v>1585</v>
      </c>
      <c r="C218" s="304"/>
      <c r="D218" s="304"/>
      <c r="E218" s="304"/>
      <c r="F218" s="304"/>
      <c r="G218" s="248"/>
    </row>
    <row r="219" spans="1:7" ht="20" customHeight="1" x14ac:dyDescent="0.15">
      <c r="A219" s="246" t="s">
        <v>1586</v>
      </c>
      <c r="B219" s="304" t="s">
        <v>1587</v>
      </c>
      <c r="C219" s="304"/>
      <c r="D219" s="304"/>
      <c r="E219" s="304"/>
      <c r="F219" s="304"/>
      <c r="G219" s="248"/>
    </row>
    <row r="220" spans="1:7" ht="20" customHeight="1" x14ac:dyDescent="0.15">
      <c r="A220" s="246" t="s">
        <v>1588</v>
      </c>
      <c r="B220" s="304" t="s">
        <v>1589</v>
      </c>
      <c r="C220" s="304"/>
      <c r="D220" s="304"/>
      <c r="E220" s="304"/>
      <c r="F220" s="304"/>
      <c r="G220" s="248"/>
    </row>
    <row r="221" spans="1:7" ht="20" customHeight="1" x14ac:dyDescent="0.15">
      <c r="A221" s="246" t="s">
        <v>1590</v>
      </c>
      <c r="B221" s="304" t="s">
        <v>1591</v>
      </c>
      <c r="C221" s="304"/>
      <c r="D221" s="304"/>
      <c r="E221" s="304"/>
      <c r="F221" s="304"/>
      <c r="G221" s="248"/>
    </row>
    <row r="222" spans="1:7" ht="39.25" customHeight="1" x14ac:dyDescent="0.15">
      <c r="A222" s="246" t="s">
        <v>1592</v>
      </c>
      <c r="B222" s="304" t="s">
        <v>1593</v>
      </c>
      <c r="C222" s="304"/>
      <c r="D222" s="304"/>
      <c r="E222" s="304"/>
      <c r="F222" s="304"/>
      <c r="G222" s="248"/>
    </row>
    <row r="223" spans="1:7" ht="20" customHeight="1" x14ac:dyDescent="0.15">
      <c r="A223" s="246" t="s">
        <v>1594</v>
      </c>
      <c r="B223" s="304" t="s">
        <v>1595</v>
      </c>
      <c r="C223" s="304"/>
      <c r="D223" s="304"/>
      <c r="E223" s="304"/>
      <c r="F223" s="304"/>
      <c r="G223" s="248"/>
    </row>
    <row r="224" spans="1:7" ht="37.25" customHeight="1" x14ac:dyDescent="0.15">
      <c r="A224" s="246" t="s">
        <v>1596</v>
      </c>
      <c r="B224" s="304" t="s">
        <v>1597</v>
      </c>
      <c r="C224" s="304"/>
      <c r="D224" s="304"/>
      <c r="E224" s="304"/>
      <c r="F224" s="304"/>
      <c r="G224" s="248"/>
    </row>
    <row r="225" spans="1:7" ht="36" customHeight="1" x14ac:dyDescent="0.15">
      <c r="A225" s="246" t="s">
        <v>1598</v>
      </c>
      <c r="B225" s="304" t="s">
        <v>1599</v>
      </c>
      <c r="C225" s="304"/>
      <c r="D225" s="304"/>
      <c r="E225" s="304"/>
      <c r="F225" s="304"/>
      <c r="G225" s="248"/>
    </row>
    <row r="226" spans="1:7" ht="20" customHeight="1" x14ac:dyDescent="0.15">
      <c r="A226" s="246" t="s">
        <v>1600</v>
      </c>
      <c r="B226" s="304" t="s">
        <v>1601</v>
      </c>
      <c r="C226" s="304"/>
      <c r="D226" s="304"/>
      <c r="E226" s="304"/>
      <c r="F226" s="304"/>
      <c r="G226" s="248"/>
    </row>
    <row r="227" spans="1:7" ht="20" customHeight="1" x14ac:dyDescent="0.15">
      <c r="A227" s="246" t="s">
        <v>1602</v>
      </c>
      <c r="B227" s="304" t="s">
        <v>1603</v>
      </c>
      <c r="C227" s="304"/>
      <c r="D227" s="304"/>
      <c r="E227" s="304"/>
      <c r="F227" s="304"/>
      <c r="G227" s="248"/>
    </row>
    <row r="228" spans="1:7" x14ac:dyDescent="0.15">
      <c r="A228" s="249"/>
      <c r="B228" s="252"/>
      <c r="C228" s="252"/>
      <c r="D228" s="252"/>
      <c r="E228" s="252"/>
      <c r="F228" s="252"/>
      <c r="G228" s="270"/>
    </row>
    <row r="229" spans="1:7" ht="20" customHeight="1" x14ac:dyDescent="0.15">
      <c r="A229" s="249"/>
      <c r="B229" s="305" t="s">
        <v>1604</v>
      </c>
      <c r="C229" s="305"/>
      <c r="D229" s="305"/>
      <c r="E229" s="305"/>
      <c r="F229" s="305"/>
      <c r="G229" s="305"/>
    </row>
    <row r="230" spans="1:7" x14ac:dyDescent="0.15">
      <c r="A230" s="249"/>
      <c r="B230" s="250"/>
      <c r="C230" s="250"/>
      <c r="D230" s="250"/>
      <c r="E230" s="250"/>
      <c r="F230" s="250"/>
      <c r="G230" s="251"/>
    </row>
    <row r="231" spans="1:7" ht="20" customHeight="1" x14ac:dyDescent="0.15">
      <c r="A231" s="249"/>
      <c r="B231" s="321" t="s">
        <v>1605</v>
      </c>
      <c r="C231" s="321"/>
      <c r="D231" s="321"/>
      <c r="E231" s="321"/>
      <c r="F231" s="321"/>
      <c r="G231" s="321"/>
    </row>
    <row r="232" spans="1:7" x14ac:dyDescent="0.15">
      <c r="A232" s="249"/>
      <c r="B232" s="250"/>
      <c r="C232" s="250"/>
      <c r="D232" s="250"/>
      <c r="E232" s="250"/>
      <c r="F232" s="250"/>
      <c r="G232" s="251"/>
    </row>
    <row r="233" spans="1:7" ht="20" customHeight="1" x14ac:dyDescent="0.15">
      <c r="A233" s="249"/>
      <c r="B233" s="321" t="s">
        <v>1606</v>
      </c>
      <c r="C233" s="321"/>
      <c r="D233" s="321"/>
      <c r="E233" s="321"/>
      <c r="F233" s="321"/>
      <c r="G233" s="321"/>
    </row>
    <row r="234" spans="1:7" x14ac:dyDescent="0.15">
      <c r="A234" s="249"/>
      <c r="B234" s="250"/>
      <c r="C234" s="250"/>
      <c r="D234" s="250"/>
      <c r="E234" s="250"/>
      <c r="F234" s="250"/>
      <c r="G234" s="250"/>
    </row>
    <row r="235" spans="1:7" ht="20" customHeight="1" x14ac:dyDescent="0.15">
      <c r="A235" s="249"/>
      <c r="B235" s="321" t="s">
        <v>1607</v>
      </c>
      <c r="C235" s="321"/>
      <c r="D235" s="321"/>
      <c r="E235" s="321"/>
      <c r="F235" s="321"/>
      <c r="G235" s="321"/>
    </row>
    <row r="236" spans="1:7" x14ac:dyDescent="0.15">
      <c r="A236" s="249"/>
      <c r="B236" s="250"/>
      <c r="C236" s="250"/>
      <c r="D236" s="250"/>
      <c r="E236" s="250"/>
      <c r="F236" s="250"/>
      <c r="G236" s="250"/>
    </row>
    <row r="237" spans="1:7" ht="35.75" customHeight="1" x14ac:dyDescent="0.15">
      <c r="A237" s="249"/>
      <c r="B237" s="321" t="s">
        <v>1608</v>
      </c>
      <c r="C237" s="321"/>
      <c r="D237" s="321"/>
      <c r="E237" s="321"/>
      <c r="F237" s="321"/>
      <c r="G237" s="321"/>
    </row>
    <row r="238" spans="1:7" x14ac:dyDescent="0.15">
      <c r="A238" s="249"/>
      <c r="B238" s="250"/>
      <c r="C238" s="250"/>
      <c r="D238" s="250"/>
      <c r="E238" s="250"/>
      <c r="F238" s="250"/>
      <c r="G238" s="250"/>
    </row>
    <row r="239" spans="1:7" ht="20" customHeight="1" x14ac:dyDescent="0.15">
      <c r="A239" s="249"/>
      <c r="B239" s="321" t="s">
        <v>1609</v>
      </c>
      <c r="C239" s="321"/>
      <c r="D239" s="321"/>
      <c r="E239" s="321"/>
      <c r="F239" s="321"/>
      <c r="G239" s="321"/>
    </row>
    <row r="240" spans="1:7" x14ac:dyDescent="0.15">
      <c r="A240" s="249"/>
      <c r="B240" s="250"/>
      <c r="C240" s="250"/>
      <c r="D240" s="250"/>
      <c r="E240" s="250"/>
      <c r="F240" s="250"/>
      <c r="G240" s="250"/>
    </row>
    <row r="241" spans="1:7" ht="20" customHeight="1" x14ac:dyDescent="0.15">
      <c r="A241" s="249"/>
      <c r="B241" s="321" t="s">
        <v>1610</v>
      </c>
      <c r="C241" s="321"/>
      <c r="D241" s="321"/>
      <c r="E241" s="321"/>
      <c r="F241" s="321"/>
      <c r="G241" s="321"/>
    </row>
    <row r="242" spans="1:7" x14ac:dyDescent="0.15">
      <c r="A242" s="249"/>
    </row>
    <row r="243" spans="1:7" x14ac:dyDescent="0.15">
      <c r="A243" s="249"/>
    </row>
    <row r="244" spans="1:7" x14ac:dyDescent="0.15">
      <c r="A244" s="249"/>
    </row>
    <row r="245" spans="1:7" ht="20" customHeight="1" x14ac:dyDescent="0.15">
      <c r="A245" s="241"/>
      <c r="B245" s="318" t="s">
        <v>1611</v>
      </c>
      <c r="C245" s="318"/>
      <c r="D245" s="318"/>
      <c r="E245" s="318"/>
      <c r="F245" s="318"/>
      <c r="G245" s="318"/>
    </row>
    <row r="246" spans="1:7" x14ac:dyDescent="0.15">
      <c r="A246" s="241"/>
      <c r="B246" s="242"/>
      <c r="C246" s="242"/>
      <c r="D246" s="242"/>
      <c r="E246" s="242"/>
      <c r="F246" s="242"/>
      <c r="G246" s="250"/>
    </row>
    <row r="247" spans="1:7" ht="20" customHeight="1" x14ac:dyDescent="0.15">
      <c r="A247" s="274" t="s">
        <v>1612</v>
      </c>
      <c r="B247" s="308" t="s">
        <v>1613</v>
      </c>
      <c r="C247" s="308"/>
      <c r="D247" s="308"/>
      <c r="E247" s="308"/>
      <c r="F247" s="308"/>
      <c r="G247" s="250"/>
    </row>
    <row r="248" spans="1:7" x14ac:dyDescent="0.15">
      <c r="A248" s="241"/>
      <c r="B248" s="275"/>
      <c r="C248" s="242"/>
      <c r="D248" s="242"/>
      <c r="E248" s="242"/>
      <c r="F248" s="242"/>
      <c r="G248" s="250"/>
    </row>
    <row r="249" spans="1:7" ht="20" customHeight="1" x14ac:dyDescent="0.15">
      <c r="A249" s="244"/>
      <c r="B249" s="320" t="s">
        <v>1614</v>
      </c>
      <c r="C249" s="320"/>
      <c r="D249" s="320"/>
      <c r="E249" s="320"/>
      <c r="F249" s="320"/>
      <c r="G249" s="245" t="s">
        <v>1371</v>
      </c>
    </row>
    <row r="250" spans="1:7" ht="44.75" customHeight="1" x14ac:dyDescent="0.15">
      <c r="A250" s="246" t="s">
        <v>1615</v>
      </c>
      <c r="B250" s="304" t="s">
        <v>1616</v>
      </c>
      <c r="C250" s="304"/>
      <c r="D250" s="304"/>
      <c r="E250" s="304"/>
      <c r="F250" s="304"/>
      <c r="G250" s="248"/>
    </row>
    <row r="251" spans="1:7" ht="40.5" customHeight="1" x14ac:dyDescent="0.15">
      <c r="A251" s="246" t="s">
        <v>1617</v>
      </c>
      <c r="B251" s="319" t="s">
        <v>1618</v>
      </c>
      <c r="C251" s="319"/>
      <c r="D251" s="319"/>
      <c r="E251" s="319"/>
      <c r="F251" s="319"/>
      <c r="G251" s="248"/>
    </row>
    <row r="252" spans="1:7" ht="40.5" customHeight="1" x14ac:dyDescent="0.15">
      <c r="A252" s="246" t="s">
        <v>1619</v>
      </c>
      <c r="B252" s="304" t="s">
        <v>1620</v>
      </c>
      <c r="C252" s="304"/>
      <c r="D252" s="304"/>
      <c r="E252" s="304"/>
      <c r="F252" s="304"/>
      <c r="G252" s="248"/>
    </row>
    <row r="253" spans="1:7" ht="20" customHeight="1" x14ac:dyDescent="0.15">
      <c r="A253" s="246" t="s">
        <v>1621</v>
      </c>
      <c r="B253" s="304" t="s">
        <v>1622</v>
      </c>
      <c r="C253" s="304"/>
      <c r="D253" s="304"/>
      <c r="E253" s="304"/>
      <c r="F253" s="304"/>
      <c r="G253" s="248"/>
    </row>
    <row r="254" spans="1:7" x14ac:dyDescent="0.15">
      <c r="A254" s="249"/>
      <c r="B254" s="276"/>
      <c r="C254" s="250"/>
      <c r="D254" s="250"/>
      <c r="E254" s="250"/>
      <c r="F254" s="250"/>
      <c r="G254" s="250"/>
    </row>
    <row r="255" spans="1:7" ht="20" customHeight="1" x14ac:dyDescent="0.15">
      <c r="A255" s="246"/>
      <c r="B255" s="306" t="s">
        <v>1623</v>
      </c>
      <c r="C255" s="306"/>
      <c r="D255" s="306"/>
      <c r="E255" s="306"/>
      <c r="F255" s="306"/>
      <c r="G255" s="250"/>
    </row>
    <row r="256" spans="1:7" x14ac:dyDescent="0.15">
      <c r="A256" s="241"/>
      <c r="B256" s="275"/>
      <c r="C256" s="242"/>
      <c r="D256" s="242"/>
      <c r="E256" s="242"/>
      <c r="F256" s="49"/>
      <c r="G256" s="250"/>
    </row>
    <row r="257" spans="1:7" ht="20" customHeight="1" x14ac:dyDescent="0.15">
      <c r="A257" s="244"/>
      <c r="B257" s="307" t="s">
        <v>1271</v>
      </c>
      <c r="C257" s="307"/>
      <c r="D257" s="307"/>
      <c r="E257" s="307"/>
      <c r="F257" s="307"/>
      <c r="G257" s="245" t="s">
        <v>1371</v>
      </c>
    </row>
    <row r="258" spans="1:7" ht="20" customHeight="1" x14ac:dyDescent="0.15">
      <c r="A258" s="246" t="s">
        <v>1624</v>
      </c>
      <c r="B258" s="320" t="s">
        <v>1625</v>
      </c>
      <c r="C258" s="320"/>
      <c r="D258" s="320"/>
      <c r="E258" s="320"/>
      <c r="F258" s="320"/>
      <c r="G258" s="248"/>
    </row>
    <row r="259" spans="1:7" ht="20" customHeight="1" x14ac:dyDescent="0.15">
      <c r="A259" s="246" t="s">
        <v>1626</v>
      </c>
      <c r="B259" s="319" t="s">
        <v>1627</v>
      </c>
      <c r="C259" s="319"/>
      <c r="D259" s="319"/>
      <c r="E259" s="319"/>
      <c r="F259" s="319"/>
      <c r="G259" s="248"/>
    </row>
    <row r="260" spans="1:7" ht="20" customHeight="1" x14ac:dyDescent="0.15">
      <c r="A260" s="246" t="s">
        <v>1628</v>
      </c>
      <c r="B260" s="319" t="s">
        <v>1629</v>
      </c>
      <c r="C260" s="319"/>
      <c r="D260" s="319"/>
      <c r="E260" s="319"/>
      <c r="F260" s="319"/>
      <c r="G260" s="248"/>
    </row>
    <row r="261" spans="1:7" ht="20" customHeight="1" x14ac:dyDescent="0.15">
      <c r="A261" s="246" t="s">
        <v>1630</v>
      </c>
      <c r="B261" s="319" t="s">
        <v>1631</v>
      </c>
      <c r="C261" s="319"/>
      <c r="D261" s="319"/>
      <c r="E261" s="319"/>
      <c r="F261" s="319"/>
      <c r="G261" s="248"/>
    </row>
    <row r="262" spans="1:7" ht="20" customHeight="1" x14ac:dyDescent="0.15">
      <c r="A262" s="246" t="s">
        <v>1632</v>
      </c>
      <c r="B262" s="319" t="s">
        <v>1633</v>
      </c>
      <c r="C262" s="319"/>
      <c r="D262" s="319"/>
      <c r="E262" s="319"/>
      <c r="F262" s="319"/>
      <c r="G262" s="248"/>
    </row>
    <row r="263" spans="1:7" ht="20" customHeight="1" x14ac:dyDescent="0.15">
      <c r="A263" s="246" t="s">
        <v>1634</v>
      </c>
      <c r="B263" s="319" t="s">
        <v>1635</v>
      </c>
      <c r="C263" s="319"/>
      <c r="D263" s="319"/>
      <c r="E263" s="319"/>
      <c r="F263" s="319"/>
      <c r="G263" s="248"/>
    </row>
    <row r="264" spans="1:7" ht="20" customHeight="1" x14ac:dyDescent="0.15">
      <c r="A264" s="246" t="s">
        <v>1636</v>
      </c>
      <c r="B264" s="320" t="s">
        <v>1637</v>
      </c>
      <c r="C264" s="320"/>
      <c r="D264" s="320"/>
      <c r="E264" s="320"/>
      <c r="F264" s="320"/>
      <c r="G264" s="247">
        <f>SUM(G265:G269)</f>
        <v>0</v>
      </c>
    </row>
    <row r="265" spans="1:7" ht="20" customHeight="1" x14ac:dyDescent="0.15">
      <c r="A265" s="246" t="s">
        <v>1638</v>
      </c>
      <c r="B265" s="319" t="s">
        <v>1627</v>
      </c>
      <c r="C265" s="319"/>
      <c r="D265" s="319"/>
      <c r="E265" s="319"/>
      <c r="F265" s="319"/>
      <c r="G265" s="248"/>
    </row>
    <row r="266" spans="1:7" ht="20" customHeight="1" x14ac:dyDescent="0.15">
      <c r="A266" s="246" t="s">
        <v>1639</v>
      </c>
      <c r="B266" s="319" t="s">
        <v>1629</v>
      </c>
      <c r="C266" s="319"/>
      <c r="D266" s="319"/>
      <c r="E266" s="319"/>
      <c r="F266" s="319"/>
      <c r="G266" s="248"/>
    </row>
    <row r="267" spans="1:7" ht="20" customHeight="1" x14ac:dyDescent="0.15">
      <c r="A267" s="246" t="s">
        <v>1640</v>
      </c>
      <c r="B267" s="319" t="s">
        <v>1631</v>
      </c>
      <c r="C267" s="319"/>
      <c r="D267" s="319"/>
      <c r="E267" s="319"/>
      <c r="F267" s="319"/>
      <c r="G267" s="248"/>
    </row>
    <row r="268" spans="1:7" ht="20" customHeight="1" x14ac:dyDescent="0.15">
      <c r="A268" s="277" t="s">
        <v>1641</v>
      </c>
      <c r="B268" s="319" t="s">
        <v>1633</v>
      </c>
      <c r="C268" s="319"/>
      <c r="D268" s="319"/>
      <c r="E268" s="319"/>
      <c r="F268" s="319"/>
      <c r="G268" s="248"/>
    </row>
    <row r="269" spans="1:7" ht="20" customHeight="1" x14ac:dyDescent="0.15">
      <c r="A269" s="246" t="s">
        <v>1642</v>
      </c>
      <c r="B269" s="319" t="s">
        <v>1635</v>
      </c>
      <c r="C269" s="319"/>
      <c r="D269" s="319"/>
      <c r="E269" s="319"/>
      <c r="F269" s="319"/>
      <c r="G269" s="248"/>
    </row>
    <row r="270" spans="1:7" ht="20" customHeight="1" x14ac:dyDescent="0.15">
      <c r="A270" s="246" t="s">
        <v>1643</v>
      </c>
      <c r="B270" s="320" t="s">
        <v>1644</v>
      </c>
      <c r="C270" s="320"/>
      <c r="D270" s="320"/>
      <c r="E270" s="320"/>
      <c r="F270" s="320"/>
      <c r="G270" s="247">
        <f>G258-G264</f>
        <v>0</v>
      </c>
    </row>
    <row r="271" spans="1:7" x14ac:dyDescent="0.15">
      <c r="A271" s="249"/>
      <c r="B271" s="278"/>
      <c r="C271" s="250"/>
      <c r="D271" s="250"/>
      <c r="E271" s="250"/>
      <c r="F271" s="252"/>
      <c r="G271" s="252"/>
    </row>
    <row r="272" spans="1:7" x14ac:dyDescent="0.15">
      <c r="A272" s="249"/>
      <c r="B272" s="279"/>
      <c r="C272" s="250"/>
      <c r="D272" s="250"/>
      <c r="E272" s="250"/>
      <c r="F272" s="250"/>
      <c r="G272" s="250"/>
    </row>
    <row r="273" spans="1:7" ht="20" customHeight="1" x14ac:dyDescent="0.15">
      <c r="A273" s="274"/>
      <c r="B273" s="306" t="s">
        <v>1645</v>
      </c>
      <c r="C273" s="306"/>
      <c r="D273" s="306"/>
      <c r="E273" s="242"/>
      <c r="F273" s="242"/>
      <c r="G273" s="250"/>
    </row>
    <row r="274" spans="1:7" x14ac:dyDescent="0.15">
      <c r="A274" s="244"/>
      <c r="B274" s="264"/>
      <c r="C274" s="264"/>
      <c r="D274" s="264"/>
      <c r="E274" s="242"/>
      <c r="F274" s="242"/>
      <c r="G274" s="250"/>
    </row>
    <row r="275" spans="1:7" ht="20" customHeight="1" x14ac:dyDescent="0.15">
      <c r="A275" s="244"/>
      <c r="B275" s="320" t="s">
        <v>1614</v>
      </c>
      <c r="C275" s="320"/>
      <c r="D275" s="320"/>
      <c r="E275" s="320"/>
      <c r="F275" s="320"/>
      <c r="G275" s="245" t="s">
        <v>1371</v>
      </c>
    </row>
    <row r="276" spans="1:7" ht="20" customHeight="1" x14ac:dyDescent="0.15">
      <c r="A276" s="277" t="s">
        <v>1646</v>
      </c>
      <c r="B276" s="304" t="s">
        <v>1647</v>
      </c>
      <c r="C276" s="304"/>
      <c r="D276" s="304"/>
      <c r="E276" s="304"/>
      <c r="F276" s="304"/>
      <c r="G276" s="280"/>
    </row>
    <row r="277" spans="1:7" ht="20" customHeight="1" x14ac:dyDescent="0.15">
      <c r="A277" s="277" t="s">
        <v>1648</v>
      </c>
      <c r="B277" s="304" t="s">
        <v>1649</v>
      </c>
      <c r="C277" s="304"/>
      <c r="D277" s="304"/>
      <c r="E277" s="304"/>
      <c r="F277" s="304"/>
      <c r="G277" s="280"/>
    </row>
    <row r="278" spans="1:7" x14ac:dyDescent="0.15">
      <c r="A278" s="281"/>
      <c r="B278" s="252"/>
      <c r="C278" s="252"/>
      <c r="D278" s="252"/>
      <c r="E278" s="252"/>
      <c r="F278" s="250"/>
      <c r="G278" s="250"/>
    </row>
    <row r="279" spans="1:7" ht="20" customHeight="1" x14ac:dyDescent="0.15">
      <c r="A279" s="246"/>
      <c r="B279" s="306" t="s">
        <v>1650</v>
      </c>
      <c r="C279" s="306"/>
      <c r="D279" s="306"/>
      <c r="E279" s="306"/>
      <c r="F279" s="306"/>
      <c r="G279" s="306"/>
    </row>
    <row r="280" spans="1:7" x14ac:dyDescent="0.15">
      <c r="A280" s="246"/>
      <c r="B280" s="242"/>
      <c r="C280" s="242"/>
      <c r="D280" s="242"/>
      <c r="E280" s="242"/>
      <c r="F280" s="243"/>
      <c r="G280" s="255"/>
    </row>
    <row r="281" spans="1:7" ht="20" customHeight="1" x14ac:dyDescent="0.15">
      <c r="A281" s="244"/>
      <c r="B281" s="307" t="s">
        <v>1417</v>
      </c>
      <c r="C281" s="307"/>
      <c r="D281" s="307"/>
      <c r="E281" s="307"/>
      <c r="F281" s="307"/>
      <c r="G281" s="245" t="s">
        <v>1371</v>
      </c>
    </row>
    <row r="282" spans="1:7" ht="20" customHeight="1" x14ac:dyDescent="0.15">
      <c r="A282" s="246" t="s">
        <v>1651</v>
      </c>
      <c r="B282" s="304" t="s">
        <v>1652</v>
      </c>
      <c r="C282" s="304"/>
      <c r="D282" s="304"/>
      <c r="E282" s="304"/>
      <c r="F282" s="304"/>
      <c r="G282" s="248"/>
    </row>
    <row r="283" spans="1:7" ht="20" customHeight="1" x14ac:dyDescent="0.15">
      <c r="A283" s="246" t="s">
        <v>1653</v>
      </c>
      <c r="B283" s="304" t="s">
        <v>1654</v>
      </c>
      <c r="C283" s="304"/>
      <c r="D283" s="304"/>
      <c r="E283" s="304"/>
      <c r="F283" s="304"/>
      <c r="G283" s="248"/>
    </row>
    <row r="284" spans="1:7" ht="20" customHeight="1" x14ac:dyDescent="0.15">
      <c r="A284" s="246" t="s">
        <v>1655</v>
      </c>
      <c r="B284" s="304" t="s">
        <v>1656</v>
      </c>
      <c r="C284" s="304"/>
      <c r="D284" s="304"/>
      <c r="E284" s="304"/>
      <c r="F284" s="304"/>
      <c r="G284" s="248"/>
    </row>
    <row r="285" spans="1:7" ht="20" customHeight="1" x14ac:dyDescent="0.15">
      <c r="A285" s="246" t="s">
        <v>1657</v>
      </c>
      <c r="B285" s="304" t="s">
        <v>1658</v>
      </c>
      <c r="C285" s="304"/>
      <c r="D285" s="304"/>
      <c r="E285" s="304"/>
      <c r="F285" s="304"/>
      <c r="G285" s="248"/>
    </row>
    <row r="286" spans="1:7" ht="20" customHeight="1" x14ac:dyDescent="0.15">
      <c r="A286" s="246" t="s">
        <v>1659</v>
      </c>
      <c r="B286" s="304" t="s">
        <v>1660</v>
      </c>
      <c r="C286" s="304"/>
      <c r="D286" s="304"/>
      <c r="E286" s="304"/>
      <c r="F286" s="304"/>
      <c r="G286" s="248"/>
    </row>
    <row r="287" spans="1:7" x14ac:dyDescent="0.15">
      <c r="A287" s="249"/>
      <c r="B287" s="250"/>
      <c r="C287" s="250"/>
      <c r="D287" s="250"/>
      <c r="E287" s="250"/>
      <c r="F287" s="250"/>
      <c r="G287" s="250"/>
    </row>
    <row r="288" spans="1:7" x14ac:dyDescent="0.15">
      <c r="A288" s="249"/>
      <c r="B288" s="250"/>
      <c r="C288" s="250"/>
      <c r="D288" s="250"/>
      <c r="E288" s="250"/>
      <c r="F288" s="250"/>
      <c r="G288" s="250"/>
    </row>
    <row r="289" spans="1:7" ht="20" customHeight="1" x14ac:dyDescent="0.15">
      <c r="A289" s="246" t="s">
        <v>1661</v>
      </c>
      <c r="B289" s="306" t="s">
        <v>1662</v>
      </c>
      <c r="C289" s="306"/>
      <c r="D289" s="306"/>
      <c r="E289" s="306"/>
      <c r="F289" s="306"/>
      <c r="G289" s="306"/>
    </row>
    <row r="290" spans="1:7" ht="39" x14ac:dyDescent="0.15">
      <c r="A290" s="282"/>
      <c r="B290" s="245" t="s">
        <v>1663</v>
      </c>
      <c r="C290" s="245" t="s">
        <v>1664</v>
      </c>
      <c r="D290" s="245" t="s">
        <v>1665</v>
      </c>
      <c r="E290" s="245" t="s">
        <v>1666</v>
      </c>
      <c r="F290" s="245" t="s">
        <v>1667</v>
      </c>
    </row>
    <row r="291" spans="1:7" x14ac:dyDescent="0.15">
      <c r="A291" s="283" t="s">
        <v>1668</v>
      </c>
      <c r="B291" s="284" t="s">
        <v>1669</v>
      </c>
      <c r="C291" s="248"/>
      <c r="D291" s="248"/>
      <c r="E291" s="248"/>
      <c r="F291" s="248"/>
    </row>
    <row r="292" spans="1:7" x14ac:dyDescent="0.15">
      <c r="A292" s="283" t="s">
        <v>1670</v>
      </c>
      <c r="B292" s="284" t="s">
        <v>1671</v>
      </c>
      <c r="C292" s="248"/>
      <c r="D292" s="248"/>
      <c r="E292" s="248"/>
      <c r="F292" s="248"/>
    </row>
    <row r="293" spans="1:7" x14ac:dyDescent="0.15">
      <c r="A293" s="283" t="s">
        <v>1672</v>
      </c>
      <c r="B293" s="284" t="s">
        <v>1673</v>
      </c>
      <c r="C293" s="248"/>
      <c r="D293" s="248"/>
      <c r="E293" s="248"/>
      <c r="F293" s="248"/>
    </row>
    <row r="294" spans="1:7" x14ac:dyDescent="0.15">
      <c r="A294" s="283" t="s">
        <v>1674</v>
      </c>
      <c r="B294" s="284" t="s">
        <v>1675</v>
      </c>
      <c r="C294" s="248"/>
      <c r="D294" s="248"/>
      <c r="E294" s="248"/>
      <c r="F294" s="248"/>
    </row>
    <row r="295" spans="1:7" x14ac:dyDescent="0.15">
      <c r="A295" s="283" t="s">
        <v>1676</v>
      </c>
      <c r="B295" s="284" t="s">
        <v>1677</v>
      </c>
      <c r="C295" s="248"/>
      <c r="D295" s="248"/>
      <c r="E295" s="248"/>
      <c r="F295" s="248"/>
    </row>
    <row r="296" spans="1:7" x14ac:dyDescent="0.15">
      <c r="A296" s="261"/>
      <c r="B296" s="285"/>
      <c r="C296" s="248"/>
      <c r="D296" s="248"/>
      <c r="E296" s="248"/>
      <c r="F296" s="248"/>
    </row>
    <row r="297" spans="1:7" ht="20" customHeight="1" x14ac:dyDescent="0.15">
      <c r="A297" s="261"/>
      <c r="B297" s="318" t="s">
        <v>1678</v>
      </c>
      <c r="C297" s="318"/>
      <c r="D297" s="318"/>
      <c r="E297" s="318"/>
      <c r="F297" s="318"/>
      <c r="G297" s="318"/>
    </row>
    <row r="298" spans="1:7" x14ac:dyDescent="0.15">
      <c r="A298" s="249"/>
      <c r="B298" s="250"/>
      <c r="C298" s="250"/>
      <c r="D298" s="250"/>
      <c r="E298" s="250"/>
      <c r="F298" s="250"/>
      <c r="G298" s="250"/>
    </row>
    <row r="299" spans="1:7" ht="20" customHeight="1" x14ac:dyDescent="0.15">
      <c r="A299" s="246"/>
      <c r="B299" s="306" t="s">
        <v>1679</v>
      </c>
      <c r="C299" s="306"/>
      <c r="D299" s="306"/>
      <c r="E299" s="306"/>
      <c r="F299" s="306"/>
      <c r="G299" s="306"/>
    </row>
    <row r="300" spans="1:7" x14ac:dyDescent="0.15">
      <c r="A300" s="249"/>
      <c r="B300" s="260"/>
      <c r="C300" s="250"/>
      <c r="D300" s="250"/>
      <c r="E300" s="250"/>
      <c r="F300" s="250"/>
      <c r="G300" s="250"/>
    </row>
    <row r="301" spans="1:7" x14ac:dyDescent="0.15">
      <c r="A301" s="249"/>
      <c r="B301" s="250"/>
      <c r="C301" s="250"/>
      <c r="D301" s="250"/>
      <c r="E301" s="250"/>
      <c r="F301" s="255"/>
      <c r="G301" s="255"/>
    </row>
    <row r="302" spans="1:7" ht="20" customHeight="1" x14ac:dyDescent="0.15">
      <c r="A302" s="244"/>
      <c r="B302" s="307" t="s">
        <v>1271</v>
      </c>
      <c r="C302" s="307"/>
      <c r="D302" s="307"/>
      <c r="E302" s="307"/>
      <c r="F302" s="307"/>
      <c r="G302" s="245" t="s">
        <v>1371</v>
      </c>
    </row>
    <row r="303" spans="1:7" ht="45.75" customHeight="1" x14ac:dyDescent="0.15">
      <c r="A303" s="246" t="s">
        <v>1680</v>
      </c>
      <c r="B303" s="304" t="s">
        <v>1681</v>
      </c>
      <c r="C303" s="304"/>
      <c r="D303" s="304"/>
      <c r="E303" s="304"/>
      <c r="F303" s="304"/>
      <c r="G303" s="248"/>
    </row>
    <row r="304" spans="1:7" ht="45.75" customHeight="1" x14ac:dyDescent="0.15">
      <c r="A304" s="246" t="s">
        <v>1682</v>
      </c>
      <c r="B304" s="304" t="s">
        <v>1683</v>
      </c>
      <c r="C304" s="304"/>
      <c r="D304" s="304"/>
      <c r="E304" s="304"/>
      <c r="F304" s="304"/>
      <c r="G304" s="248"/>
    </row>
    <row r="305" spans="1:7" ht="42.5" customHeight="1" x14ac:dyDescent="0.15">
      <c r="A305" s="246" t="s">
        <v>1684</v>
      </c>
      <c r="B305" s="304" t="s">
        <v>1685</v>
      </c>
      <c r="C305" s="304"/>
      <c r="D305" s="304"/>
      <c r="E305" s="304"/>
      <c r="F305" s="304"/>
      <c r="G305" s="248"/>
    </row>
    <row r="306" spans="1:7" ht="47.75" customHeight="1" x14ac:dyDescent="0.15">
      <c r="A306" s="246" t="s">
        <v>1686</v>
      </c>
      <c r="B306" s="304" t="s">
        <v>1687</v>
      </c>
      <c r="C306" s="304"/>
      <c r="D306" s="304"/>
      <c r="E306" s="304"/>
      <c r="F306" s="304"/>
      <c r="G306" s="248"/>
    </row>
    <row r="307" spans="1:7" ht="20" customHeight="1" x14ac:dyDescent="0.15">
      <c r="A307" s="246" t="s">
        <v>1688</v>
      </c>
      <c r="B307" s="304" t="s">
        <v>1689</v>
      </c>
      <c r="C307" s="304"/>
      <c r="D307" s="304"/>
      <c r="E307" s="304"/>
      <c r="F307" s="304"/>
      <c r="G307" s="248"/>
    </row>
    <row r="308" spans="1:7" x14ac:dyDescent="0.15">
      <c r="A308" s="249"/>
      <c r="B308" s="250"/>
      <c r="C308" s="250"/>
      <c r="D308" s="250"/>
      <c r="E308" s="250"/>
      <c r="F308" s="250"/>
      <c r="G308" s="250"/>
    </row>
    <row r="309" spans="1:7" ht="20" customHeight="1" x14ac:dyDescent="0.15">
      <c r="A309" s="249"/>
      <c r="B309" s="305" t="s">
        <v>1690</v>
      </c>
      <c r="C309" s="305"/>
      <c r="D309" s="305"/>
      <c r="E309" s="305"/>
      <c r="F309" s="305"/>
      <c r="G309" s="305"/>
    </row>
    <row r="310" spans="1:7" ht="20" customHeight="1" x14ac:dyDescent="0.15">
      <c r="A310" s="249"/>
      <c r="B310" s="305" t="s">
        <v>1691</v>
      </c>
      <c r="C310" s="305"/>
      <c r="D310" s="305"/>
      <c r="E310" s="305"/>
      <c r="F310" s="305"/>
      <c r="G310" s="305"/>
    </row>
    <row r="311" spans="1:7" x14ac:dyDescent="0.15">
      <c r="A311" s="249"/>
      <c r="B311" s="250"/>
      <c r="C311" s="250"/>
      <c r="D311" s="250"/>
      <c r="E311" s="250"/>
      <c r="F311" s="250"/>
      <c r="G311" s="250"/>
    </row>
    <row r="312" spans="1:7" x14ac:dyDescent="0.15">
      <c r="A312" s="249"/>
      <c r="B312" s="250"/>
      <c r="C312" s="250"/>
      <c r="D312" s="250"/>
      <c r="E312" s="250"/>
      <c r="F312" s="250"/>
      <c r="G312" s="250"/>
    </row>
    <row r="313" spans="1:7" ht="20" customHeight="1" x14ac:dyDescent="0.15">
      <c r="A313" s="246"/>
      <c r="B313" s="306" t="s">
        <v>1692</v>
      </c>
      <c r="C313" s="306"/>
      <c r="D313" s="306"/>
      <c r="E313" s="306"/>
      <c r="F313" s="306"/>
      <c r="G313" s="306"/>
    </row>
    <row r="314" spans="1:7" ht="20" customHeight="1" x14ac:dyDescent="0.15">
      <c r="A314" s="244"/>
      <c r="B314" s="307" t="s">
        <v>1693</v>
      </c>
      <c r="C314" s="307"/>
      <c r="D314" s="307"/>
      <c r="E314" s="307"/>
      <c r="F314" s="307"/>
      <c r="G314" s="245" t="s">
        <v>1371</v>
      </c>
    </row>
    <row r="315" spans="1:7" x14ac:dyDescent="0.15">
      <c r="A315" s="268" t="s">
        <v>1694</v>
      </c>
      <c r="B315" s="317" t="s">
        <v>1335</v>
      </c>
      <c r="C315" s="317"/>
      <c r="D315" s="317"/>
      <c r="E315" s="317"/>
      <c r="F315" s="317"/>
      <c r="G315" s="248"/>
    </row>
    <row r="316" spans="1:7" x14ac:dyDescent="0.15">
      <c r="A316" s="268" t="s">
        <v>1695</v>
      </c>
      <c r="B316" s="310" t="s">
        <v>1337</v>
      </c>
      <c r="C316" s="310"/>
      <c r="D316" s="310"/>
      <c r="E316" s="310"/>
      <c r="F316" s="310"/>
      <c r="G316" s="248"/>
    </row>
    <row r="317" spans="1:7" x14ac:dyDescent="0.15">
      <c r="A317" s="268" t="s">
        <v>1696</v>
      </c>
      <c r="B317" s="310" t="s">
        <v>1339</v>
      </c>
      <c r="C317" s="310"/>
      <c r="D317" s="310"/>
      <c r="E317" s="310"/>
      <c r="F317" s="310"/>
      <c r="G317" s="248"/>
    </row>
    <row r="318" spans="1:7" x14ac:dyDescent="0.15">
      <c r="A318" s="268" t="s">
        <v>1697</v>
      </c>
      <c r="B318" s="310" t="s">
        <v>1698</v>
      </c>
      <c r="C318" s="310"/>
      <c r="D318" s="310"/>
      <c r="E318" s="310"/>
      <c r="F318" s="310"/>
      <c r="G318" s="248"/>
    </row>
    <row r="319" spans="1:7" x14ac:dyDescent="0.15">
      <c r="A319" s="268" t="s">
        <v>1699</v>
      </c>
      <c r="B319" s="310" t="s">
        <v>1343</v>
      </c>
      <c r="C319" s="310"/>
      <c r="D319" s="310"/>
      <c r="E319" s="310"/>
      <c r="F319" s="310"/>
      <c r="G319" s="248"/>
    </row>
    <row r="320" spans="1:7" x14ac:dyDescent="0.15">
      <c r="A320" s="249"/>
      <c r="B320" s="250"/>
      <c r="C320" s="250"/>
      <c r="D320" s="250"/>
      <c r="E320" s="250"/>
      <c r="F320" s="250"/>
      <c r="G320" s="250"/>
    </row>
    <row r="321" spans="1:7" x14ac:dyDescent="0.15">
      <c r="A321" s="249"/>
      <c r="B321" s="250"/>
      <c r="C321" s="250"/>
      <c r="D321" s="250"/>
      <c r="E321" s="250"/>
      <c r="F321" s="250"/>
      <c r="G321" s="250"/>
    </row>
    <row r="322" spans="1:7" ht="20" customHeight="1" x14ac:dyDescent="0.15">
      <c r="A322" s="246" t="s">
        <v>1700</v>
      </c>
      <c r="B322" s="306" t="s">
        <v>1701</v>
      </c>
      <c r="C322" s="306"/>
      <c r="D322" s="306"/>
      <c r="E322" s="306"/>
      <c r="F322" s="306"/>
      <c r="G322" s="306"/>
    </row>
    <row r="323" spans="1:7" x14ac:dyDescent="0.15">
      <c r="A323" s="282"/>
      <c r="B323" s="271"/>
      <c r="C323" s="242"/>
      <c r="D323" s="242"/>
      <c r="E323" s="242"/>
      <c r="F323" s="242"/>
      <c r="G323" s="242"/>
    </row>
    <row r="324" spans="1:7" ht="20" customHeight="1" x14ac:dyDescent="0.15">
      <c r="A324" s="244"/>
      <c r="B324" s="316" t="s">
        <v>1702</v>
      </c>
      <c r="C324" s="316"/>
      <c r="D324" s="316" t="s">
        <v>1703</v>
      </c>
      <c r="E324" s="316"/>
      <c r="F324" s="316" t="s">
        <v>1704</v>
      </c>
      <c r="G324" s="316"/>
    </row>
    <row r="325" spans="1:7" ht="20" customHeight="1" x14ac:dyDescent="0.15">
      <c r="A325" s="268"/>
      <c r="B325" s="314"/>
      <c r="C325" s="314"/>
      <c r="D325" s="314"/>
      <c r="E325" s="314"/>
      <c r="F325" s="315"/>
      <c r="G325" s="315"/>
    </row>
    <row r="326" spans="1:7" ht="20" customHeight="1" x14ac:dyDescent="0.15">
      <c r="A326" s="268"/>
      <c r="B326" s="314"/>
      <c r="C326" s="314"/>
      <c r="D326" s="314"/>
      <c r="E326" s="314"/>
      <c r="F326" s="315"/>
      <c r="G326" s="315"/>
    </row>
    <row r="327" spans="1:7" x14ac:dyDescent="0.15">
      <c r="A327" s="268"/>
      <c r="B327" s="314"/>
      <c r="C327" s="314"/>
      <c r="D327" s="314"/>
      <c r="E327" s="314"/>
      <c r="F327" s="315"/>
      <c r="G327" s="315"/>
    </row>
    <row r="328" spans="1:7" x14ac:dyDescent="0.15">
      <c r="A328" s="259"/>
      <c r="B328" s="305"/>
      <c r="C328" s="305"/>
      <c r="D328" s="305"/>
      <c r="E328" s="305"/>
      <c r="F328" s="305"/>
      <c r="G328" s="305"/>
    </row>
    <row r="329" spans="1:7" x14ac:dyDescent="0.15">
      <c r="A329" s="249"/>
      <c r="B329" s="305"/>
      <c r="C329" s="305"/>
      <c r="D329" s="305"/>
      <c r="E329" s="305"/>
      <c r="F329" s="305"/>
      <c r="G329" s="305"/>
    </row>
    <row r="330" spans="1:7" ht="20" customHeight="1" x14ac:dyDescent="0.15">
      <c r="A330" s="246"/>
      <c r="B330" s="306" t="s">
        <v>1705</v>
      </c>
      <c r="C330" s="306"/>
      <c r="D330" s="306"/>
      <c r="E330" s="306"/>
      <c r="F330" s="306"/>
      <c r="G330" s="306"/>
    </row>
    <row r="331" spans="1:7" x14ac:dyDescent="0.15">
      <c r="A331" s="249"/>
      <c r="B331" s="250"/>
      <c r="C331" s="250"/>
      <c r="D331" s="250"/>
      <c r="E331" s="250"/>
      <c r="F331" s="255"/>
      <c r="G331" s="255"/>
    </row>
    <row r="332" spans="1:7" ht="20" customHeight="1" x14ac:dyDescent="0.15">
      <c r="A332" s="244"/>
      <c r="B332" s="307" t="s">
        <v>1706</v>
      </c>
      <c r="C332" s="307"/>
      <c r="D332" s="307"/>
      <c r="E332" s="307"/>
      <c r="F332" s="307"/>
      <c r="G332" s="245" t="s">
        <v>1371</v>
      </c>
    </row>
    <row r="333" spans="1:7" ht="20" customHeight="1" x14ac:dyDescent="0.15">
      <c r="A333" s="268" t="s">
        <v>1707</v>
      </c>
      <c r="B333" s="313" t="s">
        <v>1708</v>
      </c>
      <c r="C333" s="313"/>
      <c r="D333" s="313"/>
      <c r="E333" s="313"/>
      <c r="F333" s="313"/>
      <c r="G333" s="248"/>
    </row>
    <row r="334" spans="1:7" x14ac:dyDescent="0.15">
      <c r="A334" s="268" t="s">
        <v>1709</v>
      </c>
      <c r="B334" s="312" t="s">
        <v>1710</v>
      </c>
      <c r="C334" s="312"/>
      <c r="D334" s="312"/>
      <c r="E334" s="312"/>
      <c r="F334" s="312"/>
      <c r="G334" s="248"/>
    </row>
    <row r="335" spans="1:7" x14ac:dyDescent="0.15">
      <c r="A335" s="268" t="s">
        <v>1711</v>
      </c>
      <c r="B335" s="312" t="s">
        <v>1712</v>
      </c>
      <c r="C335" s="312"/>
      <c r="D335" s="312"/>
      <c r="E335" s="312"/>
      <c r="F335" s="312"/>
      <c r="G335" s="248"/>
    </row>
    <row r="336" spans="1:7" x14ac:dyDescent="0.15">
      <c r="A336" s="268" t="s">
        <v>1713</v>
      </c>
      <c r="B336" s="312" t="s">
        <v>1714</v>
      </c>
      <c r="C336" s="312"/>
      <c r="D336" s="312"/>
      <c r="E336" s="312"/>
      <c r="F336" s="312"/>
      <c r="G336" s="248"/>
    </row>
    <row r="337" spans="1:7" x14ac:dyDescent="0.15">
      <c r="A337" s="268" t="s">
        <v>1715</v>
      </c>
      <c r="B337" s="310" t="s">
        <v>1716</v>
      </c>
      <c r="C337" s="310"/>
      <c r="D337" s="310"/>
      <c r="E337" s="310"/>
      <c r="F337" s="310"/>
      <c r="G337" s="248"/>
    </row>
    <row r="338" spans="1:7" x14ac:dyDescent="0.15">
      <c r="A338" s="246" t="s">
        <v>1717</v>
      </c>
      <c r="B338" s="312" t="s">
        <v>1718</v>
      </c>
      <c r="C338" s="312"/>
      <c r="D338" s="312"/>
      <c r="E338" s="312"/>
      <c r="F338" s="312"/>
      <c r="G338" s="248"/>
    </row>
    <row r="339" spans="1:7" x14ac:dyDescent="0.15">
      <c r="A339" s="246" t="s">
        <v>1719</v>
      </c>
      <c r="B339" s="312" t="s">
        <v>1720</v>
      </c>
      <c r="C339" s="312"/>
      <c r="D339" s="312"/>
      <c r="E339" s="312"/>
      <c r="F339" s="312"/>
      <c r="G339" s="248"/>
    </row>
    <row r="340" spans="1:7" x14ac:dyDescent="0.15">
      <c r="A340" s="246" t="s">
        <v>1721</v>
      </c>
      <c r="B340" s="310" t="s">
        <v>1722</v>
      </c>
      <c r="C340" s="310"/>
      <c r="D340" s="310"/>
      <c r="E340" s="310"/>
      <c r="F340" s="310"/>
      <c r="G340" s="248"/>
    </row>
    <row r="341" spans="1:7" x14ac:dyDescent="0.15">
      <c r="A341" s="246" t="s">
        <v>1723</v>
      </c>
      <c r="B341" s="310" t="s">
        <v>1724</v>
      </c>
      <c r="C341" s="310"/>
      <c r="D341" s="310"/>
      <c r="E341" s="310"/>
      <c r="F341" s="310"/>
      <c r="G341" s="248"/>
    </row>
    <row r="342" spans="1:7" x14ac:dyDescent="0.15">
      <c r="A342" s="246" t="s">
        <v>1725</v>
      </c>
      <c r="B342" s="310" t="s">
        <v>1726</v>
      </c>
      <c r="C342" s="310"/>
      <c r="D342" s="310"/>
      <c r="E342" s="310"/>
      <c r="F342" s="310"/>
      <c r="G342" s="248"/>
    </row>
    <row r="343" spans="1:7" ht="20" customHeight="1" x14ac:dyDescent="0.15">
      <c r="A343" s="249"/>
      <c r="B343" s="305" t="s">
        <v>1727</v>
      </c>
      <c r="C343" s="305"/>
      <c r="D343" s="305"/>
      <c r="E343" s="305"/>
      <c r="F343" s="305"/>
      <c r="G343" s="305"/>
    </row>
    <row r="344" spans="1:7" x14ac:dyDescent="0.15">
      <c r="A344" s="249"/>
    </row>
    <row r="345" spans="1:7" ht="20" customHeight="1" x14ac:dyDescent="0.15">
      <c r="A345" s="249"/>
      <c r="B345" s="311" t="s">
        <v>1728</v>
      </c>
      <c r="C345" s="311"/>
      <c r="D345" s="311"/>
      <c r="E345" s="311"/>
      <c r="F345" s="311"/>
      <c r="G345" s="311"/>
    </row>
    <row r="346" spans="1:7" x14ac:dyDescent="0.15">
      <c r="A346" s="249"/>
      <c r="B346" s="250"/>
      <c r="C346" s="250"/>
      <c r="D346" s="250"/>
      <c r="E346" s="250"/>
      <c r="F346" s="250"/>
      <c r="G346" s="250"/>
    </row>
    <row r="347" spans="1:7" ht="20" customHeight="1" x14ac:dyDescent="0.15">
      <c r="A347" s="246"/>
      <c r="B347" s="306" t="s">
        <v>1729</v>
      </c>
      <c r="C347" s="306"/>
      <c r="D347" s="306"/>
      <c r="E347" s="306"/>
      <c r="F347" s="306"/>
      <c r="G347" s="306"/>
    </row>
    <row r="348" spans="1:7" x14ac:dyDescent="0.15">
      <c r="A348" s="241"/>
      <c r="B348" s="242"/>
      <c r="C348" s="242"/>
      <c r="D348" s="242"/>
      <c r="E348" s="242"/>
      <c r="F348" s="243"/>
      <c r="G348" s="243"/>
    </row>
    <row r="349" spans="1:7" ht="20" customHeight="1" x14ac:dyDescent="0.15">
      <c r="A349" s="244"/>
      <c r="B349" s="307" t="s">
        <v>1271</v>
      </c>
      <c r="C349" s="307"/>
      <c r="D349" s="307"/>
      <c r="E349" s="307"/>
      <c r="F349" s="307"/>
      <c r="G349" s="245" t="s">
        <v>1371</v>
      </c>
    </row>
    <row r="350" spans="1:7" ht="20" customHeight="1" x14ac:dyDescent="0.15">
      <c r="A350" s="268" t="s">
        <v>1730</v>
      </c>
      <c r="B350" s="304" t="s">
        <v>1731</v>
      </c>
      <c r="C350" s="304"/>
      <c r="D350" s="304"/>
      <c r="E350" s="304"/>
      <c r="F350" s="304"/>
      <c r="G350" s="248"/>
    </row>
    <row r="351" spans="1:7" ht="20" customHeight="1" x14ac:dyDescent="0.15">
      <c r="A351" s="268" t="s">
        <v>1732</v>
      </c>
      <c r="B351" s="304" t="s">
        <v>1733</v>
      </c>
      <c r="C351" s="304"/>
      <c r="D351" s="304"/>
      <c r="E351" s="304"/>
      <c r="F351" s="304"/>
      <c r="G351" s="248"/>
    </row>
    <row r="352" spans="1:7" ht="40.5" customHeight="1" x14ac:dyDescent="0.15">
      <c r="A352" s="268" t="s">
        <v>1734</v>
      </c>
      <c r="B352" s="304" t="s">
        <v>1735</v>
      </c>
      <c r="C352" s="304"/>
      <c r="D352" s="304"/>
      <c r="E352" s="304"/>
      <c r="F352" s="304"/>
      <c r="G352" s="248"/>
    </row>
    <row r="353" spans="1:8" ht="51" customHeight="1" x14ac:dyDescent="0.15">
      <c r="A353" s="268" t="s">
        <v>1736</v>
      </c>
      <c r="B353" s="304" t="s">
        <v>1737</v>
      </c>
      <c r="C353" s="304"/>
      <c r="D353" s="304"/>
      <c r="E353" s="304"/>
      <c r="F353" s="304"/>
      <c r="G353" s="248"/>
    </row>
    <row r="354" spans="1:8" ht="20" customHeight="1" x14ac:dyDescent="0.15">
      <c r="A354" s="268" t="s">
        <v>1738</v>
      </c>
      <c r="B354" s="304" t="s">
        <v>1739</v>
      </c>
      <c r="C354" s="304"/>
      <c r="D354" s="304"/>
      <c r="E354" s="304"/>
      <c r="F354" s="304"/>
      <c r="G354" s="248"/>
    </row>
    <row r="355" spans="1:8" ht="20" customHeight="1" x14ac:dyDescent="0.15">
      <c r="A355" s="246" t="s">
        <v>1740</v>
      </c>
      <c r="B355" s="304" t="s">
        <v>1741</v>
      </c>
      <c r="C355" s="304"/>
      <c r="D355" s="304"/>
      <c r="E355" s="304"/>
      <c r="F355" s="304"/>
      <c r="G355" s="248"/>
    </row>
    <row r="356" spans="1:8" ht="20" customHeight="1" x14ac:dyDescent="0.15">
      <c r="A356" s="246" t="s">
        <v>1742</v>
      </c>
      <c r="B356" s="304" t="s">
        <v>1743</v>
      </c>
      <c r="C356" s="304"/>
      <c r="D356" s="304"/>
      <c r="E356" s="304"/>
      <c r="F356" s="304"/>
      <c r="G356" s="248"/>
    </row>
    <row r="357" spans="1:8" x14ac:dyDescent="0.15">
      <c r="A357" s="249"/>
    </row>
    <row r="358" spans="1:8" ht="18" x14ac:dyDescent="0.2">
      <c r="A358" s="241"/>
      <c r="B358" s="309" t="s">
        <v>1744</v>
      </c>
      <c r="C358" s="309"/>
      <c r="D358" s="309"/>
      <c r="E358" s="309"/>
      <c r="F358" s="309"/>
      <c r="G358" s="309"/>
      <c r="H358" s="309"/>
    </row>
    <row r="359" spans="1:8" x14ac:dyDescent="0.15">
      <c r="A359" s="241"/>
      <c r="B359" s="242"/>
      <c r="C359" s="242"/>
      <c r="D359" s="242"/>
      <c r="E359" s="242"/>
      <c r="F359" s="242"/>
      <c r="G359" s="250"/>
    </row>
    <row r="360" spans="1:8" ht="20" customHeight="1" x14ac:dyDescent="0.15">
      <c r="A360" s="246"/>
      <c r="B360" s="306" t="s">
        <v>1745</v>
      </c>
      <c r="C360" s="306"/>
      <c r="D360" s="306"/>
      <c r="E360" s="306"/>
      <c r="F360" s="306"/>
      <c r="G360" s="306"/>
      <c r="H360" s="306"/>
    </row>
    <row r="361" spans="1:8" ht="20" customHeight="1" x14ac:dyDescent="0.15">
      <c r="A361" s="244"/>
      <c r="B361" s="307" t="s">
        <v>1271</v>
      </c>
      <c r="C361" s="307"/>
      <c r="D361" s="307"/>
      <c r="E361" s="307"/>
      <c r="F361" s="307"/>
      <c r="G361" s="245" t="s">
        <v>1371</v>
      </c>
    </row>
    <row r="362" spans="1:8" ht="20" customHeight="1" x14ac:dyDescent="0.15">
      <c r="A362" s="246" t="s">
        <v>1746</v>
      </c>
      <c r="B362" s="304" t="s">
        <v>1747</v>
      </c>
      <c r="C362" s="304"/>
      <c r="D362" s="304"/>
      <c r="E362" s="304"/>
      <c r="F362" s="304"/>
      <c r="G362" s="248"/>
    </row>
    <row r="363" spans="1:8" ht="41.5" customHeight="1" x14ac:dyDescent="0.15">
      <c r="A363" s="246" t="s">
        <v>1748</v>
      </c>
      <c r="B363" s="304" t="s">
        <v>1749</v>
      </c>
      <c r="C363" s="304"/>
      <c r="D363" s="304"/>
      <c r="E363" s="304"/>
      <c r="F363" s="304"/>
      <c r="G363" s="248"/>
    </row>
    <row r="364" spans="1:8" ht="36" customHeight="1" x14ac:dyDescent="0.15">
      <c r="A364" s="246" t="s">
        <v>1750</v>
      </c>
      <c r="B364" s="304" t="s">
        <v>1751</v>
      </c>
      <c r="C364" s="304"/>
      <c r="D364" s="304"/>
      <c r="E364" s="304"/>
      <c r="F364" s="304"/>
      <c r="G364" s="248"/>
    </row>
    <row r="365" spans="1:8" ht="46.75" customHeight="1" x14ac:dyDescent="0.15">
      <c r="A365" s="246" t="s">
        <v>1752</v>
      </c>
      <c r="B365" s="304" t="s">
        <v>1753</v>
      </c>
      <c r="C365" s="304"/>
      <c r="D365" s="304"/>
      <c r="E365" s="304"/>
      <c r="F365" s="304"/>
      <c r="G365" s="248"/>
    </row>
    <row r="366" spans="1:8" x14ac:dyDescent="0.15">
      <c r="A366" s="249"/>
      <c r="B366" s="250"/>
      <c r="C366" s="250"/>
      <c r="D366" s="250"/>
      <c r="E366" s="250"/>
      <c r="F366" s="250"/>
      <c r="G366" s="250"/>
    </row>
    <row r="367" spans="1:8" ht="20" customHeight="1" x14ac:dyDescent="0.15">
      <c r="A367" s="249"/>
      <c r="B367" s="305" t="s">
        <v>1754</v>
      </c>
      <c r="C367" s="305"/>
      <c r="D367" s="305"/>
      <c r="E367" s="305"/>
      <c r="F367" s="305"/>
      <c r="G367" s="305"/>
    </row>
    <row r="368" spans="1:8" x14ac:dyDescent="0.15">
      <c r="A368" s="249"/>
    </row>
    <row r="369" spans="1:7" ht="20" customHeight="1" x14ac:dyDescent="0.15">
      <c r="A369" s="249"/>
      <c r="B369" s="308" t="s">
        <v>1755</v>
      </c>
      <c r="C369" s="308"/>
      <c r="D369" s="308"/>
      <c r="E369" s="308"/>
      <c r="F369" s="308"/>
      <c r="G369" s="308"/>
    </row>
    <row r="370" spans="1:7" x14ac:dyDescent="0.15">
      <c r="A370" s="249"/>
      <c r="B370" s="250"/>
      <c r="C370" s="250"/>
      <c r="D370" s="250"/>
      <c r="E370" s="250"/>
      <c r="F370" s="250"/>
      <c r="G370" s="250"/>
    </row>
    <row r="371" spans="1:7" ht="20" customHeight="1" x14ac:dyDescent="0.15">
      <c r="A371" s="261"/>
      <c r="B371" s="306" t="s">
        <v>1756</v>
      </c>
      <c r="C371" s="306"/>
      <c r="D371" s="306"/>
      <c r="E371" s="306"/>
      <c r="F371" s="306"/>
      <c r="G371" s="306"/>
    </row>
    <row r="372" spans="1:7" x14ac:dyDescent="0.15">
      <c r="A372" s="249"/>
      <c r="B372" s="250"/>
      <c r="C372" s="250"/>
      <c r="D372" s="250"/>
      <c r="E372" s="250"/>
      <c r="F372" s="255"/>
      <c r="G372" s="255"/>
    </row>
    <row r="373" spans="1:7" ht="20" customHeight="1" x14ac:dyDescent="0.15">
      <c r="A373" s="244"/>
      <c r="B373" s="307" t="s">
        <v>1271</v>
      </c>
      <c r="C373" s="307"/>
      <c r="D373" s="307"/>
      <c r="E373" s="307"/>
      <c r="F373" s="307"/>
      <c r="G373" s="245" t="s">
        <v>1371</v>
      </c>
    </row>
    <row r="374" spans="1:7" ht="20" customHeight="1" x14ac:dyDescent="0.15">
      <c r="A374" s="246" t="s">
        <v>1757</v>
      </c>
      <c r="B374" s="304" t="s">
        <v>1758</v>
      </c>
      <c r="C374" s="304"/>
      <c r="D374" s="304"/>
      <c r="E374" s="304"/>
      <c r="F374" s="304"/>
      <c r="G374" s="248"/>
    </row>
    <row r="375" spans="1:7" ht="20" customHeight="1" x14ac:dyDescent="0.15">
      <c r="A375" s="246" t="s">
        <v>1759</v>
      </c>
      <c r="B375" s="304" t="s">
        <v>1760</v>
      </c>
      <c r="C375" s="304"/>
      <c r="D375" s="304"/>
      <c r="E375" s="304"/>
      <c r="F375" s="304"/>
      <c r="G375" s="248"/>
    </row>
    <row r="376" spans="1:7" ht="20" customHeight="1" x14ac:dyDescent="0.15">
      <c r="A376" s="246" t="s">
        <v>1761</v>
      </c>
      <c r="B376" s="304" t="s">
        <v>1762</v>
      </c>
      <c r="C376" s="304"/>
      <c r="D376" s="304"/>
      <c r="E376" s="304"/>
      <c r="F376" s="304"/>
      <c r="G376" s="248"/>
    </row>
    <row r="377" spans="1:7" ht="20" customHeight="1" x14ac:dyDescent="0.15">
      <c r="A377" s="246" t="s">
        <v>1763</v>
      </c>
      <c r="B377" s="304" t="s">
        <v>1764</v>
      </c>
      <c r="C377" s="304"/>
      <c r="D377" s="304"/>
      <c r="E377" s="304"/>
      <c r="F377" s="304"/>
      <c r="G377" s="248"/>
    </row>
    <row r="378" spans="1:7" ht="20" customHeight="1" x14ac:dyDescent="0.15">
      <c r="A378" s="246" t="s">
        <v>1765</v>
      </c>
      <c r="B378" s="304" t="s">
        <v>1766</v>
      </c>
      <c r="C378" s="304"/>
      <c r="D378" s="304"/>
      <c r="E378" s="304"/>
      <c r="F378" s="304"/>
      <c r="G378" s="248"/>
    </row>
    <row r="379" spans="1:7" x14ac:dyDescent="0.15">
      <c r="A379" s="249"/>
      <c r="B379" s="250"/>
      <c r="C379" s="250"/>
      <c r="D379" s="250"/>
      <c r="E379" s="250"/>
      <c r="F379" s="250"/>
      <c r="G379" s="250"/>
    </row>
    <row r="380" spans="1:7" ht="20" customHeight="1" x14ac:dyDescent="0.15">
      <c r="A380" s="249"/>
      <c r="B380" s="305" t="s">
        <v>1767</v>
      </c>
      <c r="C380" s="305"/>
      <c r="D380" s="305"/>
      <c r="E380" s="305"/>
      <c r="F380" s="305"/>
      <c r="G380" s="305"/>
    </row>
    <row r="381" spans="1:7" x14ac:dyDescent="0.15">
      <c r="A381" s="249"/>
    </row>
    <row r="382" spans="1:7" ht="20" customHeight="1" x14ac:dyDescent="0.15">
      <c r="A382" s="249"/>
      <c r="B382" s="306" t="s">
        <v>1768</v>
      </c>
      <c r="C382" s="306"/>
      <c r="D382" s="306"/>
      <c r="E382" s="306"/>
      <c r="F382" s="306"/>
      <c r="G382" s="306"/>
    </row>
    <row r="383" spans="1:7" x14ac:dyDescent="0.15">
      <c r="A383" s="249"/>
      <c r="B383" s="250"/>
      <c r="C383" s="250"/>
      <c r="D383" s="250"/>
      <c r="E383" s="250"/>
      <c r="F383" s="250"/>
      <c r="G383" s="250"/>
    </row>
    <row r="384" spans="1:7" ht="20" customHeight="1" x14ac:dyDescent="0.15">
      <c r="A384" s="261"/>
      <c r="B384" s="306" t="s">
        <v>1769</v>
      </c>
      <c r="C384" s="306"/>
      <c r="D384" s="306"/>
      <c r="E384" s="306"/>
      <c r="F384" s="306"/>
      <c r="G384" s="306"/>
    </row>
    <row r="385" spans="1:7" x14ac:dyDescent="0.15">
      <c r="A385" s="249"/>
      <c r="B385" s="250"/>
      <c r="C385" s="250"/>
      <c r="D385" s="250"/>
      <c r="E385" s="250"/>
      <c r="F385" s="255"/>
      <c r="G385" s="255"/>
    </row>
    <row r="386" spans="1:7" ht="20" customHeight="1" x14ac:dyDescent="0.15">
      <c r="A386" s="244"/>
      <c r="B386" s="307" t="s">
        <v>1271</v>
      </c>
      <c r="C386" s="307"/>
      <c r="D386" s="307"/>
      <c r="E386" s="307"/>
      <c r="F386" s="307"/>
      <c r="G386" s="245" t="s">
        <v>1371</v>
      </c>
    </row>
    <row r="387" spans="1:7" ht="20" customHeight="1" x14ac:dyDescent="0.15">
      <c r="A387" s="246" t="s">
        <v>1770</v>
      </c>
      <c r="B387" s="304" t="s">
        <v>1771</v>
      </c>
      <c r="C387" s="304"/>
      <c r="D387" s="304"/>
      <c r="E387" s="304"/>
      <c r="F387" s="304"/>
      <c r="G387" s="248"/>
    </row>
    <row r="388" spans="1:7" ht="20" customHeight="1" x14ac:dyDescent="0.15">
      <c r="A388" s="246" t="s">
        <v>1772</v>
      </c>
      <c r="B388" s="304" t="s">
        <v>1773</v>
      </c>
      <c r="C388" s="304"/>
      <c r="D388" s="304"/>
      <c r="E388" s="304"/>
      <c r="F388" s="304"/>
      <c r="G388" s="248"/>
    </row>
    <row r="389" spans="1:7" ht="20" customHeight="1" x14ac:dyDescent="0.15">
      <c r="A389" s="246" t="s">
        <v>1774</v>
      </c>
      <c r="B389" s="304" t="s">
        <v>1775</v>
      </c>
      <c r="C389" s="304"/>
      <c r="D389" s="304"/>
      <c r="E389" s="304"/>
      <c r="F389" s="304"/>
      <c r="G389" s="248"/>
    </row>
    <row r="390" spans="1:7" ht="51.5" customHeight="1" x14ac:dyDescent="0.15">
      <c r="A390" s="246" t="s">
        <v>1776</v>
      </c>
      <c r="B390" s="304" t="s">
        <v>1777</v>
      </c>
      <c r="C390" s="304"/>
      <c r="D390" s="304"/>
      <c r="E390" s="304"/>
      <c r="F390" s="304"/>
      <c r="G390" s="248"/>
    </row>
  </sheetData>
  <sheetProtection sheet="1"/>
  <mergeCells count="292">
    <mergeCell ref="B1:G1"/>
    <mergeCell ref="B2:E2"/>
    <mergeCell ref="B4:G4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8:G18"/>
    <mergeCell ref="B19:E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4:G34"/>
    <mergeCell ref="B38:E38"/>
    <mergeCell ref="B39:G39"/>
    <mergeCell ref="B41:F41"/>
    <mergeCell ref="B42:F42"/>
    <mergeCell ref="B43:F43"/>
    <mergeCell ref="B44:F44"/>
    <mergeCell ref="B45:F45"/>
    <mergeCell ref="B46:F46"/>
    <mergeCell ref="B47:F47"/>
    <mergeCell ref="B49:G49"/>
    <mergeCell ref="B52:G52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4:G64"/>
    <mergeCell ref="B67:G67"/>
    <mergeCell ref="B70:G70"/>
    <mergeCell ref="B71:F71"/>
    <mergeCell ref="B72:F72"/>
    <mergeCell ref="B73:F73"/>
    <mergeCell ref="B77:G77"/>
    <mergeCell ref="B80:G80"/>
    <mergeCell ref="B82:F82"/>
    <mergeCell ref="B83:F83"/>
    <mergeCell ref="B84:F84"/>
    <mergeCell ref="B85:F85"/>
    <mergeCell ref="B86:F86"/>
    <mergeCell ref="B87:F87"/>
    <mergeCell ref="B90:G90"/>
    <mergeCell ref="B92:F92"/>
    <mergeCell ref="B93:F93"/>
    <mergeCell ref="B94:F94"/>
    <mergeCell ref="B95:F95"/>
    <mergeCell ref="B96:F96"/>
    <mergeCell ref="B97:F97"/>
    <mergeCell ref="B98:F98"/>
    <mergeCell ref="B99:F99"/>
    <mergeCell ref="B100:F100"/>
    <mergeCell ref="B102:G102"/>
    <mergeCell ref="B104:F104"/>
    <mergeCell ref="B105:F105"/>
    <mergeCell ref="B106:F106"/>
    <mergeCell ref="B107:F107"/>
    <mergeCell ref="B108:F108"/>
    <mergeCell ref="B109:F109"/>
    <mergeCell ref="B110:F110"/>
    <mergeCell ref="B111:F111"/>
    <mergeCell ref="B112:F112"/>
    <mergeCell ref="B115:G115"/>
    <mergeCell ref="B117:F117"/>
    <mergeCell ref="B118:F118"/>
    <mergeCell ref="B120:G120"/>
    <mergeCell ref="B123:G123"/>
    <mergeCell ref="B133:G133"/>
    <mergeCell ref="B135:E135"/>
    <mergeCell ref="B137:F137"/>
    <mergeCell ref="B138:F138"/>
    <mergeCell ref="B139:F139"/>
    <mergeCell ref="B140:F140"/>
    <mergeCell ref="B141:F141"/>
    <mergeCell ref="B142:F142"/>
    <mergeCell ref="B144:G144"/>
    <mergeCell ref="B147:G147"/>
    <mergeCell ref="B149:F149"/>
    <mergeCell ref="B150:F150"/>
    <mergeCell ref="B151:F151"/>
    <mergeCell ref="B152:F152"/>
    <mergeCell ref="B153:F153"/>
    <mergeCell ref="B154:F154"/>
    <mergeCell ref="B155:F155"/>
    <mergeCell ref="B158:F158"/>
    <mergeCell ref="B160:F160"/>
    <mergeCell ref="B161:F161"/>
    <mergeCell ref="B162:F162"/>
    <mergeCell ref="B163:F163"/>
    <mergeCell ref="B164:F164"/>
    <mergeCell ref="B167:G167"/>
    <mergeCell ref="B169:F169"/>
    <mergeCell ref="B170:F170"/>
    <mergeCell ref="B171:F171"/>
    <mergeCell ref="B172:F172"/>
    <mergeCell ref="B173:F173"/>
    <mergeCell ref="B174:F174"/>
    <mergeCell ref="B177:G177"/>
    <mergeCell ref="B179:F179"/>
    <mergeCell ref="B180:F180"/>
    <mergeCell ref="B181:F181"/>
    <mergeCell ref="B182:F182"/>
    <mergeCell ref="B183:F183"/>
    <mergeCell ref="B184:F184"/>
    <mergeCell ref="B188:F188"/>
    <mergeCell ref="B190:F190"/>
    <mergeCell ref="B191:F191"/>
    <mergeCell ref="B192:F192"/>
    <mergeCell ref="B195:H195"/>
    <mergeCell ref="B197:C197"/>
    <mergeCell ref="D197:E197"/>
    <mergeCell ref="F197:G197"/>
    <mergeCell ref="B198:C198"/>
    <mergeCell ref="D198:E198"/>
    <mergeCell ref="F198:G198"/>
    <mergeCell ref="B199:C199"/>
    <mergeCell ref="D199:E199"/>
    <mergeCell ref="F199:G199"/>
    <mergeCell ref="B200:C200"/>
    <mergeCell ref="D200:E200"/>
    <mergeCell ref="F200:G200"/>
    <mergeCell ref="B201:C201"/>
    <mergeCell ref="D201:E201"/>
    <mergeCell ref="F201:G201"/>
    <mergeCell ref="B202:C202"/>
    <mergeCell ref="F202:G202"/>
    <mergeCell ref="B203:C203"/>
    <mergeCell ref="D203:E203"/>
    <mergeCell ref="F203:G203"/>
    <mergeCell ref="B206:F206"/>
    <mergeCell ref="B208:F208"/>
    <mergeCell ref="B209:F209"/>
    <mergeCell ref="B210:F210"/>
    <mergeCell ref="B211:F211"/>
    <mergeCell ref="B212:F212"/>
    <mergeCell ref="B215:E215"/>
    <mergeCell ref="B217:F217"/>
    <mergeCell ref="B218:F218"/>
    <mergeCell ref="B219:F219"/>
    <mergeCell ref="B220:F220"/>
    <mergeCell ref="B221:F221"/>
    <mergeCell ref="B222:F222"/>
    <mergeCell ref="B223:F223"/>
    <mergeCell ref="B224:F224"/>
    <mergeCell ref="B225:F225"/>
    <mergeCell ref="B226:F226"/>
    <mergeCell ref="B227:F227"/>
    <mergeCell ref="B229:G229"/>
    <mergeCell ref="B231:G231"/>
    <mergeCell ref="B233:G233"/>
    <mergeCell ref="B235:G235"/>
    <mergeCell ref="B237:G237"/>
    <mergeCell ref="B239:G239"/>
    <mergeCell ref="B241:G241"/>
    <mergeCell ref="B245:G245"/>
    <mergeCell ref="B247:F247"/>
    <mergeCell ref="B249:F249"/>
    <mergeCell ref="B250:F250"/>
    <mergeCell ref="B251:F251"/>
    <mergeCell ref="B252:F252"/>
    <mergeCell ref="B253:F253"/>
    <mergeCell ref="B255:F255"/>
    <mergeCell ref="B257:F257"/>
    <mergeCell ref="B258:F258"/>
    <mergeCell ref="B259:F259"/>
    <mergeCell ref="B260:F260"/>
    <mergeCell ref="B261:F261"/>
    <mergeCell ref="B262:F262"/>
    <mergeCell ref="B263:F263"/>
    <mergeCell ref="B264:F264"/>
    <mergeCell ref="B265:F265"/>
    <mergeCell ref="B266:F266"/>
    <mergeCell ref="B267:F267"/>
    <mergeCell ref="B268:F268"/>
    <mergeCell ref="B269:F269"/>
    <mergeCell ref="B270:F270"/>
    <mergeCell ref="B273:D273"/>
    <mergeCell ref="B275:F275"/>
    <mergeCell ref="B276:F276"/>
    <mergeCell ref="B277:F277"/>
    <mergeCell ref="B279:G279"/>
    <mergeCell ref="B281:F281"/>
    <mergeCell ref="B282:F282"/>
    <mergeCell ref="B283:F283"/>
    <mergeCell ref="B284:F284"/>
    <mergeCell ref="B285:F285"/>
    <mergeCell ref="B286:F286"/>
    <mergeCell ref="B289:G289"/>
    <mergeCell ref="B297:G297"/>
    <mergeCell ref="B299:G299"/>
    <mergeCell ref="B302:F302"/>
    <mergeCell ref="B303:F303"/>
    <mergeCell ref="B304:F304"/>
    <mergeCell ref="B305:F305"/>
    <mergeCell ref="B306:F306"/>
    <mergeCell ref="B307:F307"/>
    <mergeCell ref="B309:G309"/>
    <mergeCell ref="B310:G310"/>
    <mergeCell ref="B313:G313"/>
    <mergeCell ref="B314:F314"/>
    <mergeCell ref="B315:F315"/>
    <mergeCell ref="B316:F316"/>
    <mergeCell ref="B317:F317"/>
    <mergeCell ref="B318:F318"/>
    <mergeCell ref="B319:F319"/>
    <mergeCell ref="B322:G322"/>
    <mergeCell ref="B324:C324"/>
    <mergeCell ref="D324:E324"/>
    <mergeCell ref="F324:G324"/>
    <mergeCell ref="B325:C325"/>
    <mergeCell ref="D325:E325"/>
    <mergeCell ref="F325:G325"/>
    <mergeCell ref="B326:C326"/>
    <mergeCell ref="D326:E326"/>
    <mergeCell ref="F326:G326"/>
    <mergeCell ref="B327:C327"/>
    <mergeCell ref="D327:E327"/>
    <mergeCell ref="F327:G327"/>
    <mergeCell ref="B328:C328"/>
    <mergeCell ref="D328:E328"/>
    <mergeCell ref="F328:G328"/>
    <mergeCell ref="B329:C329"/>
    <mergeCell ref="D329:E329"/>
    <mergeCell ref="F329:G329"/>
    <mergeCell ref="B330:G330"/>
    <mergeCell ref="B332:F332"/>
    <mergeCell ref="B333:F333"/>
    <mergeCell ref="B334:F334"/>
    <mergeCell ref="B335:F335"/>
    <mergeCell ref="B336:F336"/>
    <mergeCell ref="B337:F337"/>
    <mergeCell ref="B338:F338"/>
    <mergeCell ref="B339:F339"/>
    <mergeCell ref="B340:F340"/>
    <mergeCell ref="B341:F341"/>
    <mergeCell ref="B342:F342"/>
    <mergeCell ref="B343:G343"/>
    <mergeCell ref="B345:G345"/>
    <mergeCell ref="B347:G347"/>
    <mergeCell ref="B349:F349"/>
    <mergeCell ref="B350:F350"/>
    <mergeCell ref="B351:F351"/>
    <mergeCell ref="B352:F352"/>
    <mergeCell ref="B353:F353"/>
    <mergeCell ref="B354:F354"/>
    <mergeCell ref="B355:F355"/>
    <mergeCell ref="B356:F356"/>
    <mergeCell ref="B358:H358"/>
    <mergeCell ref="B360:H360"/>
    <mergeCell ref="B361:F361"/>
    <mergeCell ref="B362:F362"/>
    <mergeCell ref="B363:F363"/>
    <mergeCell ref="B364:F364"/>
    <mergeCell ref="B365:F365"/>
    <mergeCell ref="B367:G367"/>
    <mergeCell ref="B369:G369"/>
    <mergeCell ref="B371:G371"/>
    <mergeCell ref="B373:F373"/>
    <mergeCell ref="B374:F374"/>
    <mergeCell ref="B375:F375"/>
    <mergeCell ref="B376:F376"/>
    <mergeCell ref="B377:F377"/>
    <mergeCell ref="B378:F378"/>
    <mergeCell ref="B389:F389"/>
    <mergeCell ref="B390:F390"/>
    <mergeCell ref="B380:G380"/>
    <mergeCell ref="B382:G382"/>
    <mergeCell ref="B384:G384"/>
    <mergeCell ref="B386:F386"/>
    <mergeCell ref="B387:F387"/>
    <mergeCell ref="B388:F388"/>
  </mergeCells>
  <pageMargins left="0.78749999999999998" right="0.78749999999999998" top="1.0249999999999999" bottom="1.0249999999999999" header="0.78749999999999998" footer="0.78749999999999998"/>
  <pageSetup paperSize="9" scale="41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65"/>
  <sheetViews>
    <sheetView zoomScale="90" zoomScaleNormal="90" zoomScalePageLayoutView="90" workbookViewId="0">
      <selection activeCell="B11" sqref="B11"/>
    </sheetView>
  </sheetViews>
  <sheetFormatPr baseColWidth="10" defaultColWidth="11.83203125" defaultRowHeight="13" x14ac:dyDescent="0.15"/>
  <cols>
    <col min="1" max="1" width="11.83203125" style="6"/>
    <col min="2" max="2" width="97.5" style="7" customWidth="1"/>
    <col min="3" max="3" width="16.83203125" style="6" customWidth="1"/>
    <col min="4" max="4" width="16.83203125" style="8" customWidth="1"/>
    <col min="5" max="253" width="11.83203125" style="6"/>
  </cols>
  <sheetData>
    <row r="1" spans="2:4" ht="14" customHeight="1" x14ac:dyDescent="0.15">
      <c r="B1" s="9"/>
      <c r="C1" s="286" t="s">
        <v>12</v>
      </c>
      <c r="D1" s="286"/>
    </row>
    <row r="2" spans="2:4" x14ac:dyDescent="0.15">
      <c r="B2" s="9"/>
      <c r="C2" s="10" t="s">
        <v>13</v>
      </c>
      <c r="D2" s="11" t="s">
        <v>14</v>
      </c>
    </row>
    <row r="3" spans="2:4" ht="14" customHeight="1" x14ac:dyDescent="0.15">
      <c r="B3" s="12" t="s">
        <v>15</v>
      </c>
      <c r="C3" s="13" t="s">
        <v>16</v>
      </c>
      <c r="D3" s="14" t="s">
        <v>16</v>
      </c>
    </row>
    <row r="4" spans="2:4" ht="14" customHeight="1" x14ac:dyDescent="0.15">
      <c r="B4" s="15" t="s">
        <v>17</v>
      </c>
      <c r="C4" s="16" t="s">
        <v>16</v>
      </c>
      <c r="D4" s="17" t="s">
        <v>16</v>
      </c>
    </row>
    <row r="5" spans="2:4" ht="14" customHeight="1" x14ac:dyDescent="0.15">
      <c r="B5" s="15" t="s">
        <v>18</v>
      </c>
      <c r="C5" s="16" t="s">
        <v>16</v>
      </c>
      <c r="D5" s="17" t="s">
        <v>16</v>
      </c>
    </row>
    <row r="6" spans="2:4" ht="14" customHeight="1" x14ac:dyDescent="0.15">
      <c r="B6" s="15" t="s">
        <v>19</v>
      </c>
      <c r="C6" s="16" t="s">
        <v>16</v>
      </c>
      <c r="D6" s="17" t="s">
        <v>16</v>
      </c>
    </row>
    <row r="7" spans="2:4" ht="14" customHeight="1" x14ac:dyDescent="0.15">
      <c r="B7" s="15" t="s">
        <v>20</v>
      </c>
      <c r="C7" s="16" t="s">
        <v>16</v>
      </c>
      <c r="D7" s="17" t="s">
        <v>16</v>
      </c>
    </row>
    <row r="8" spans="2:4" ht="14" customHeight="1" x14ac:dyDescent="0.15">
      <c r="B8" s="15" t="s">
        <v>21</v>
      </c>
      <c r="C8" s="16" t="s">
        <v>16</v>
      </c>
      <c r="D8" s="17" t="s">
        <v>16</v>
      </c>
    </row>
    <row r="9" spans="2:4" ht="14" customHeight="1" x14ac:dyDescent="0.15">
      <c r="B9" s="18" t="s">
        <v>22</v>
      </c>
      <c r="C9" s="15"/>
      <c r="D9" s="17"/>
    </row>
    <row r="10" spans="2:4" ht="14" customHeight="1" x14ac:dyDescent="0.15">
      <c r="B10" s="19" t="s">
        <v>23</v>
      </c>
      <c r="C10" s="16" t="s">
        <v>16</v>
      </c>
      <c r="D10" s="17" t="s">
        <v>24</v>
      </c>
    </row>
    <row r="11" spans="2:4" ht="14" customHeight="1" x14ac:dyDescent="0.15">
      <c r="B11" s="20" t="s">
        <v>25</v>
      </c>
      <c r="C11" s="16" t="s">
        <v>24</v>
      </c>
      <c r="D11" s="17" t="s">
        <v>24</v>
      </c>
    </row>
    <row r="12" spans="2:4" ht="14" customHeight="1" x14ac:dyDescent="0.15">
      <c r="B12" s="20" t="s">
        <v>26</v>
      </c>
      <c r="C12" s="16" t="s">
        <v>16</v>
      </c>
      <c r="D12" s="17" t="s">
        <v>24</v>
      </c>
    </row>
    <row r="13" spans="2:4" ht="14" customHeight="1" x14ac:dyDescent="0.15">
      <c r="B13" s="20" t="s">
        <v>27</v>
      </c>
      <c r="C13" s="16" t="s">
        <v>16</v>
      </c>
      <c r="D13" s="17" t="s">
        <v>24</v>
      </c>
    </row>
    <row r="14" spans="2:4" ht="14" customHeight="1" x14ac:dyDescent="0.15">
      <c r="B14" s="20" t="s">
        <v>28</v>
      </c>
      <c r="C14" s="16" t="s">
        <v>16</v>
      </c>
      <c r="D14" s="17" t="s">
        <v>29</v>
      </c>
    </row>
    <row r="15" spans="2:4" ht="14" customHeight="1" x14ac:dyDescent="0.15">
      <c r="B15" s="20" t="s">
        <v>30</v>
      </c>
      <c r="C15" s="16" t="s">
        <v>24</v>
      </c>
      <c r="D15" s="17" t="s">
        <v>24</v>
      </c>
    </row>
    <row r="16" spans="2:4" ht="14" customHeight="1" x14ac:dyDescent="0.15">
      <c r="B16" s="20" t="s">
        <v>31</v>
      </c>
      <c r="C16" s="16" t="s">
        <v>24</v>
      </c>
      <c r="D16" s="17" t="s">
        <v>24</v>
      </c>
    </row>
    <row r="17" spans="2:4" ht="14" customHeight="1" x14ac:dyDescent="0.15">
      <c r="B17" s="20" t="s">
        <v>32</v>
      </c>
      <c r="C17" s="16" t="s">
        <v>16</v>
      </c>
      <c r="D17" s="17" t="s">
        <v>16</v>
      </c>
    </row>
    <row r="18" spans="2:4" ht="14" customHeight="1" x14ac:dyDescent="0.15">
      <c r="B18" s="20" t="s">
        <v>33</v>
      </c>
      <c r="C18" s="16" t="s">
        <v>24</v>
      </c>
      <c r="D18" s="17" t="s">
        <v>24</v>
      </c>
    </row>
    <row r="19" spans="2:4" ht="14" customHeight="1" x14ac:dyDescent="0.15">
      <c r="B19" s="21" t="s">
        <v>34</v>
      </c>
      <c r="C19" s="16" t="s">
        <v>24</v>
      </c>
      <c r="D19" s="17" t="s">
        <v>24</v>
      </c>
    </row>
    <row r="20" spans="2:4" ht="14" customHeight="1" x14ac:dyDescent="0.15">
      <c r="B20" s="18" t="s">
        <v>35</v>
      </c>
      <c r="C20" s="15"/>
      <c r="D20" s="17"/>
    </row>
    <row r="21" spans="2:4" ht="14" customHeight="1" x14ac:dyDescent="0.15">
      <c r="B21" s="19" t="s">
        <v>36</v>
      </c>
      <c r="C21" s="16"/>
      <c r="D21" s="17"/>
    </row>
    <row r="22" spans="2:4" ht="14" customHeight="1" x14ac:dyDescent="0.15">
      <c r="B22" s="22" t="s">
        <v>37</v>
      </c>
      <c r="C22" s="16" t="s">
        <v>16</v>
      </c>
      <c r="D22" s="17" t="s">
        <v>24</v>
      </c>
    </row>
    <row r="23" spans="2:4" ht="14" customHeight="1" x14ac:dyDescent="0.15">
      <c r="B23" s="22" t="s">
        <v>38</v>
      </c>
      <c r="C23" s="16" t="s">
        <v>16</v>
      </c>
      <c r="D23" s="17" t="s">
        <v>24</v>
      </c>
    </row>
    <row r="24" spans="2:4" ht="14" customHeight="1" x14ac:dyDescent="0.15">
      <c r="B24" s="22" t="s">
        <v>39</v>
      </c>
      <c r="C24" s="16" t="s">
        <v>16</v>
      </c>
      <c r="D24" s="17" t="s">
        <v>24</v>
      </c>
    </row>
    <row r="25" spans="2:4" ht="14" customHeight="1" x14ac:dyDescent="0.15">
      <c r="B25" s="22" t="s">
        <v>40</v>
      </c>
      <c r="C25" s="16" t="s">
        <v>16</v>
      </c>
      <c r="D25" s="17" t="s">
        <v>24</v>
      </c>
    </row>
    <row r="26" spans="2:4" ht="14" customHeight="1" x14ac:dyDescent="0.15">
      <c r="B26" s="22" t="s">
        <v>41</v>
      </c>
      <c r="C26" s="16" t="s">
        <v>16</v>
      </c>
      <c r="D26" s="17" t="s">
        <v>24</v>
      </c>
    </row>
    <row r="27" spans="2:4" ht="14" customHeight="1" x14ac:dyDescent="0.15">
      <c r="B27" s="19" t="s">
        <v>42</v>
      </c>
      <c r="C27" s="16"/>
      <c r="D27" s="17"/>
    </row>
    <row r="28" spans="2:4" ht="14" customHeight="1" x14ac:dyDescent="0.15">
      <c r="B28" s="22" t="s">
        <v>43</v>
      </c>
      <c r="C28" s="16" t="s">
        <v>16</v>
      </c>
      <c r="D28" s="17" t="s">
        <v>24</v>
      </c>
    </row>
    <row r="29" spans="2:4" ht="14" customHeight="1" x14ac:dyDescent="0.15">
      <c r="B29" s="22" t="s">
        <v>44</v>
      </c>
      <c r="C29" s="16" t="s">
        <v>16</v>
      </c>
      <c r="D29" s="17" t="s">
        <v>24</v>
      </c>
    </row>
    <row r="30" spans="2:4" ht="14" customHeight="1" x14ac:dyDescent="0.15">
      <c r="B30" s="22" t="s">
        <v>45</v>
      </c>
      <c r="C30" s="16" t="s">
        <v>16</v>
      </c>
      <c r="D30" s="17" t="s">
        <v>24</v>
      </c>
    </row>
    <row r="31" spans="2:4" ht="14" customHeight="1" x14ac:dyDescent="0.15">
      <c r="B31" s="19" t="s">
        <v>46</v>
      </c>
      <c r="C31" s="16"/>
      <c r="D31" s="17"/>
    </row>
    <row r="32" spans="2:4" ht="14" customHeight="1" x14ac:dyDescent="0.15">
      <c r="B32" s="22" t="s">
        <v>47</v>
      </c>
      <c r="C32" s="16" t="s">
        <v>16</v>
      </c>
      <c r="D32" s="17" t="s">
        <v>24</v>
      </c>
    </row>
    <row r="33" spans="2:4" ht="14" customHeight="1" x14ac:dyDescent="0.15">
      <c r="B33" s="22" t="s">
        <v>48</v>
      </c>
      <c r="C33" s="16" t="s">
        <v>16</v>
      </c>
      <c r="D33" s="17" t="s">
        <v>24</v>
      </c>
    </row>
    <row r="34" spans="2:4" ht="14" customHeight="1" x14ac:dyDescent="0.15">
      <c r="B34" s="22" t="s">
        <v>49</v>
      </c>
      <c r="C34" s="16" t="s">
        <v>16</v>
      </c>
      <c r="D34" s="17" t="s">
        <v>24</v>
      </c>
    </row>
    <row r="35" spans="2:4" x14ac:dyDescent="0.15">
      <c r="B35" s="22" t="s">
        <v>50</v>
      </c>
      <c r="C35" s="16" t="s">
        <v>16</v>
      </c>
      <c r="D35" s="17" t="s">
        <v>24</v>
      </c>
    </row>
    <row r="36" spans="2:4" x14ac:dyDescent="0.15">
      <c r="B36" s="22" t="s">
        <v>51</v>
      </c>
      <c r="C36" s="16" t="s">
        <v>16</v>
      </c>
      <c r="D36" s="17" t="s">
        <v>24</v>
      </c>
    </row>
    <row r="37" spans="2:4" ht="14" customHeight="1" x14ac:dyDescent="0.15">
      <c r="B37" s="22" t="s">
        <v>52</v>
      </c>
      <c r="C37" s="16" t="s">
        <v>16</v>
      </c>
      <c r="D37" s="17" t="s">
        <v>24</v>
      </c>
    </row>
    <row r="38" spans="2:4" ht="14" customHeight="1" x14ac:dyDescent="0.15">
      <c r="B38" s="22" t="s">
        <v>53</v>
      </c>
      <c r="C38" s="16" t="s">
        <v>16</v>
      </c>
      <c r="D38" s="17" t="s">
        <v>24</v>
      </c>
    </row>
    <row r="39" spans="2:4" ht="14" customHeight="1" x14ac:dyDescent="0.15">
      <c r="B39" s="19" t="s">
        <v>54</v>
      </c>
      <c r="C39" s="16"/>
      <c r="D39" s="17"/>
    </row>
    <row r="40" spans="2:4" ht="14" customHeight="1" x14ac:dyDescent="0.15">
      <c r="B40" s="22" t="s">
        <v>55</v>
      </c>
      <c r="C40" s="16" t="s">
        <v>16</v>
      </c>
      <c r="D40" s="17" t="s">
        <v>24</v>
      </c>
    </row>
    <row r="41" spans="2:4" ht="14" customHeight="1" x14ac:dyDescent="0.15">
      <c r="B41" s="22" t="s">
        <v>56</v>
      </c>
      <c r="C41" s="16" t="s">
        <v>16</v>
      </c>
      <c r="D41" s="17" t="s">
        <v>24</v>
      </c>
    </row>
    <row r="42" spans="2:4" ht="14" customHeight="1" x14ac:dyDescent="0.15">
      <c r="B42" s="22" t="s">
        <v>57</v>
      </c>
      <c r="C42" s="16" t="s">
        <v>16</v>
      </c>
      <c r="D42" s="17" t="s">
        <v>24</v>
      </c>
    </row>
    <row r="43" spans="2:4" ht="14" customHeight="1" x14ac:dyDescent="0.15">
      <c r="B43" s="22" t="s">
        <v>58</v>
      </c>
      <c r="C43" s="16" t="s">
        <v>16</v>
      </c>
      <c r="D43" s="17" t="s">
        <v>24</v>
      </c>
    </row>
    <row r="44" spans="2:4" ht="14" customHeight="1" x14ac:dyDescent="0.15">
      <c r="B44" s="22" t="s">
        <v>59</v>
      </c>
      <c r="C44" s="16" t="s">
        <v>16</v>
      </c>
      <c r="D44" s="17" t="s">
        <v>24</v>
      </c>
    </row>
    <row r="45" spans="2:4" ht="14" customHeight="1" x14ac:dyDescent="0.15">
      <c r="B45" s="22" t="s">
        <v>60</v>
      </c>
      <c r="C45" s="16" t="s">
        <v>16</v>
      </c>
      <c r="D45" s="17" t="s">
        <v>24</v>
      </c>
    </row>
    <row r="46" spans="2:4" ht="14" customHeight="1" x14ac:dyDescent="0.15">
      <c r="B46" s="19" t="s">
        <v>61</v>
      </c>
      <c r="C46" s="16"/>
      <c r="D46" s="17"/>
    </row>
    <row r="47" spans="2:4" ht="14" customHeight="1" x14ac:dyDescent="0.15">
      <c r="B47" s="22" t="s">
        <v>62</v>
      </c>
      <c r="C47" s="16" t="s">
        <v>16</v>
      </c>
      <c r="D47" s="17" t="s">
        <v>24</v>
      </c>
    </row>
    <row r="48" spans="2:4" ht="14" customHeight="1" x14ac:dyDescent="0.15">
      <c r="B48" s="22" t="s">
        <v>63</v>
      </c>
      <c r="C48" s="16" t="s">
        <v>16</v>
      </c>
      <c r="D48" s="17" t="s">
        <v>24</v>
      </c>
    </row>
    <row r="49" spans="2:4" ht="14" customHeight="1" x14ac:dyDescent="0.15">
      <c r="B49" s="22" t="s">
        <v>64</v>
      </c>
      <c r="C49" s="16" t="s">
        <v>16</v>
      </c>
      <c r="D49" s="17" t="s">
        <v>24</v>
      </c>
    </row>
    <row r="50" spans="2:4" ht="14" customHeight="1" x14ac:dyDescent="0.15">
      <c r="B50" s="22" t="s">
        <v>65</v>
      </c>
      <c r="C50" s="16" t="s">
        <v>16</v>
      </c>
      <c r="D50" s="17" t="s">
        <v>24</v>
      </c>
    </row>
    <row r="51" spans="2:4" ht="14" customHeight="1" x14ac:dyDescent="0.15">
      <c r="B51" s="18" t="s">
        <v>66</v>
      </c>
      <c r="C51" s="15"/>
      <c r="D51" s="17"/>
    </row>
    <row r="52" spans="2:4" ht="14" customHeight="1" x14ac:dyDescent="0.15">
      <c r="B52" s="19" t="s">
        <v>67</v>
      </c>
      <c r="C52" s="16" t="s">
        <v>16</v>
      </c>
      <c r="D52" s="17" t="s">
        <v>24</v>
      </c>
    </row>
    <row r="53" spans="2:4" ht="14" customHeight="1" x14ac:dyDescent="0.15">
      <c r="B53" s="19" t="s">
        <v>68</v>
      </c>
      <c r="C53" s="16" t="s">
        <v>16</v>
      </c>
      <c r="D53" s="17" t="s">
        <v>24</v>
      </c>
    </row>
    <row r="54" spans="2:4" ht="14" customHeight="1" x14ac:dyDescent="0.15">
      <c r="B54" s="19" t="s">
        <v>69</v>
      </c>
      <c r="C54" s="16" t="s">
        <v>16</v>
      </c>
      <c r="D54" s="17" t="s">
        <v>24</v>
      </c>
    </row>
    <row r="55" spans="2:4" ht="14" customHeight="1" x14ac:dyDescent="0.15">
      <c r="B55" s="19" t="s">
        <v>70</v>
      </c>
      <c r="C55" s="16" t="s">
        <v>16</v>
      </c>
      <c r="D55" s="17" t="s">
        <v>24</v>
      </c>
    </row>
    <row r="56" spans="2:4" ht="14" customHeight="1" x14ac:dyDescent="0.15">
      <c r="B56" s="19" t="s">
        <v>71</v>
      </c>
      <c r="C56" s="16" t="s">
        <v>16</v>
      </c>
      <c r="D56" s="17" t="s">
        <v>24</v>
      </c>
    </row>
    <row r="57" spans="2:4" ht="14" customHeight="1" x14ac:dyDescent="0.15">
      <c r="B57" s="19" t="s">
        <v>72</v>
      </c>
      <c r="C57" s="16" t="s">
        <v>16</v>
      </c>
      <c r="D57" s="17" t="s">
        <v>24</v>
      </c>
    </row>
    <row r="58" spans="2:4" ht="14" customHeight="1" x14ac:dyDescent="0.15">
      <c r="B58" s="19" t="s">
        <v>73</v>
      </c>
      <c r="C58" s="16" t="s">
        <v>16</v>
      </c>
      <c r="D58" s="17" t="s">
        <v>24</v>
      </c>
    </row>
    <row r="59" spans="2:4" ht="14" customHeight="1" x14ac:dyDescent="0.15">
      <c r="B59" s="23" t="s">
        <v>74</v>
      </c>
      <c r="C59" s="24" t="s">
        <v>75</v>
      </c>
      <c r="D59" s="25" t="s">
        <v>75</v>
      </c>
    </row>
    <row r="61" spans="2:4" x14ac:dyDescent="0.15">
      <c r="B61" s="7" t="s">
        <v>76</v>
      </c>
    </row>
    <row r="62" spans="2:4" x14ac:dyDescent="0.15">
      <c r="B62" s="7" t="s">
        <v>77</v>
      </c>
    </row>
    <row r="63" spans="2:4" x14ac:dyDescent="0.15">
      <c r="B63" s="7" t="s">
        <v>78</v>
      </c>
    </row>
    <row r="65" spans="2:2" x14ac:dyDescent="0.15">
      <c r="B65" s="7" t="s">
        <v>79</v>
      </c>
    </row>
  </sheetData>
  <sheetProtection selectLockedCells="1" selectUnlockedCells="1"/>
  <mergeCells count="1">
    <mergeCell ref="C1:D1"/>
  </mergeCells>
  <pageMargins left="0.78749999999999998" right="0.78749999999999998" top="1.0249999999999999" bottom="1.0249999999999999" header="0.78749999999999998" footer="0.78749999999999998"/>
  <pageSetup paperSize="9" scale="41" orientation="portrait" useFirstPageNumber="1" horizontalDpi="300" verticalDpi="300"/>
  <headerFooter>
    <oddHeader>&amp;C&amp;A</oddHeader>
    <oddFooter>&amp;CPage &amp;P</oddFooter>
  </headerFooter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42" zoomScale="90" zoomScaleNormal="90" zoomScalePageLayoutView="90" workbookViewId="0">
      <selection activeCell="C75" sqref="C75:D77"/>
    </sheetView>
  </sheetViews>
  <sheetFormatPr baseColWidth="10" defaultColWidth="11.5" defaultRowHeight="13" x14ac:dyDescent="0.15"/>
  <cols>
    <col min="1" max="1" width="17.6640625" style="26" customWidth="1"/>
    <col min="2" max="2" width="73.5" style="26" customWidth="1"/>
    <col min="3" max="3" width="24.33203125" style="27" customWidth="1"/>
    <col min="4" max="4" width="20.5" style="28" customWidth="1"/>
    <col min="5" max="5" width="18.1640625" style="28" customWidth="1"/>
    <col min="6" max="6" width="55.6640625" style="28" customWidth="1"/>
    <col min="7" max="16384" width="11.5" style="26"/>
  </cols>
  <sheetData>
    <row r="1" spans="1:6" x14ac:dyDescent="0.15">
      <c r="A1" s="29" t="s">
        <v>80</v>
      </c>
      <c r="B1" s="30" t="s">
        <v>81</v>
      </c>
      <c r="C1" s="30" t="s">
        <v>82</v>
      </c>
      <c r="D1" s="30" t="s">
        <v>83</v>
      </c>
      <c r="E1" s="30" t="s">
        <v>84</v>
      </c>
      <c r="F1" s="31"/>
    </row>
    <row r="2" spans="1:6" x14ac:dyDescent="0.15">
      <c r="A2" s="29" t="s">
        <v>85</v>
      </c>
      <c r="B2" s="32" t="s">
        <v>86</v>
      </c>
      <c r="C2" s="33">
        <f>C3+C5+C6+C10+C13+C14</f>
        <v>0</v>
      </c>
      <c r="D2" s="33">
        <f>D3+D5+D6+D10+D13+D14</f>
        <v>0</v>
      </c>
      <c r="E2" s="34">
        <f t="shared" ref="E2:E78" si="0">C2-D2</f>
        <v>0</v>
      </c>
    </row>
    <row r="3" spans="1:6" x14ac:dyDescent="0.15">
      <c r="A3" s="29" t="s">
        <v>87</v>
      </c>
      <c r="B3" s="32" t="s">
        <v>88</v>
      </c>
      <c r="C3" s="33">
        <f>C4</f>
        <v>0</v>
      </c>
      <c r="D3" s="33">
        <f>D4</f>
        <v>0</v>
      </c>
      <c r="E3" s="34">
        <f t="shared" si="0"/>
        <v>0</v>
      </c>
    </row>
    <row r="4" spans="1:6" x14ac:dyDescent="0.15">
      <c r="A4" s="33" t="s">
        <v>89</v>
      </c>
      <c r="B4" s="35" t="s">
        <v>90</v>
      </c>
      <c r="C4" s="36"/>
      <c r="D4" s="37"/>
      <c r="E4" s="34">
        <f t="shared" si="0"/>
        <v>0</v>
      </c>
    </row>
    <row r="5" spans="1:6" x14ac:dyDescent="0.15">
      <c r="A5" s="29" t="s">
        <v>91</v>
      </c>
      <c r="B5" s="32" t="s">
        <v>92</v>
      </c>
      <c r="C5" s="36"/>
      <c r="D5" s="36"/>
      <c r="E5" s="34">
        <f t="shared" si="0"/>
        <v>0</v>
      </c>
    </row>
    <row r="6" spans="1:6" x14ac:dyDescent="0.15">
      <c r="A6" s="29" t="s">
        <v>93</v>
      </c>
      <c r="B6" s="32" t="s">
        <v>94</v>
      </c>
      <c r="C6" s="33">
        <f>SUM(C7:C9)</f>
        <v>0</v>
      </c>
      <c r="D6" s="33">
        <f>SUM(D7:D9)</f>
        <v>0</v>
      </c>
      <c r="E6" s="34">
        <f t="shared" si="0"/>
        <v>0</v>
      </c>
    </row>
    <row r="7" spans="1:6" x14ac:dyDescent="0.15">
      <c r="A7" s="33" t="s">
        <v>95</v>
      </c>
      <c r="B7" s="35" t="s">
        <v>96</v>
      </c>
      <c r="C7" s="37"/>
      <c r="D7" s="37"/>
      <c r="E7" s="34">
        <f t="shared" si="0"/>
        <v>0</v>
      </c>
    </row>
    <row r="8" spans="1:6" x14ac:dyDescent="0.15">
      <c r="A8" s="33" t="s">
        <v>97</v>
      </c>
      <c r="B8" s="35" t="s">
        <v>98</v>
      </c>
      <c r="C8" s="36"/>
      <c r="D8" s="37"/>
      <c r="E8" s="34">
        <f t="shared" si="0"/>
        <v>0</v>
      </c>
    </row>
    <row r="9" spans="1:6" x14ac:dyDescent="0.15">
      <c r="A9" s="33" t="s">
        <v>99</v>
      </c>
      <c r="B9" s="35" t="s">
        <v>100</v>
      </c>
      <c r="C9" s="36"/>
      <c r="D9" s="37"/>
      <c r="E9" s="34">
        <f t="shared" si="0"/>
        <v>0</v>
      </c>
    </row>
    <row r="10" spans="1:6" x14ac:dyDescent="0.15">
      <c r="A10" s="29" t="s">
        <v>101</v>
      </c>
      <c r="B10" s="32" t="s">
        <v>102</v>
      </c>
      <c r="C10" s="33">
        <f>SUM(C11:C12)</f>
        <v>0</v>
      </c>
      <c r="D10" s="33">
        <f>SUM(D11:D12)</f>
        <v>0</v>
      </c>
      <c r="E10" s="34">
        <f t="shared" si="0"/>
        <v>0</v>
      </c>
    </row>
    <row r="11" spans="1:6" x14ac:dyDescent="0.15">
      <c r="A11" s="33" t="s">
        <v>103</v>
      </c>
      <c r="B11" s="35" t="s">
        <v>104</v>
      </c>
      <c r="C11" s="36"/>
      <c r="D11" s="37"/>
      <c r="E11" s="34">
        <f t="shared" si="0"/>
        <v>0</v>
      </c>
    </row>
    <row r="12" spans="1:6" x14ac:dyDescent="0.15">
      <c r="A12" s="33" t="s">
        <v>105</v>
      </c>
      <c r="B12" s="35" t="s">
        <v>106</v>
      </c>
      <c r="C12" s="37"/>
      <c r="D12" s="37"/>
      <c r="E12" s="34">
        <f t="shared" si="0"/>
        <v>0</v>
      </c>
    </row>
    <row r="13" spans="1:6" x14ac:dyDescent="0.15">
      <c r="A13" s="29" t="s">
        <v>107</v>
      </c>
      <c r="B13" s="32" t="s">
        <v>108</v>
      </c>
      <c r="C13" s="37"/>
      <c r="D13" s="37"/>
      <c r="E13" s="34">
        <f t="shared" si="0"/>
        <v>0</v>
      </c>
    </row>
    <row r="14" spans="1:6" x14ac:dyDescent="0.15">
      <c r="A14" s="29" t="s">
        <v>109</v>
      </c>
      <c r="B14" s="32" t="s">
        <v>110</v>
      </c>
      <c r="C14" s="33">
        <f>SUM(C15:C18)</f>
        <v>0</v>
      </c>
      <c r="D14" s="33">
        <f>SUM(D15:D18)</f>
        <v>0</v>
      </c>
      <c r="E14" s="34">
        <f t="shared" si="0"/>
        <v>0</v>
      </c>
    </row>
    <row r="15" spans="1:6" x14ac:dyDescent="0.15">
      <c r="A15" s="38" t="s">
        <v>111</v>
      </c>
      <c r="B15" s="35" t="s">
        <v>112</v>
      </c>
      <c r="C15" s="36"/>
      <c r="D15" s="37"/>
      <c r="E15" s="34">
        <f t="shared" si="0"/>
        <v>0</v>
      </c>
    </row>
    <row r="16" spans="1:6" x14ac:dyDescent="0.15">
      <c r="A16" s="33" t="s">
        <v>113</v>
      </c>
      <c r="B16" s="35" t="s">
        <v>114</v>
      </c>
      <c r="C16" s="36"/>
      <c r="D16" s="37"/>
      <c r="E16" s="34">
        <f t="shared" si="0"/>
        <v>0</v>
      </c>
    </row>
    <row r="17" spans="1:5" x14ac:dyDescent="0.15">
      <c r="A17" s="33" t="s">
        <v>115</v>
      </c>
      <c r="B17" s="35" t="s">
        <v>116</v>
      </c>
      <c r="C17" s="36"/>
      <c r="D17" s="37"/>
      <c r="E17" s="34">
        <f t="shared" si="0"/>
        <v>0</v>
      </c>
    </row>
    <row r="18" spans="1:5" x14ac:dyDescent="0.15">
      <c r="A18" s="33" t="s">
        <v>117</v>
      </c>
      <c r="B18" s="35" t="s">
        <v>118</v>
      </c>
      <c r="C18" s="36"/>
      <c r="D18" s="37"/>
      <c r="E18" s="34">
        <f t="shared" si="0"/>
        <v>0</v>
      </c>
    </row>
    <row r="19" spans="1:5" x14ac:dyDescent="0.15">
      <c r="A19" s="29" t="s">
        <v>119</v>
      </c>
      <c r="B19" s="32" t="s">
        <v>120</v>
      </c>
      <c r="C19" s="33">
        <f>C20+C21+C22+C23+C24+C25</f>
        <v>0</v>
      </c>
      <c r="D19" s="33">
        <f>D20+D21+D22+D23+D24+D25</f>
        <v>0</v>
      </c>
      <c r="E19" s="34">
        <f t="shared" si="0"/>
        <v>0</v>
      </c>
    </row>
    <row r="20" spans="1:5" x14ac:dyDescent="0.15">
      <c r="A20" s="33" t="s">
        <v>121</v>
      </c>
      <c r="B20" s="35" t="s">
        <v>122</v>
      </c>
      <c r="C20" s="36"/>
      <c r="D20" s="37"/>
      <c r="E20" s="34">
        <f t="shared" si="0"/>
        <v>0</v>
      </c>
    </row>
    <row r="21" spans="1:5" x14ac:dyDescent="0.15">
      <c r="A21" s="33" t="s">
        <v>123</v>
      </c>
      <c r="B21" s="35" t="s">
        <v>124</v>
      </c>
      <c r="C21" s="36"/>
      <c r="D21" s="37"/>
      <c r="E21" s="34">
        <f t="shared" si="0"/>
        <v>0</v>
      </c>
    </row>
    <row r="22" spans="1:5" x14ac:dyDescent="0.15">
      <c r="A22" s="33" t="s">
        <v>125</v>
      </c>
      <c r="B22" s="35" t="s">
        <v>126</v>
      </c>
      <c r="C22" s="36"/>
      <c r="D22" s="37"/>
      <c r="E22" s="34">
        <f t="shared" si="0"/>
        <v>0</v>
      </c>
    </row>
    <row r="23" spans="1:5" x14ac:dyDescent="0.15">
      <c r="A23" s="33" t="s">
        <v>127</v>
      </c>
      <c r="B23" s="35" t="s">
        <v>128</v>
      </c>
      <c r="C23" s="36"/>
      <c r="D23" s="37"/>
      <c r="E23" s="34">
        <f t="shared" si="0"/>
        <v>0</v>
      </c>
    </row>
    <row r="24" spans="1:5" x14ac:dyDescent="0.15">
      <c r="A24" s="33" t="s">
        <v>129</v>
      </c>
      <c r="B24" s="35" t="s">
        <v>108</v>
      </c>
      <c r="C24" s="36"/>
      <c r="D24" s="37"/>
      <c r="E24" s="34">
        <f t="shared" si="0"/>
        <v>0</v>
      </c>
    </row>
    <row r="25" spans="1:5" x14ac:dyDescent="0.15">
      <c r="A25" s="29" t="s">
        <v>130</v>
      </c>
      <c r="B25" s="32" t="s">
        <v>131</v>
      </c>
      <c r="C25" s="33">
        <f>SUM(C26:C29)</f>
        <v>0</v>
      </c>
      <c r="D25" s="33">
        <f>SUM(D26:D29)</f>
        <v>0</v>
      </c>
      <c r="E25" s="34">
        <f t="shared" si="0"/>
        <v>0</v>
      </c>
    </row>
    <row r="26" spans="1:5" x14ac:dyDescent="0.15">
      <c r="A26" s="38" t="s">
        <v>132</v>
      </c>
      <c r="B26" s="35" t="s">
        <v>133</v>
      </c>
      <c r="C26" s="36"/>
      <c r="D26" s="37"/>
      <c r="E26" s="34">
        <f t="shared" si="0"/>
        <v>0</v>
      </c>
    </row>
    <row r="27" spans="1:5" x14ac:dyDescent="0.15">
      <c r="A27" s="33" t="s">
        <v>134</v>
      </c>
      <c r="B27" s="35" t="s">
        <v>135</v>
      </c>
      <c r="C27" s="36"/>
      <c r="D27" s="36"/>
      <c r="E27" s="34">
        <f t="shared" si="0"/>
        <v>0</v>
      </c>
    </row>
    <row r="28" spans="1:5" x14ac:dyDescent="0.15">
      <c r="A28" s="33" t="s">
        <v>136</v>
      </c>
      <c r="B28" s="35" t="s">
        <v>137</v>
      </c>
      <c r="C28" s="36"/>
      <c r="D28" s="37"/>
      <c r="E28" s="34">
        <f t="shared" si="0"/>
        <v>0</v>
      </c>
    </row>
    <row r="29" spans="1:5" x14ac:dyDescent="0.15">
      <c r="A29" s="33" t="s">
        <v>138</v>
      </c>
      <c r="B29" s="35" t="s">
        <v>139</v>
      </c>
      <c r="C29" s="36"/>
      <c r="D29" s="37"/>
      <c r="E29" s="34">
        <f t="shared" si="0"/>
        <v>0</v>
      </c>
    </row>
    <row r="30" spans="1:5" x14ac:dyDescent="0.15">
      <c r="A30" s="29" t="s">
        <v>140</v>
      </c>
      <c r="B30" s="32" t="s">
        <v>141</v>
      </c>
      <c r="C30" s="33">
        <f>C31+C32+C37+C38+C39+C40+C41</f>
        <v>0</v>
      </c>
      <c r="D30" s="33">
        <f>D31+D32+D37+D38+D39+D40+D41</f>
        <v>0</v>
      </c>
      <c r="E30" s="34">
        <f t="shared" si="0"/>
        <v>0</v>
      </c>
    </row>
    <row r="31" spans="1:5" x14ac:dyDescent="0.15">
      <c r="A31" s="29" t="s">
        <v>142</v>
      </c>
      <c r="B31" s="32" t="s">
        <v>143</v>
      </c>
      <c r="C31" s="37"/>
      <c r="D31" s="37"/>
      <c r="E31" s="34">
        <f t="shared" si="0"/>
        <v>0</v>
      </c>
    </row>
    <row r="32" spans="1:5" x14ac:dyDescent="0.15">
      <c r="A32" s="29" t="s">
        <v>144</v>
      </c>
      <c r="B32" s="32" t="s">
        <v>145</v>
      </c>
      <c r="C32" s="33">
        <f>SUM(C33:C36)</f>
        <v>0</v>
      </c>
      <c r="D32" s="33">
        <f>SUM(D33:D36)</f>
        <v>0</v>
      </c>
      <c r="E32" s="34">
        <f t="shared" si="0"/>
        <v>0</v>
      </c>
    </row>
    <row r="33" spans="1:5" x14ac:dyDescent="0.15">
      <c r="A33" s="33" t="s">
        <v>146</v>
      </c>
      <c r="B33" s="35" t="s">
        <v>147</v>
      </c>
      <c r="C33" s="36"/>
      <c r="D33" s="37"/>
      <c r="E33" s="34">
        <f t="shared" si="0"/>
        <v>0</v>
      </c>
    </row>
    <row r="34" spans="1:5" x14ac:dyDescent="0.15">
      <c r="A34" s="33" t="s">
        <v>148</v>
      </c>
      <c r="B34" s="35" t="s">
        <v>149</v>
      </c>
      <c r="C34" s="36"/>
      <c r="D34" s="37"/>
      <c r="E34" s="34">
        <f t="shared" si="0"/>
        <v>0</v>
      </c>
    </row>
    <row r="35" spans="1:5" x14ac:dyDescent="0.15">
      <c r="A35" s="33" t="s">
        <v>150</v>
      </c>
      <c r="B35" s="35" t="s">
        <v>151</v>
      </c>
      <c r="C35" s="37"/>
      <c r="D35" s="37"/>
      <c r="E35" s="34">
        <f t="shared" si="0"/>
        <v>0</v>
      </c>
    </row>
    <row r="36" spans="1:5" x14ac:dyDescent="0.15">
      <c r="A36" s="33" t="s">
        <v>152</v>
      </c>
      <c r="B36" s="35" t="s">
        <v>153</v>
      </c>
      <c r="C36" s="36"/>
      <c r="D36" s="37"/>
      <c r="E36" s="34">
        <f t="shared" si="0"/>
        <v>0</v>
      </c>
    </row>
    <row r="37" spans="1:5" x14ac:dyDescent="0.15">
      <c r="A37" s="29" t="s">
        <v>154</v>
      </c>
      <c r="B37" s="32" t="s">
        <v>155</v>
      </c>
      <c r="C37" s="36"/>
      <c r="D37" s="39"/>
      <c r="E37" s="34">
        <f t="shared" si="0"/>
        <v>0</v>
      </c>
    </row>
    <row r="38" spans="1:5" x14ac:dyDescent="0.15">
      <c r="A38" s="29" t="s">
        <v>156</v>
      </c>
      <c r="B38" s="32" t="s">
        <v>108</v>
      </c>
      <c r="C38" s="36"/>
      <c r="D38" s="37"/>
      <c r="E38" s="34">
        <f t="shared" si="0"/>
        <v>0</v>
      </c>
    </row>
    <row r="39" spans="1:5" x14ac:dyDescent="0.15">
      <c r="A39" s="29" t="s">
        <v>157</v>
      </c>
      <c r="B39" s="32" t="s">
        <v>158</v>
      </c>
      <c r="C39" s="36"/>
      <c r="D39" s="37"/>
      <c r="E39" s="34">
        <f t="shared" si="0"/>
        <v>0</v>
      </c>
    </row>
    <row r="40" spans="1:5" x14ac:dyDescent="0.15">
      <c r="A40" s="29" t="s">
        <v>159</v>
      </c>
      <c r="B40" s="32" t="s">
        <v>160</v>
      </c>
      <c r="C40" s="36"/>
      <c r="D40" s="37"/>
      <c r="E40" s="34">
        <f t="shared" si="0"/>
        <v>0</v>
      </c>
    </row>
    <row r="41" spans="1:5" x14ac:dyDescent="0.15">
      <c r="A41" s="29" t="s">
        <v>161</v>
      </c>
      <c r="B41" s="32" t="s">
        <v>162</v>
      </c>
      <c r="C41" s="33">
        <f>SUM(C42:C46)</f>
        <v>0</v>
      </c>
      <c r="D41" s="33">
        <f>SUM(D42:D46)</f>
        <v>0</v>
      </c>
      <c r="E41" s="34">
        <f t="shared" si="0"/>
        <v>0</v>
      </c>
    </row>
    <row r="42" spans="1:5" x14ac:dyDescent="0.15">
      <c r="A42" s="33" t="s">
        <v>163</v>
      </c>
      <c r="B42" s="35" t="s">
        <v>164</v>
      </c>
      <c r="C42" s="37"/>
      <c r="D42" s="37"/>
      <c r="E42" s="34">
        <f t="shared" si="0"/>
        <v>0</v>
      </c>
    </row>
    <row r="43" spans="1:5" x14ac:dyDescent="0.15">
      <c r="A43" s="33" t="s">
        <v>165</v>
      </c>
      <c r="B43" s="35" t="s">
        <v>166</v>
      </c>
      <c r="C43" s="36"/>
      <c r="D43" s="37"/>
      <c r="E43" s="34">
        <f t="shared" si="0"/>
        <v>0</v>
      </c>
    </row>
    <row r="44" spans="1:5" x14ac:dyDescent="0.15">
      <c r="A44" s="33" t="s">
        <v>167</v>
      </c>
      <c r="B44" s="35" t="s">
        <v>168</v>
      </c>
      <c r="C44" s="36"/>
      <c r="D44" s="37"/>
      <c r="E44" s="34">
        <f t="shared" si="0"/>
        <v>0</v>
      </c>
    </row>
    <row r="45" spans="1:5" x14ac:dyDescent="0.15">
      <c r="A45" s="33" t="s">
        <v>169</v>
      </c>
      <c r="B45" s="35" t="s">
        <v>170</v>
      </c>
      <c r="C45" s="36"/>
      <c r="D45" s="39"/>
      <c r="E45" s="34">
        <f t="shared" si="0"/>
        <v>0</v>
      </c>
    </row>
    <row r="46" spans="1:5" x14ac:dyDescent="0.15">
      <c r="A46" s="33" t="s">
        <v>171</v>
      </c>
      <c r="B46" s="35" t="s">
        <v>172</v>
      </c>
      <c r="C46" s="36"/>
      <c r="D46" s="39"/>
      <c r="E46" s="34">
        <f t="shared" si="0"/>
        <v>0</v>
      </c>
    </row>
    <row r="47" spans="1:5" x14ac:dyDescent="0.15">
      <c r="A47" s="29" t="s">
        <v>173</v>
      </c>
      <c r="B47" s="32" t="s">
        <v>174</v>
      </c>
      <c r="C47" s="33">
        <f>C48+C52+C53+C56+C59+C62+C65+C69+C70</f>
        <v>0</v>
      </c>
      <c r="D47" s="33">
        <f>D48+D52+D53+D56+D59+D62+D65+D69+D70</f>
        <v>0</v>
      </c>
      <c r="E47" s="34">
        <f t="shared" si="0"/>
        <v>0</v>
      </c>
    </row>
    <row r="48" spans="1:5" x14ac:dyDescent="0.15">
      <c r="A48" s="29" t="s">
        <v>175</v>
      </c>
      <c r="B48" s="32" t="s">
        <v>176</v>
      </c>
      <c r="C48" s="33">
        <f>SUM(C49:C51)</f>
        <v>0</v>
      </c>
      <c r="D48" s="33">
        <f>SUM(D49:D51)</f>
        <v>0</v>
      </c>
      <c r="E48" s="34">
        <f t="shared" si="0"/>
        <v>0</v>
      </c>
    </row>
    <row r="49" spans="1:5" x14ac:dyDescent="0.15">
      <c r="A49" s="33" t="s">
        <v>177</v>
      </c>
      <c r="B49" s="35" t="s">
        <v>178</v>
      </c>
      <c r="C49" s="36"/>
      <c r="D49" s="37"/>
      <c r="E49" s="34">
        <f t="shared" si="0"/>
        <v>0</v>
      </c>
    </row>
    <row r="50" spans="1:5" x14ac:dyDescent="0.15">
      <c r="A50" s="33" t="s">
        <v>179</v>
      </c>
      <c r="B50" s="35" t="s">
        <v>180</v>
      </c>
      <c r="C50" s="37"/>
      <c r="D50" s="37"/>
      <c r="E50" s="34">
        <f t="shared" si="0"/>
        <v>0</v>
      </c>
    </row>
    <row r="51" spans="1:5" x14ac:dyDescent="0.15">
      <c r="A51" s="33" t="s">
        <v>181</v>
      </c>
      <c r="B51" s="35" t="s">
        <v>182</v>
      </c>
      <c r="C51" s="37"/>
      <c r="D51" s="37"/>
      <c r="E51" s="34">
        <f t="shared" si="0"/>
        <v>0</v>
      </c>
    </row>
    <row r="52" spans="1:5" x14ac:dyDescent="0.15">
      <c r="A52" s="29" t="s">
        <v>183</v>
      </c>
      <c r="B52" s="32" t="s">
        <v>184</v>
      </c>
      <c r="C52" s="36"/>
      <c r="D52" s="37"/>
      <c r="E52" s="34">
        <f t="shared" si="0"/>
        <v>0</v>
      </c>
    </row>
    <row r="53" spans="1:5" x14ac:dyDescent="0.15">
      <c r="A53" s="29" t="s">
        <v>185</v>
      </c>
      <c r="B53" s="32" t="s">
        <v>186</v>
      </c>
      <c r="C53" s="33">
        <f>SUM(C54:C55)</f>
        <v>0</v>
      </c>
      <c r="D53" s="33">
        <f>SUM(D54:D55)</f>
        <v>0</v>
      </c>
      <c r="E53" s="34">
        <f t="shared" si="0"/>
        <v>0</v>
      </c>
    </row>
    <row r="54" spans="1:5" x14ac:dyDescent="0.15">
      <c r="A54" s="33" t="s">
        <v>187</v>
      </c>
      <c r="B54" s="35" t="s">
        <v>188</v>
      </c>
      <c r="C54" s="37"/>
      <c r="D54" s="37"/>
      <c r="E54" s="34">
        <f t="shared" si="0"/>
        <v>0</v>
      </c>
    </row>
    <row r="55" spans="1:5" x14ac:dyDescent="0.15">
      <c r="A55" s="33" t="s">
        <v>189</v>
      </c>
      <c r="B55" s="35" t="s">
        <v>190</v>
      </c>
      <c r="C55" s="36"/>
      <c r="D55" s="37"/>
      <c r="E55" s="34">
        <f t="shared" si="0"/>
        <v>0</v>
      </c>
    </row>
    <row r="56" spans="1:5" x14ac:dyDescent="0.15">
      <c r="A56" s="29" t="s">
        <v>191</v>
      </c>
      <c r="B56" s="32" t="s">
        <v>192</v>
      </c>
      <c r="C56" s="33">
        <f>C57+C58</f>
        <v>0</v>
      </c>
      <c r="D56" s="33">
        <f>D57+D58</f>
        <v>0</v>
      </c>
      <c r="E56" s="34">
        <f t="shared" si="0"/>
        <v>0</v>
      </c>
    </row>
    <row r="57" spans="1:5" x14ac:dyDescent="0.15">
      <c r="A57" s="29" t="s">
        <v>193</v>
      </c>
      <c r="B57" s="32" t="s">
        <v>188</v>
      </c>
      <c r="C57" s="36"/>
      <c r="D57" s="36"/>
      <c r="E57" s="34">
        <f t="shared" si="0"/>
        <v>0</v>
      </c>
    </row>
    <row r="58" spans="1:5" x14ac:dyDescent="0.15">
      <c r="A58" s="33" t="s">
        <v>194</v>
      </c>
      <c r="B58" s="35" t="s">
        <v>190</v>
      </c>
      <c r="C58" s="36"/>
      <c r="D58" s="36"/>
      <c r="E58" s="34">
        <f t="shared" si="0"/>
        <v>0</v>
      </c>
    </row>
    <row r="59" spans="1:5" x14ac:dyDescent="0.15">
      <c r="A59" s="29" t="s">
        <v>195</v>
      </c>
      <c r="B59" s="32" t="s">
        <v>196</v>
      </c>
      <c r="C59" s="33">
        <f>C60+C61</f>
        <v>0</v>
      </c>
      <c r="D59" s="33">
        <f>D60+D61</f>
        <v>0</v>
      </c>
      <c r="E59" s="34">
        <f t="shared" si="0"/>
        <v>0</v>
      </c>
    </row>
    <row r="60" spans="1:5" x14ac:dyDescent="0.15">
      <c r="A60" s="29" t="s">
        <v>197</v>
      </c>
      <c r="B60" s="32" t="s">
        <v>188</v>
      </c>
      <c r="C60" s="36"/>
      <c r="D60" s="36"/>
      <c r="E60" s="34">
        <f t="shared" si="0"/>
        <v>0</v>
      </c>
    </row>
    <row r="61" spans="1:5" x14ac:dyDescent="0.15">
      <c r="A61" s="33" t="s">
        <v>198</v>
      </c>
      <c r="B61" s="35" t="s">
        <v>190</v>
      </c>
      <c r="C61" s="36"/>
      <c r="D61" s="36"/>
      <c r="E61" s="34">
        <f t="shared" si="0"/>
        <v>0</v>
      </c>
    </row>
    <row r="62" spans="1:5" x14ac:dyDescent="0.15">
      <c r="A62" s="38" t="s">
        <v>199</v>
      </c>
      <c r="B62" s="32" t="s">
        <v>200</v>
      </c>
      <c r="C62" s="33">
        <f>SUM(C63:C64)</f>
        <v>0</v>
      </c>
      <c r="D62" s="33">
        <f>SUM(D63:D64)</f>
        <v>0</v>
      </c>
      <c r="E62" s="34">
        <f t="shared" si="0"/>
        <v>0</v>
      </c>
    </row>
    <row r="63" spans="1:5" x14ac:dyDescent="0.15">
      <c r="A63" s="33" t="s">
        <v>201</v>
      </c>
      <c r="B63" s="35" t="s">
        <v>188</v>
      </c>
      <c r="C63" s="36"/>
      <c r="D63" s="37"/>
      <c r="E63" s="34">
        <f t="shared" si="0"/>
        <v>0</v>
      </c>
    </row>
    <row r="64" spans="1:5" x14ac:dyDescent="0.15">
      <c r="A64" s="33" t="s">
        <v>202</v>
      </c>
      <c r="B64" s="35" t="s">
        <v>190</v>
      </c>
      <c r="C64" s="36"/>
      <c r="D64" s="37"/>
      <c r="E64" s="34">
        <f t="shared" si="0"/>
        <v>0</v>
      </c>
    </row>
    <row r="65" spans="1:6" x14ac:dyDescent="0.15">
      <c r="A65" s="29" t="s">
        <v>203</v>
      </c>
      <c r="B65" s="32" t="s">
        <v>204</v>
      </c>
      <c r="C65" s="33">
        <f>SUM(C66:C68)</f>
        <v>0</v>
      </c>
      <c r="D65" s="33">
        <f>SUM(D66:D68)</f>
        <v>0</v>
      </c>
      <c r="E65" s="34">
        <f t="shared" si="0"/>
        <v>0</v>
      </c>
    </row>
    <row r="66" spans="1:6" x14ac:dyDescent="0.15">
      <c r="A66" s="33" t="s">
        <v>205</v>
      </c>
      <c r="B66" s="35" t="s">
        <v>206</v>
      </c>
      <c r="C66" s="36"/>
      <c r="D66" s="37"/>
      <c r="E66" s="34">
        <f t="shared" si="0"/>
        <v>0</v>
      </c>
    </row>
    <row r="67" spans="1:6" x14ac:dyDescent="0.15">
      <c r="A67" s="33" t="s">
        <v>207</v>
      </c>
      <c r="B67" s="35" t="s">
        <v>208</v>
      </c>
      <c r="C67" s="36"/>
      <c r="D67" s="37"/>
      <c r="E67" s="34">
        <f t="shared" si="0"/>
        <v>0</v>
      </c>
    </row>
    <row r="68" spans="1:6" x14ac:dyDescent="0.15">
      <c r="A68" s="33" t="s">
        <v>209</v>
      </c>
      <c r="B68" s="35" t="s">
        <v>210</v>
      </c>
      <c r="C68" s="36"/>
      <c r="D68" s="37"/>
      <c r="E68" s="34">
        <f t="shared" si="0"/>
        <v>0</v>
      </c>
      <c r="F68" s="40"/>
    </row>
    <row r="69" spans="1:6" x14ac:dyDescent="0.15">
      <c r="A69" s="29" t="s">
        <v>211</v>
      </c>
      <c r="B69" s="32" t="s">
        <v>108</v>
      </c>
      <c r="C69" s="36"/>
      <c r="D69" s="37"/>
      <c r="E69" s="34">
        <f t="shared" si="0"/>
        <v>0</v>
      </c>
    </row>
    <row r="70" spans="1:6" x14ac:dyDescent="0.15">
      <c r="A70" s="29" t="s">
        <v>212</v>
      </c>
      <c r="B70" s="32" t="s">
        <v>213</v>
      </c>
      <c r="C70" s="33">
        <f>SUM(C71:C73)</f>
        <v>0</v>
      </c>
      <c r="D70" s="33">
        <f>SUM(D71:D73)</f>
        <v>0</v>
      </c>
      <c r="E70" s="34">
        <f t="shared" si="0"/>
        <v>0</v>
      </c>
    </row>
    <row r="71" spans="1:6" x14ac:dyDescent="0.15">
      <c r="A71" s="33" t="s">
        <v>214</v>
      </c>
      <c r="B71" s="35" t="s">
        <v>215</v>
      </c>
      <c r="C71" s="36"/>
      <c r="D71" s="37"/>
      <c r="E71" s="34">
        <f t="shared" si="0"/>
        <v>0</v>
      </c>
    </row>
    <row r="72" spans="1:6" x14ac:dyDescent="0.15">
      <c r="A72" s="33" t="s">
        <v>216</v>
      </c>
      <c r="B72" s="35" t="s">
        <v>217</v>
      </c>
      <c r="C72" s="36"/>
      <c r="D72" s="37"/>
      <c r="E72" s="34">
        <f t="shared" si="0"/>
        <v>0</v>
      </c>
    </row>
    <row r="73" spans="1:6" x14ac:dyDescent="0.15">
      <c r="A73" s="33" t="s">
        <v>218</v>
      </c>
      <c r="B73" s="35" t="s">
        <v>219</v>
      </c>
      <c r="C73" s="36"/>
      <c r="D73" s="37"/>
      <c r="E73" s="34">
        <f t="shared" si="0"/>
        <v>0</v>
      </c>
    </row>
    <row r="74" spans="1:6" x14ac:dyDescent="0.15">
      <c r="A74" s="29" t="s">
        <v>220</v>
      </c>
      <c r="B74" s="32" t="s">
        <v>221</v>
      </c>
      <c r="C74" s="33">
        <f>SUM(C75:C76)</f>
        <v>0</v>
      </c>
      <c r="D74" s="33">
        <f>SUM(D75:D76)</f>
        <v>0</v>
      </c>
      <c r="E74" s="34">
        <f t="shared" si="0"/>
        <v>0</v>
      </c>
    </row>
    <row r="75" spans="1:6" x14ac:dyDescent="0.15">
      <c r="A75" s="33" t="s">
        <v>222</v>
      </c>
      <c r="B75" s="35" t="s">
        <v>223</v>
      </c>
      <c r="C75" s="36"/>
      <c r="D75" s="37"/>
      <c r="E75" s="34">
        <f t="shared" si="0"/>
        <v>0</v>
      </c>
    </row>
    <row r="76" spans="1:6" x14ac:dyDescent="0.15">
      <c r="A76" s="33" t="s">
        <v>224</v>
      </c>
      <c r="B76" s="35" t="s">
        <v>225</v>
      </c>
      <c r="C76" s="36"/>
      <c r="D76" s="37"/>
      <c r="E76" s="34">
        <f t="shared" si="0"/>
        <v>0</v>
      </c>
    </row>
    <row r="77" spans="1:6" x14ac:dyDescent="0.15">
      <c r="A77" s="29" t="s">
        <v>226</v>
      </c>
      <c r="B77" s="32" t="s">
        <v>227</v>
      </c>
      <c r="C77" s="36"/>
      <c r="D77" s="37"/>
      <c r="E77" s="34">
        <f t="shared" si="0"/>
        <v>0</v>
      </c>
    </row>
    <row r="78" spans="1:6" x14ac:dyDescent="0.15">
      <c r="A78" s="29" t="s">
        <v>228</v>
      </c>
      <c r="B78" s="32" t="s">
        <v>229</v>
      </c>
      <c r="C78" s="33">
        <f>C2+C19+C30+C47+C74+C77</f>
        <v>0</v>
      </c>
      <c r="D78" s="33">
        <f>D2+D19+D30+D47+D74+D77</f>
        <v>0</v>
      </c>
      <c r="E78" s="34">
        <f t="shared" si="0"/>
        <v>0</v>
      </c>
      <c r="F78" s="41"/>
    </row>
  </sheetData>
  <sheetProtection sheet="1"/>
  <pageMargins left="0.78749999999999998" right="0.78749999999999998" top="1.0249999999999999" bottom="1.0249999999999999" header="0.78749999999999998" footer="0.78749999999999998"/>
  <pageSetup paperSize="9" scale="34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30" zoomScale="90" zoomScaleNormal="90" zoomScalePageLayoutView="90" workbookViewId="0">
      <selection activeCell="C65" sqref="C65"/>
    </sheetView>
  </sheetViews>
  <sheetFormatPr baseColWidth="10" defaultColWidth="11.5" defaultRowHeight="13" x14ac:dyDescent="0.15"/>
  <cols>
    <col min="1" max="1" width="17.5" style="26" customWidth="1"/>
    <col min="2" max="2" width="86.83203125" style="26" customWidth="1"/>
    <col min="3" max="3" width="21.33203125" style="27" customWidth="1"/>
    <col min="4" max="4" width="70.1640625" style="28" customWidth="1"/>
    <col min="5" max="16384" width="11.5" style="26"/>
  </cols>
  <sheetData>
    <row r="1" spans="1:4" x14ac:dyDescent="0.15">
      <c r="A1" s="42" t="s">
        <v>80</v>
      </c>
      <c r="B1" s="42" t="s">
        <v>230</v>
      </c>
      <c r="C1" s="29" t="s">
        <v>231</v>
      </c>
      <c r="D1" s="31"/>
    </row>
    <row r="2" spans="1:4" x14ac:dyDescent="0.15">
      <c r="A2" s="29" t="s">
        <v>232</v>
      </c>
      <c r="B2" s="43" t="s">
        <v>86</v>
      </c>
      <c r="C2" s="33">
        <f>C3+C4+C8+C11+C12+C13</f>
        <v>0</v>
      </c>
      <c r="D2" s="44"/>
    </row>
    <row r="3" spans="1:4" s="45" customFormat="1" x14ac:dyDescent="0.15">
      <c r="A3" s="29" t="s">
        <v>233</v>
      </c>
      <c r="B3" s="43" t="s">
        <v>234</v>
      </c>
      <c r="C3" s="37"/>
      <c r="D3" s="41"/>
    </row>
    <row r="4" spans="1:4" x14ac:dyDescent="0.15">
      <c r="A4" s="29" t="s">
        <v>235</v>
      </c>
      <c r="B4" s="43" t="s">
        <v>236</v>
      </c>
      <c r="C4" s="46">
        <f>SUM(C5:C7)</f>
        <v>0</v>
      </c>
    </row>
    <row r="5" spans="1:4" x14ac:dyDescent="0.15">
      <c r="A5" s="33" t="s">
        <v>237</v>
      </c>
      <c r="B5" s="47" t="s">
        <v>238</v>
      </c>
      <c r="C5" s="37"/>
    </row>
    <row r="6" spans="1:4" x14ac:dyDescent="0.15">
      <c r="A6" s="33" t="s">
        <v>239</v>
      </c>
      <c r="B6" s="47" t="s">
        <v>240</v>
      </c>
      <c r="C6" s="37"/>
    </row>
    <row r="7" spans="1:4" x14ac:dyDescent="0.15">
      <c r="A7" s="33" t="s">
        <v>241</v>
      </c>
      <c r="B7" s="47" t="s">
        <v>242</v>
      </c>
      <c r="C7" s="37"/>
    </row>
    <row r="8" spans="1:4" x14ac:dyDescent="0.15">
      <c r="A8" s="29" t="s">
        <v>243</v>
      </c>
      <c r="B8" s="43" t="s">
        <v>244</v>
      </c>
      <c r="C8" s="33">
        <f>SUM(C9:C10)</f>
        <v>0</v>
      </c>
    </row>
    <row r="9" spans="1:4" x14ac:dyDescent="0.15">
      <c r="A9" s="33" t="s">
        <v>245</v>
      </c>
      <c r="B9" s="47" t="s">
        <v>246</v>
      </c>
      <c r="C9" s="37"/>
      <c r="D9" s="48"/>
    </row>
    <row r="10" spans="1:4" x14ac:dyDescent="0.15">
      <c r="A10" s="33" t="s">
        <v>247</v>
      </c>
      <c r="B10" s="47" t="s">
        <v>248</v>
      </c>
      <c r="C10" s="36"/>
    </row>
    <row r="11" spans="1:4" x14ac:dyDescent="0.15">
      <c r="A11" s="29" t="s">
        <v>249</v>
      </c>
      <c r="B11" s="43" t="s">
        <v>250</v>
      </c>
      <c r="C11" s="37"/>
    </row>
    <row r="12" spans="1:4" x14ac:dyDescent="0.15">
      <c r="A12" s="29" t="s">
        <v>251</v>
      </c>
      <c r="B12" s="43" t="s">
        <v>252</v>
      </c>
      <c r="C12" s="37"/>
    </row>
    <row r="13" spans="1:4" x14ac:dyDescent="0.15">
      <c r="A13" s="29" t="s">
        <v>253</v>
      </c>
      <c r="B13" s="43" t="s">
        <v>254</v>
      </c>
      <c r="C13" s="36"/>
    </row>
    <row r="14" spans="1:4" x14ac:dyDescent="0.15">
      <c r="A14" s="29" t="s">
        <v>255</v>
      </c>
      <c r="B14" s="43" t="s">
        <v>120</v>
      </c>
      <c r="C14" s="33">
        <f>SUM(C15:C22)</f>
        <v>0</v>
      </c>
    </row>
    <row r="15" spans="1:4" x14ac:dyDescent="0.15">
      <c r="A15" s="29" t="s">
        <v>256</v>
      </c>
      <c r="B15" s="43" t="s">
        <v>234</v>
      </c>
      <c r="C15" s="36"/>
    </row>
    <row r="16" spans="1:4" x14ac:dyDescent="0.15">
      <c r="A16" s="33" t="s">
        <v>257</v>
      </c>
      <c r="B16" s="47" t="s">
        <v>238</v>
      </c>
      <c r="C16" s="36"/>
    </row>
    <row r="17" spans="1:3" x14ac:dyDescent="0.15">
      <c r="A17" s="29" t="s">
        <v>258</v>
      </c>
      <c r="B17" s="43" t="s">
        <v>259</v>
      </c>
      <c r="C17" s="36"/>
    </row>
    <row r="18" spans="1:3" x14ac:dyDescent="0.15">
      <c r="A18" s="33" t="s">
        <v>260</v>
      </c>
      <c r="B18" s="47" t="s">
        <v>261</v>
      </c>
      <c r="C18" s="37"/>
    </row>
    <row r="19" spans="1:3" x14ac:dyDescent="0.15">
      <c r="A19" s="33" t="s">
        <v>262</v>
      </c>
      <c r="B19" s="47" t="s">
        <v>242</v>
      </c>
      <c r="C19" s="37"/>
    </row>
    <row r="20" spans="1:3" x14ac:dyDescent="0.15">
      <c r="A20" s="33" t="s">
        <v>263</v>
      </c>
      <c r="B20" s="47" t="s">
        <v>264</v>
      </c>
      <c r="C20" s="37"/>
    </row>
    <row r="21" spans="1:3" x14ac:dyDescent="0.15">
      <c r="A21" s="29" t="s">
        <v>265</v>
      </c>
      <c r="B21" s="43" t="s">
        <v>266</v>
      </c>
      <c r="C21" s="37"/>
    </row>
    <row r="22" spans="1:3" x14ac:dyDescent="0.15">
      <c r="A22" s="29" t="s">
        <v>267</v>
      </c>
      <c r="B22" s="43" t="s">
        <v>254</v>
      </c>
      <c r="C22" s="36"/>
    </row>
    <row r="23" spans="1:3" x14ac:dyDescent="0.15">
      <c r="A23" s="29" t="s">
        <v>268</v>
      </c>
      <c r="B23" s="43" t="s">
        <v>141</v>
      </c>
      <c r="C23" s="33">
        <f>C24+C25+C26</f>
        <v>0</v>
      </c>
    </row>
    <row r="24" spans="1:3" x14ac:dyDescent="0.15">
      <c r="A24" s="33" t="s">
        <v>269</v>
      </c>
      <c r="B24" s="47" t="s">
        <v>270</v>
      </c>
      <c r="C24" s="36"/>
    </row>
    <row r="25" spans="1:3" x14ac:dyDescent="0.15">
      <c r="A25" s="29" t="s">
        <v>271</v>
      </c>
      <c r="B25" s="43" t="s">
        <v>272</v>
      </c>
      <c r="C25" s="36"/>
    </row>
    <row r="26" spans="1:3" x14ac:dyDescent="0.15">
      <c r="A26" s="29" t="s">
        <v>273</v>
      </c>
      <c r="B26" s="43" t="s">
        <v>162</v>
      </c>
      <c r="C26" s="33">
        <f>SUM(C27:C30)</f>
        <v>0</v>
      </c>
    </row>
    <row r="27" spans="1:3" x14ac:dyDescent="0.15">
      <c r="A27" s="33" t="s">
        <v>274</v>
      </c>
      <c r="B27" s="47" t="s">
        <v>275</v>
      </c>
      <c r="C27" s="37"/>
    </row>
    <row r="28" spans="1:3" x14ac:dyDescent="0.15">
      <c r="A28" s="33" t="s">
        <v>276</v>
      </c>
      <c r="B28" s="47" t="s">
        <v>277</v>
      </c>
      <c r="C28" s="37"/>
    </row>
    <row r="29" spans="1:3" x14ac:dyDescent="0.15">
      <c r="A29" s="33" t="s">
        <v>278</v>
      </c>
      <c r="B29" s="47" t="s">
        <v>279</v>
      </c>
      <c r="C29" s="36"/>
    </row>
    <row r="30" spans="1:3" x14ac:dyDescent="0.15">
      <c r="A30" s="33" t="s">
        <v>280</v>
      </c>
      <c r="B30" s="49" t="s">
        <v>234</v>
      </c>
      <c r="C30" s="36"/>
    </row>
    <row r="31" spans="1:3" x14ac:dyDescent="0.15">
      <c r="A31" s="29" t="s">
        <v>281</v>
      </c>
      <c r="B31" s="43" t="s">
        <v>282</v>
      </c>
      <c r="C31" s="33">
        <f>C32</f>
        <v>0</v>
      </c>
    </row>
    <row r="32" spans="1:3" x14ac:dyDescent="0.15">
      <c r="A32" s="33" t="s">
        <v>283</v>
      </c>
      <c r="B32" s="50" t="s">
        <v>180</v>
      </c>
      <c r="C32" s="37"/>
    </row>
    <row r="33" spans="1:3" x14ac:dyDescent="0.15">
      <c r="A33" s="29" t="s">
        <v>284</v>
      </c>
      <c r="B33" s="51" t="s">
        <v>285</v>
      </c>
      <c r="C33" s="33">
        <f>C34+C35+C41+C42+C46+C49+C50+C51+C52+C53+C57+C58+C61+C62+C63+C64</f>
        <v>0</v>
      </c>
    </row>
    <row r="34" spans="1:3" x14ac:dyDescent="0.15">
      <c r="A34" s="29" t="s">
        <v>286</v>
      </c>
      <c r="B34" s="43" t="s">
        <v>287</v>
      </c>
      <c r="C34" s="37"/>
    </row>
    <row r="35" spans="1:3" x14ac:dyDescent="0.15">
      <c r="A35" s="29" t="s">
        <v>288</v>
      </c>
      <c r="B35" s="43" t="s">
        <v>289</v>
      </c>
      <c r="C35" s="33">
        <f>SUM(C36:C40)</f>
        <v>0</v>
      </c>
    </row>
    <row r="36" spans="1:3" x14ac:dyDescent="0.15">
      <c r="A36" s="33" t="s">
        <v>290</v>
      </c>
      <c r="B36" s="47" t="s">
        <v>291</v>
      </c>
      <c r="C36" s="37"/>
    </row>
    <row r="37" spans="1:3" x14ac:dyDescent="0.15">
      <c r="A37" s="33" t="s">
        <v>292</v>
      </c>
      <c r="B37" s="47" t="s">
        <v>293</v>
      </c>
      <c r="C37" s="37"/>
    </row>
    <row r="38" spans="1:3" x14ac:dyDescent="0.15">
      <c r="A38" s="33" t="s">
        <v>294</v>
      </c>
      <c r="B38" s="47" t="s">
        <v>295</v>
      </c>
      <c r="C38" s="37"/>
    </row>
    <row r="39" spans="1:3" x14ac:dyDescent="0.15">
      <c r="A39" s="33" t="s">
        <v>296</v>
      </c>
      <c r="B39" s="47" t="s">
        <v>297</v>
      </c>
      <c r="C39" s="37"/>
    </row>
    <row r="40" spans="1:3" x14ac:dyDescent="0.15">
      <c r="A40" s="33" t="s">
        <v>298</v>
      </c>
      <c r="B40" s="47" t="s">
        <v>299</v>
      </c>
      <c r="C40" s="37"/>
    </row>
    <row r="41" spans="1:3" x14ac:dyDescent="0.15">
      <c r="A41" s="29" t="s">
        <v>300</v>
      </c>
      <c r="B41" s="43" t="s">
        <v>301</v>
      </c>
      <c r="C41" s="37"/>
    </row>
    <row r="42" spans="1:3" x14ac:dyDescent="0.15">
      <c r="A42" s="29" t="s">
        <v>302</v>
      </c>
      <c r="B42" s="43" t="s">
        <v>303</v>
      </c>
      <c r="C42" s="33">
        <f>SUM(C43:C45)</f>
        <v>0</v>
      </c>
    </row>
    <row r="43" spans="1:3" x14ac:dyDescent="0.15">
      <c r="A43" s="33" t="s">
        <v>304</v>
      </c>
      <c r="B43" s="47" t="s">
        <v>305</v>
      </c>
      <c r="C43" s="36"/>
    </row>
    <row r="44" spans="1:3" x14ac:dyDescent="0.15">
      <c r="A44" s="33" t="s">
        <v>306</v>
      </c>
      <c r="B44" s="47" t="s">
        <v>307</v>
      </c>
      <c r="C44" s="37"/>
    </row>
    <row r="45" spans="1:3" x14ac:dyDescent="0.15">
      <c r="A45" s="33" t="s">
        <v>308</v>
      </c>
      <c r="B45" s="47" t="s">
        <v>309</v>
      </c>
      <c r="C45" s="37"/>
    </row>
    <row r="46" spans="1:3" x14ac:dyDescent="0.15">
      <c r="A46" s="29" t="s">
        <v>310</v>
      </c>
      <c r="B46" s="43" t="s">
        <v>311</v>
      </c>
      <c r="C46" s="33">
        <f>SUM(C47:C48)</f>
        <v>0</v>
      </c>
    </row>
    <row r="47" spans="1:3" x14ac:dyDescent="0.15">
      <c r="A47" s="33" t="s">
        <v>312</v>
      </c>
      <c r="B47" s="47" t="s">
        <v>313</v>
      </c>
      <c r="C47" s="37"/>
    </row>
    <row r="48" spans="1:3" x14ac:dyDescent="0.15">
      <c r="A48" s="33" t="s">
        <v>314</v>
      </c>
      <c r="B48" s="47" t="s">
        <v>315</v>
      </c>
      <c r="C48" s="37"/>
    </row>
    <row r="49" spans="1:3" x14ac:dyDescent="0.15">
      <c r="A49" s="29" t="s">
        <v>316</v>
      </c>
      <c r="B49" s="43" t="s">
        <v>317</v>
      </c>
      <c r="C49" s="37"/>
    </row>
    <row r="50" spans="1:3" x14ac:dyDescent="0.15">
      <c r="A50" s="29" t="s">
        <v>318</v>
      </c>
      <c r="B50" s="43" t="s">
        <v>319</v>
      </c>
      <c r="C50" s="37"/>
    </row>
    <row r="51" spans="1:3" x14ac:dyDescent="0.15">
      <c r="A51" s="29" t="s">
        <v>320</v>
      </c>
      <c r="B51" s="43" t="s">
        <v>321</v>
      </c>
      <c r="C51" s="37"/>
    </row>
    <row r="52" spans="1:3" x14ac:dyDescent="0.15">
      <c r="A52" s="29" t="s">
        <v>322</v>
      </c>
      <c r="B52" s="43" t="s">
        <v>323</v>
      </c>
      <c r="C52" s="36"/>
    </row>
    <row r="53" spans="1:3" x14ac:dyDescent="0.15">
      <c r="A53" s="29" t="s">
        <v>324</v>
      </c>
      <c r="B53" s="43" t="s">
        <v>325</v>
      </c>
      <c r="C53" s="33">
        <f>SUM(C54:C56)</f>
        <v>0</v>
      </c>
    </row>
    <row r="54" spans="1:3" x14ac:dyDescent="0.15">
      <c r="A54" s="33" t="s">
        <v>326</v>
      </c>
      <c r="B54" s="47" t="s">
        <v>327</v>
      </c>
      <c r="C54" s="37"/>
    </row>
    <row r="55" spans="1:3" x14ac:dyDescent="0.15">
      <c r="A55" s="33" t="s">
        <v>328</v>
      </c>
      <c r="B55" s="47" t="s">
        <v>329</v>
      </c>
      <c r="C55" s="37"/>
    </row>
    <row r="56" spans="1:3" x14ac:dyDescent="0.15">
      <c r="A56" s="33" t="s">
        <v>330</v>
      </c>
      <c r="B56" s="47" t="s">
        <v>331</v>
      </c>
      <c r="C56" s="37"/>
    </row>
    <row r="57" spans="1:3" x14ac:dyDescent="0.15">
      <c r="A57" s="29" t="s">
        <v>332</v>
      </c>
      <c r="B57" s="43" t="s">
        <v>333</v>
      </c>
      <c r="C57" s="36"/>
    </row>
    <row r="58" spans="1:3" x14ac:dyDescent="0.15">
      <c r="A58" s="29" t="s">
        <v>334</v>
      </c>
      <c r="B58" s="43" t="s">
        <v>335</v>
      </c>
      <c r="C58" s="33">
        <f>SUM(C59:C60)</f>
        <v>0</v>
      </c>
    </row>
    <row r="59" spans="1:3" x14ac:dyDescent="0.15">
      <c r="A59" s="33" t="s">
        <v>336</v>
      </c>
      <c r="B59" s="47" t="s">
        <v>337</v>
      </c>
      <c r="C59" s="37"/>
    </row>
    <row r="60" spans="1:3" x14ac:dyDescent="0.15">
      <c r="A60" s="33" t="s">
        <v>338</v>
      </c>
      <c r="B60" s="47" t="s">
        <v>339</v>
      </c>
      <c r="C60" s="37"/>
    </row>
    <row r="61" spans="1:3" x14ac:dyDescent="0.15">
      <c r="A61" s="29" t="s">
        <v>340</v>
      </c>
      <c r="B61" s="43" t="s">
        <v>341</v>
      </c>
      <c r="C61" s="37"/>
    </row>
    <row r="62" spans="1:3" x14ac:dyDescent="0.15">
      <c r="A62" s="29" t="s">
        <v>342</v>
      </c>
      <c r="B62" s="43" t="s">
        <v>343</v>
      </c>
      <c r="C62" s="36"/>
    </row>
    <row r="63" spans="1:3" x14ac:dyDescent="0.15">
      <c r="A63" s="29" t="s">
        <v>344</v>
      </c>
      <c r="B63" s="43" t="s">
        <v>345</v>
      </c>
      <c r="C63" s="37"/>
    </row>
    <row r="64" spans="1:3" x14ac:dyDescent="0.15">
      <c r="A64" s="29" t="s">
        <v>346</v>
      </c>
      <c r="B64" s="43" t="s">
        <v>347</v>
      </c>
      <c r="C64" s="33">
        <f>SUM(C65:C66)</f>
        <v>0</v>
      </c>
    </row>
    <row r="65" spans="1:3" x14ac:dyDescent="0.15">
      <c r="A65" s="33" t="s">
        <v>348</v>
      </c>
      <c r="B65" s="47" t="s">
        <v>349</v>
      </c>
      <c r="C65" s="37"/>
    </row>
    <row r="66" spans="1:3" x14ac:dyDescent="0.15">
      <c r="A66" s="33" t="s">
        <v>350</v>
      </c>
      <c r="B66" s="47" t="s">
        <v>351</v>
      </c>
      <c r="C66" s="36"/>
    </row>
    <row r="67" spans="1:3" x14ac:dyDescent="0.15">
      <c r="A67" s="29" t="s">
        <v>352</v>
      </c>
      <c r="B67" s="43" t="s">
        <v>353</v>
      </c>
      <c r="C67" s="33">
        <f>C2+C14+C23+C31+C33</f>
        <v>0</v>
      </c>
    </row>
  </sheetData>
  <sheetProtection sheet="1"/>
  <pageMargins left="0.78749999999999998" right="0.78749999999999998" top="1.0249999999999999" bottom="1.0249999999999999" header="0.78749999999999998" footer="0.78749999999999998"/>
  <pageSetup paperSize="9" scale="40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3" zoomScale="90" zoomScaleNormal="90" zoomScalePageLayoutView="90" workbookViewId="0">
      <selection activeCell="C28" sqref="C28"/>
    </sheetView>
  </sheetViews>
  <sheetFormatPr baseColWidth="10" defaultColWidth="11.5" defaultRowHeight="13" x14ac:dyDescent="0.15"/>
  <cols>
    <col min="1" max="1" width="17.83203125" style="26" customWidth="1"/>
    <col min="2" max="2" width="83.83203125" style="26" customWidth="1"/>
    <col min="3" max="3" width="22.5" style="27" customWidth="1"/>
    <col min="4" max="4" width="68.83203125" style="28" customWidth="1"/>
    <col min="5" max="16384" width="11.5" style="26"/>
  </cols>
  <sheetData>
    <row r="1" spans="1:4" x14ac:dyDescent="0.15">
      <c r="A1" s="29" t="s">
        <v>80</v>
      </c>
      <c r="B1" s="42" t="s">
        <v>354</v>
      </c>
      <c r="C1" s="29" t="s">
        <v>231</v>
      </c>
      <c r="D1" s="31"/>
    </row>
    <row r="2" spans="1:4" x14ac:dyDescent="0.15">
      <c r="A2" s="38" t="s">
        <v>355</v>
      </c>
      <c r="B2" s="43" t="s">
        <v>356</v>
      </c>
      <c r="C2" s="33">
        <f>C4-C3+C6-C5</f>
        <v>0</v>
      </c>
      <c r="D2" s="52"/>
    </row>
    <row r="3" spans="1:4" x14ac:dyDescent="0.15">
      <c r="A3" s="33" t="s">
        <v>357</v>
      </c>
      <c r="B3" s="47" t="s">
        <v>358</v>
      </c>
      <c r="C3" s="37"/>
    </row>
    <row r="4" spans="1:4" x14ac:dyDescent="0.15">
      <c r="A4" s="33" t="s">
        <v>359</v>
      </c>
      <c r="B4" s="47" t="s">
        <v>360</v>
      </c>
      <c r="C4" s="37"/>
    </row>
    <row r="5" spans="1:4" x14ac:dyDescent="0.15">
      <c r="A5" s="33" t="s">
        <v>361</v>
      </c>
      <c r="B5" s="47" t="s">
        <v>362</v>
      </c>
      <c r="C5" s="37"/>
    </row>
    <row r="6" spans="1:4" x14ac:dyDescent="0.15">
      <c r="A6" s="33" t="s">
        <v>363</v>
      </c>
      <c r="B6" s="47" t="s">
        <v>364</v>
      </c>
      <c r="C6" s="37"/>
    </row>
    <row r="7" spans="1:4" x14ac:dyDescent="0.15">
      <c r="A7" s="38" t="s">
        <v>365</v>
      </c>
      <c r="B7" s="43" t="s">
        <v>366</v>
      </c>
      <c r="C7" s="46">
        <f>C9-C8+C11-C10</f>
        <v>0</v>
      </c>
    </row>
    <row r="8" spans="1:4" x14ac:dyDescent="0.15">
      <c r="A8" s="33" t="s">
        <v>367</v>
      </c>
      <c r="B8" s="47" t="s">
        <v>368</v>
      </c>
      <c r="C8" s="36"/>
    </row>
    <row r="9" spans="1:4" x14ac:dyDescent="0.15">
      <c r="A9" s="33" t="s">
        <v>369</v>
      </c>
      <c r="B9" s="47" t="s">
        <v>370</v>
      </c>
      <c r="C9" s="37"/>
    </row>
    <row r="10" spans="1:4" x14ac:dyDescent="0.15">
      <c r="A10" s="33" t="s">
        <v>371</v>
      </c>
      <c r="B10" s="47" t="s">
        <v>372</v>
      </c>
      <c r="C10" s="37"/>
    </row>
    <row r="11" spans="1:4" x14ac:dyDescent="0.15">
      <c r="A11" s="33" t="s">
        <v>373</v>
      </c>
      <c r="B11" s="47" t="s">
        <v>374</v>
      </c>
      <c r="C11" s="37"/>
    </row>
    <row r="12" spans="1:4" x14ac:dyDescent="0.15">
      <c r="A12" s="38" t="s">
        <v>375</v>
      </c>
      <c r="B12" s="43" t="s">
        <v>376</v>
      </c>
      <c r="C12" s="46">
        <f>C17-C13</f>
        <v>0</v>
      </c>
    </row>
    <row r="13" spans="1:4" x14ac:dyDescent="0.15">
      <c r="A13" s="42" t="s">
        <v>377</v>
      </c>
      <c r="B13" s="43" t="s">
        <v>378</v>
      </c>
      <c r="C13" s="33">
        <f>SUM(C14:C16)</f>
        <v>0</v>
      </c>
    </row>
    <row r="14" spans="1:4" x14ac:dyDescent="0.15">
      <c r="A14" s="33" t="s">
        <v>379</v>
      </c>
      <c r="B14" s="53" t="s">
        <v>380</v>
      </c>
      <c r="C14" s="37"/>
    </row>
    <row r="15" spans="1:4" x14ac:dyDescent="0.15">
      <c r="A15" s="33" t="s">
        <v>381</v>
      </c>
      <c r="B15" s="53" t="s">
        <v>382</v>
      </c>
      <c r="C15" s="37"/>
    </row>
    <row r="16" spans="1:4" x14ac:dyDescent="0.15">
      <c r="A16" s="33" t="s">
        <v>383</v>
      </c>
      <c r="B16" s="53" t="s">
        <v>384</v>
      </c>
      <c r="C16" s="37"/>
    </row>
    <row r="17" spans="1:3" x14ac:dyDescent="0.15">
      <c r="A17" s="29" t="s">
        <v>385</v>
      </c>
      <c r="B17" s="43" t="s">
        <v>386</v>
      </c>
      <c r="C17" s="46">
        <f>SUM(C18:C20)</f>
        <v>0</v>
      </c>
    </row>
    <row r="18" spans="1:3" x14ac:dyDescent="0.15">
      <c r="A18" s="33" t="s">
        <v>387</v>
      </c>
      <c r="B18" s="53" t="s">
        <v>380</v>
      </c>
      <c r="C18" s="37"/>
    </row>
    <row r="19" spans="1:3" x14ac:dyDescent="0.15">
      <c r="A19" s="33" t="s">
        <v>388</v>
      </c>
      <c r="B19" s="53" t="s">
        <v>382</v>
      </c>
      <c r="C19" s="37"/>
    </row>
    <row r="20" spans="1:3" x14ac:dyDescent="0.15">
      <c r="A20" s="33" t="s">
        <v>389</v>
      </c>
      <c r="B20" s="53" t="s">
        <v>384</v>
      </c>
      <c r="C20" s="37"/>
    </row>
    <row r="21" spans="1:3" x14ac:dyDescent="0.15">
      <c r="A21" s="38" t="s">
        <v>390</v>
      </c>
      <c r="B21" s="43" t="s">
        <v>391</v>
      </c>
      <c r="C21" s="33">
        <f>C22+C27+C30</f>
        <v>0</v>
      </c>
    </row>
    <row r="22" spans="1:3" x14ac:dyDescent="0.15">
      <c r="A22" s="38" t="s">
        <v>392</v>
      </c>
      <c r="B22" s="43" t="s">
        <v>393</v>
      </c>
      <c r="C22" s="46">
        <f>C23-C25+C24-C26</f>
        <v>0</v>
      </c>
    </row>
    <row r="23" spans="1:3" x14ac:dyDescent="0.15">
      <c r="A23" s="54" t="s">
        <v>394</v>
      </c>
      <c r="B23" s="47" t="s">
        <v>395</v>
      </c>
      <c r="C23" s="36"/>
    </row>
    <row r="24" spans="1:3" x14ac:dyDescent="0.15">
      <c r="A24" s="54" t="s">
        <v>396</v>
      </c>
      <c r="B24" s="47" t="s">
        <v>397</v>
      </c>
      <c r="C24" s="37"/>
    </row>
    <row r="25" spans="1:3" x14ac:dyDescent="0.15">
      <c r="A25" s="54" t="s">
        <v>398</v>
      </c>
      <c r="B25" s="47" t="s">
        <v>399</v>
      </c>
      <c r="C25" s="37"/>
    </row>
    <row r="26" spans="1:3" x14ac:dyDescent="0.15">
      <c r="A26" s="54" t="s">
        <v>400</v>
      </c>
      <c r="B26" s="47" t="s">
        <v>401</v>
      </c>
      <c r="C26" s="37"/>
    </row>
    <row r="27" spans="1:3" x14ac:dyDescent="0.15">
      <c r="A27" s="38" t="s">
        <v>402</v>
      </c>
      <c r="B27" s="43" t="s">
        <v>403</v>
      </c>
      <c r="C27" s="33">
        <f>C28-C29</f>
        <v>0</v>
      </c>
    </row>
    <row r="28" spans="1:3" x14ac:dyDescent="0.15">
      <c r="A28" s="54" t="s">
        <v>404</v>
      </c>
      <c r="B28" s="47" t="s">
        <v>405</v>
      </c>
      <c r="C28" s="37"/>
    </row>
    <row r="29" spans="1:3" x14ac:dyDescent="0.15">
      <c r="A29" s="55" t="s">
        <v>406</v>
      </c>
      <c r="B29" s="50" t="s">
        <v>407</v>
      </c>
      <c r="C29" s="56"/>
    </row>
    <row r="30" spans="1:3" x14ac:dyDescent="0.15">
      <c r="A30" s="38" t="s">
        <v>408</v>
      </c>
      <c r="B30" s="43" t="s">
        <v>409</v>
      </c>
      <c r="C30" s="33">
        <f>C31-C32+C33-C34+C35-C36+C37-C38+C39</f>
        <v>0</v>
      </c>
    </row>
    <row r="31" spans="1:3" x14ac:dyDescent="0.15">
      <c r="A31" s="54" t="s">
        <v>410</v>
      </c>
      <c r="B31" s="47" t="s">
        <v>411</v>
      </c>
      <c r="C31" s="37"/>
    </row>
    <row r="32" spans="1:3" x14ac:dyDescent="0.15">
      <c r="A32" s="54" t="s">
        <v>412</v>
      </c>
      <c r="B32" s="47" t="s">
        <v>413</v>
      </c>
      <c r="C32" s="37"/>
    </row>
    <row r="33" spans="1:3" x14ac:dyDescent="0.15">
      <c r="A33" s="54" t="s">
        <v>414</v>
      </c>
      <c r="B33" s="47" t="s">
        <v>415</v>
      </c>
      <c r="C33" s="37"/>
    </row>
    <row r="34" spans="1:3" x14ac:dyDescent="0.15">
      <c r="A34" s="54" t="s">
        <v>416</v>
      </c>
      <c r="B34" s="47" t="s">
        <v>417</v>
      </c>
      <c r="C34" s="37"/>
    </row>
    <row r="35" spans="1:3" x14ac:dyDescent="0.15">
      <c r="A35" s="54" t="s">
        <v>418</v>
      </c>
      <c r="B35" s="47" t="s">
        <v>419</v>
      </c>
      <c r="C35" s="37"/>
    </row>
    <row r="36" spans="1:3" x14ac:dyDescent="0.15">
      <c r="A36" s="54" t="s">
        <v>420</v>
      </c>
      <c r="B36" s="47" t="s">
        <v>421</v>
      </c>
      <c r="C36" s="37"/>
    </row>
    <row r="37" spans="1:3" x14ac:dyDescent="0.15">
      <c r="A37" s="54" t="s">
        <v>422</v>
      </c>
      <c r="B37" s="47" t="s">
        <v>423</v>
      </c>
      <c r="C37" s="36"/>
    </row>
    <row r="38" spans="1:3" x14ac:dyDescent="0.15">
      <c r="A38" s="54" t="s">
        <v>424</v>
      </c>
      <c r="B38" s="47" t="s">
        <v>425</v>
      </c>
      <c r="C38" s="37"/>
    </row>
    <row r="39" spans="1:3" x14ac:dyDescent="0.15">
      <c r="A39" s="54" t="s">
        <v>426</v>
      </c>
      <c r="B39" s="47" t="s">
        <v>427</v>
      </c>
      <c r="C39" s="37"/>
    </row>
    <row r="40" spans="1:3" x14ac:dyDescent="0.15">
      <c r="A40" s="38" t="s">
        <v>428</v>
      </c>
      <c r="B40" s="43" t="s">
        <v>429</v>
      </c>
      <c r="C40" s="33">
        <f>C42-C41</f>
        <v>0</v>
      </c>
    </row>
    <row r="41" spans="1:3" x14ac:dyDescent="0.15">
      <c r="A41" s="54" t="s">
        <v>430</v>
      </c>
      <c r="B41" s="47" t="s">
        <v>431</v>
      </c>
      <c r="C41" s="37"/>
    </row>
    <row r="42" spans="1:3" x14ac:dyDescent="0.15">
      <c r="A42" s="54" t="s">
        <v>432</v>
      </c>
      <c r="B42" s="47" t="s">
        <v>433</v>
      </c>
      <c r="C42" s="37"/>
    </row>
    <row r="43" spans="1:3" x14ac:dyDescent="0.15">
      <c r="A43" s="38" t="s">
        <v>434</v>
      </c>
      <c r="B43" s="43" t="s">
        <v>435</v>
      </c>
      <c r="C43" s="46">
        <f>C44-C45+C46+C47+C48+C49+C50</f>
        <v>0</v>
      </c>
    </row>
    <row r="44" spans="1:3" x14ac:dyDescent="0.15">
      <c r="A44" s="42" t="s">
        <v>436</v>
      </c>
      <c r="B44" s="43" t="s">
        <v>437</v>
      </c>
      <c r="C44" s="37"/>
    </row>
    <row r="45" spans="1:3" x14ac:dyDescent="0.15">
      <c r="A45" s="42" t="s">
        <v>438</v>
      </c>
      <c r="B45" s="43" t="s">
        <v>439</v>
      </c>
      <c r="C45" s="37"/>
    </row>
    <row r="46" spans="1:3" x14ac:dyDescent="0.15">
      <c r="A46" s="54" t="s">
        <v>440</v>
      </c>
      <c r="B46" s="47" t="s">
        <v>441</v>
      </c>
      <c r="C46" s="36"/>
    </row>
    <row r="47" spans="1:3" x14ac:dyDescent="0.15">
      <c r="A47" s="54" t="s">
        <v>442</v>
      </c>
      <c r="B47" s="47" t="s">
        <v>443</v>
      </c>
      <c r="C47" s="37"/>
    </row>
    <row r="48" spans="1:3" x14ac:dyDescent="0.15">
      <c r="A48" s="54" t="s">
        <v>444</v>
      </c>
      <c r="B48" s="47" t="s">
        <v>445</v>
      </c>
      <c r="C48" s="37"/>
    </row>
    <row r="49" spans="1:3" x14ac:dyDescent="0.15">
      <c r="A49" s="54" t="s">
        <v>446</v>
      </c>
      <c r="B49" s="47" t="s">
        <v>447</v>
      </c>
      <c r="C49" s="37"/>
    </row>
    <row r="50" spans="1:3" x14ac:dyDescent="0.15">
      <c r="A50" s="42" t="s">
        <v>448</v>
      </c>
      <c r="B50" s="43" t="s">
        <v>449</v>
      </c>
      <c r="C50" s="37"/>
    </row>
  </sheetData>
  <sheetProtection sheet="1"/>
  <pageMargins left="0.78749999999999998" right="0.78749999999999998" top="1.0527777777777778" bottom="1.0527777777777778" header="0.78749999999999998" footer="0.78749999999999998"/>
  <pageSetup paperSize="9" scale="44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53" zoomScale="90" zoomScaleNormal="90" zoomScalePageLayoutView="90" workbookViewId="0">
      <selection activeCell="C10" sqref="C5:C10"/>
    </sheetView>
  </sheetViews>
  <sheetFormatPr baseColWidth="10" defaultColWidth="11.5" defaultRowHeight="13" x14ac:dyDescent="0.15"/>
  <cols>
    <col min="1" max="1" width="16" style="57" customWidth="1"/>
    <col min="2" max="2" width="121.5" style="57" customWidth="1"/>
    <col min="3" max="3" width="18.6640625" style="27" customWidth="1"/>
    <col min="4" max="4" width="86.6640625" style="28" customWidth="1"/>
    <col min="5" max="16384" width="11.5" style="26"/>
  </cols>
  <sheetData>
    <row r="1" spans="1:4" x14ac:dyDescent="0.15">
      <c r="A1" s="58" t="s">
        <v>80</v>
      </c>
      <c r="B1" s="58" t="s">
        <v>450</v>
      </c>
      <c r="C1" s="59"/>
      <c r="D1" s="31"/>
    </row>
    <row r="2" spans="1:4" x14ac:dyDescent="0.15">
      <c r="A2" s="58" t="s">
        <v>451</v>
      </c>
      <c r="B2" s="60" t="s">
        <v>452</v>
      </c>
      <c r="C2" s="61">
        <f>SUM(C3,C12,C16,C19,C21)</f>
        <v>0</v>
      </c>
    </row>
    <row r="3" spans="1:4" x14ac:dyDescent="0.15">
      <c r="A3" s="58" t="s">
        <v>453</v>
      </c>
      <c r="B3" s="60" t="s">
        <v>454</v>
      </c>
      <c r="C3" s="61">
        <f>SUM(C4:C11)</f>
        <v>0</v>
      </c>
    </row>
    <row r="4" spans="1:4" x14ac:dyDescent="0.15">
      <c r="A4" s="34" t="s">
        <v>455</v>
      </c>
      <c r="B4" s="62" t="s">
        <v>456</v>
      </c>
      <c r="C4" s="36"/>
    </row>
    <row r="5" spans="1:4" x14ac:dyDescent="0.15">
      <c r="A5" s="34" t="s">
        <v>457</v>
      </c>
      <c r="B5" s="62" t="s">
        <v>458</v>
      </c>
      <c r="C5" s="37"/>
    </row>
    <row r="6" spans="1:4" x14ac:dyDescent="0.15">
      <c r="A6" s="34" t="s">
        <v>459</v>
      </c>
      <c r="B6" s="62" t="s">
        <v>460</v>
      </c>
      <c r="C6" s="37"/>
    </row>
    <row r="7" spans="1:4" x14ac:dyDescent="0.15">
      <c r="A7" s="34" t="s">
        <v>461</v>
      </c>
      <c r="B7" s="62" t="s">
        <v>462</v>
      </c>
      <c r="C7" s="37"/>
    </row>
    <row r="8" spans="1:4" x14ac:dyDescent="0.15">
      <c r="A8" s="34" t="s">
        <v>463</v>
      </c>
      <c r="B8" s="62" t="s">
        <v>464</v>
      </c>
      <c r="C8" s="37"/>
    </row>
    <row r="9" spans="1:4" x14ac:dyDescent="0.15">
      <c r="A9" s="34" t="s">
        <v>465</v>
      </c>
      <c r="B9" s="62" t="s">
        <v>466</v>
      </c>
      <c r="C9" s="37"/>
    </row>
    <row r="10" spans="1:4" x14ac:dyDescent="0.15">
      <c r="A10" s="34" t="s">
        <v>467</v>
      </c>
      <c r="B10" s="62" t="s">
        <v>468</v>
      </c>
      <c r="C10" s="37"/>
    </row>
    <row r="11" spans="1:4" x14ac:dyDescent="0.15">
      <c r="A11" s="34" t="s">
        <v>469</v>
      </c>
      <c r="B11" s="62" t="s">
        <v>470</v>
      </c>
      <c r="C11" s="37"/>
    </row>
    <row r="12" spans="1:4" x14ac:dyDescent="0.15">
      <c r="A12" s="58" t="s">
        <v>471</v>
      </c>
      <c r="B12" s="60" t="s">
        <v>472</v>
      </c>
      <c r="C12" s="61">
        <f>SUM(C13:C15)</f>
        <v>0</v>
      </c>
    </row>
    <row r="13" spans="1:4" x14ac:dyDescent="0.15">
      <c r="A13" s="34" t="s">
        <v>473</v>
      </c>
      <c r="B13" s="63" t="s">
        <v>238</v>
      </c>
      <c r="C13" s="37"/>
    </row>
    <row r="14" spans="1:4" x14ac:dyDescent="0.15">
      <c r="A14" s="34" t="s">
        <v>474</v>
      </c>
      <c r="B14" s="63" t="s">
        <v>475</v>
      </c>
      <c r="C14" s="37"/>
    </row>
    <row r="15" spans="1:4" x14ac:dyDescent="0.15">
      <c r="A15" s="34" t="s">
        <v>476</v>
      </c>
      <c r="B15" s="63" t="s">
        <v>242</v>
      </c>
      <c r="C15" s="37"/>
    </row>
    <row r="16" spans="1:4" x14ac:dyDescent="0.15">
      <c r="A16" s="58" t="s">
        <v>477</v>
      </c>
      <c r="B16" s="60" t="s">
        <v>478</v>
      </c>
      <c r="C16" s="61">
        <f>SUM(C17:C18)</f>
        <v>0</v>
      </c>
    </row>
    <row r="17" spans="1:4" x14ac:dyDescent="0.15">
      <c r="A17" s="34" t="s">
        <v>479</v>
      </c>
      <c r="B17" s="63" t="s">
        <v>480</v>
      </c>
      <c r="C17" s="36"/>
    </row>
    <row r="18" spans="1:4" x14ac:dyDescent="0.15">
      <c r="A18" s="34" t="s">
        <v>481</v>
      </c>
      <c r="B18" s="63" t="s">
        <v>482</v>
      </c>
      <c r="C18" s="36"/>
    </row>
    <row r="19" spans="1:4" x14ac:dyDescent="0.15">
      <c r="A19" s="58" t="s">
        <v>483</v>
      </c>
      <c r="B19" s="60" t="s">
        <v>484</v>
      </c>
      <c r="C19" s="61">
        <f>SUM(C20)</f>
        <v>0</v>
      </c>
    </row>
    <row r="20" spans="1:4" x14ac:dyDescent="0.15">
      <c r="A20" s="34" t="s">
        <v>485</v>
      </c>
      <c r="B20" s="62" t="s">
        <v>486</v>
      </c>
      <c r="C20" s="64"/>
    </row>
    <row r="21" spans="1:4" x14ac:dyDescent="0.15">
      <c r="A21" s="58" t="s">
        <v>487</v>
      </c>
      <c r="B21" s="60" t="s">
        <v>488</v>
      </c>
      <c r="C21" s="64"/>
    </row>
    <row r="22" spans="1:4" x14ac:dyDescent="0.15">
      <c r="A22" s="58" t="s">
        <v>489</v>
      </c>
      <c r="B22" s="60" t="s">
        <v>490</v>
      </c>
      <c r="C22" s="61">
        <f>SUM(C23,C29,C30,C31)</f>
        <v>0</v>
      </c>
    </row>
    <row r="23" spans="1:4" x14ac:dyDescent="0.15">
      <c r="A23" s="58" t="s">
        <v>491</v>
      </c>
      <c r="B23" s="60" t="s">
        <v>492</v>
      </c>
      <c r="C23" s="61">
        <f>SUM(C24:C28)</f>
        <v>0</v>
      </c>
    </row>
    <row r="24" spans="1:4" x14ac:dyDescent="0.15">
      <c r="A24" s="34" t="s">
        <v>493</v>
      </c>
      <c r="B24" s="65" t="s">
        <v>454</v>
      </c>
      <c r="C24" s="36"/>
    </row>
    <row r="25" spans="1:4" x14ac:dyDescent="0.15">
      <c r="A25" s="34" t="s">
        <v>494</v>
      </c>
      <c r="B25" s="65" t="s">
        <v>495</v>
      </c>
      <c r="C25" s="36"/>
    </row>
    <row r="26" spans="1:4" x14ac:dyDescent="0.15">
      <c r="A26" s="34" t="s">
        <v>496</v>
      </c>
      <c r="B26" s="65" t="s">
        <v>497</v>
      </c>
      <c r="C26" s="36"/>
    </row>
    <row r="27" spans="1:4" x14ac:dyDescent="0.15">
      <c r="A27" s="34" t="s">
        <v>498</v>
      </c>
      <c r="B27" s="65" t="s">
        <v>499</v>
      </c>
      <c r="C27" s="36"/>
    </row>
    <row r="28" spans="1:4" x14ac:dyDescent="0.15">
      <c r="A28" s="34" t="s">
        <v>500</v>
      </c>
      <c r="B28" s="65" t="s">
        <v>501</v>
      </c>
      <c r="C28" s="37"/>
    </row>
    <row r="29" spans="1:4" x14ac:dyDescent="0.15">
      <c r="A29" s="58" t="s">
        <v>502</v>
      </c>
      <c r="B29" s="60" t="s">
        <v>503</v>
      </c>
      <c r="C29" s="37"/>
    </row>
    <row r="30" spans="1:4" x14ac:dyDescent="0.15">
      <c r="A30" s="58" t="s">
        <v>504</v>
      </c>
      <c r="B30" s="60" t="s">
        <v>484</v>
      </c>
      <c r="C30" s="37"/>
    </row>
    <row r="31" spans="1:4" x14ac:dyDescent="0.15">
      <c r="A31" s="58" t="s">
        <v>505</v>
      </c>
      <c r="B31" s="60" t="s">
        <v>488</v>
      </c>
      <c r="C31" s="37"/>
    </row>
    <row r="32" spans="1:4" x14ac:dyDescent="0.15">
      <c r="A32" s="66" t="s">
        <v>506</v>
      </c>
      <c r="B32" s="60" t="s">
        <v>507</v>
      </c>
      <c r="C32" s="67">
        <f>IF(CR_PRODUITS!C31-C33&gt;0,CR_PRODUITS!C31-C33,0)</f>
        <v>0</v>
      </c>
      <c r="D32" s="52"/>
    </row>
    <row r="33" spans="1:4" x14ac:dyDescent="0.15">
      <c r="A33" s="66" t="s">
        <v>508</v>
      </c>
      <c r="B33" s="60" t="s">
        <v>509</v>
      </c>
      <c r="C33" s="61">
        <f>SUM(C22,C2)</f>
        <v>0</v>
      </c>
      <c r="D33" s="52"/>
    </row>
    <row r="34" spans="1:4" x14ac:dyDescent="0.15">
      <c r="A34" s="58" t="s">
        <v>510</v>
      </c>
      <c r="B34" s="68" t="s">
        <v>511</v>
      </c>
      <c r="C34" s="61">
        <f>SUM(C35:C37)</f>
        <v>0</v>
      </c>
    </row>
    <row r="35" spans="1:4" x14ac:dyDescent="0.15">
      <c r="A35" s="34" t="s">
        <v>512</v>
      </c>
      <c r="B35" s="65" t="s">
        <v>513</v>
      </c>
      <c r="C35" s="37"/>
    </row>
    <row r="36" spans="1:4" x14ac:dyDescent="0.15">
      <c r="A36" s="34" t="s">
        <v>514</v>
      </c>
      <c r="B36" s="65" t="s">
        <v>515</v>
      </c>
      <c r="C36" s="37"/>
    </row>
    <row r="37" spans="1:4" x14ac:dyDescent="0.15">
      <c r="A37" s="34" t="s">
        <v>516</v>
      </c>
      <c r="B37" s="65" t="s">
        <v>488</v>
      </c>
      <c r="C37" s="56"/>
    </row>
    <row r="38" spans="1:4" x14ac:dyDescent="0.15">
      <c r="A38" s="58" t="s">
        <v>517</v>
      </c>
      <c r="B38" s="68" t="s">
        <v>518</v>
      </c>
      <c r="C38" s="61">
        <f>SUM(C39:C40)</f>
        <v>0</v>
      </c>
    </row>
    <row r="39" spans="1:4" x14ac:dyDescent="0.15">
      <c r="A39" s="34" t="s">
        <v>519</v>
      </c>
      <c r="B39" s="65" t="s">
        <v>520</v>
      </c>
      <c r="C39" s="36"/>
    </row>
    <row r="40" spans="1:4" x14ac:dyDescent="0.15">
      <c r="A40" s="34" t="s">
        <v>521</v>
      </c>
      <c r="B40" s="65" t="s">
        <v>522</v>
      </c>
      <c r="C40" s="37"/>
    </row>
    <row r="41" spans="1:4" x14ac:dyDescent="0.15">
      <c r="A41" s="58" t="s">
        <v>523</v>
      </c>
      <c r="B41" s="68" t="s">
        <v>524</v>
      </c>
      <c r="C41" s="67">
        <f>SUM(C42,C47,C52)</f>
        <v>0</v>
      </c>
    </row>
    <row r="42" spans="1:4" x14ac:dyDescent="0.15">
      <c r="A42" s="58" t="s">
        <v>525</v>
      </c>
      <c r="B42" s="68" t="s">
        <v>526</v>
      </c>
      <c r="C42" s="61">
        <f>SUM(C43:C46)</f>
        <v>0</v>
      </c>
    </row>
    <row r="43" spans="1:4" x14ac:dyDescent="0.15">
      <c r="A43" s="34" t="s">
        <v>527</v>
      </c>
      <c r="B43" s="65" t="s">
        <v>528</v>
      </c>
      <c r="C43" s="37"/>
    </row>
    <row r="44" spans="1:4" x14ac:dyDescent="0.15">
      <c r="A44" s="34" t="s">
        <v>529</v>
      </c>
      <c r="B44" s="65" t="s">
        <v>530</v>
      </c>
      <c r="C44" s="37"/>
    </row>
    <row r="45" spans="1:4" x14ac:dyDescent="0.15">
      <c r="A45" s="34" t="s">
        <v>531</v>
      </c>
      <c r="B45" s="65" t="s">
        <v>532</v>
      </c>
      <c r="C45" s="37"/>
    </row>
    <row r="46" spans="1:4" x14ac:dyDescent="0.15">
      <c r="A46" s="34" t="s">
        <v>533</v>
      </c>
      <c r="B46" s="65" t="s">
        <v>534</v>
      </c>
      <c r="C46" s="37"/>
    </row>
    <row r="47" spans="1:4" x14ac:dyDescent="0.15">
      <c r="A47" s="58" t="s">
        <v>535</v>
      </c>
      <c r="B47" s="60" t="s">
        <v>536</v>
      </c>
      <c r="C47" s="61">
        <f>SUM(C48:C51)</f>
        <v>0</v>
      </c>
    </row>
    <row r="48" spans="1:4" x14ac:dyDescent="0.15">
      <c r="A48" s="34" t="s">
        <v>537</v>
      </c>
      <c r="B48" s="65" t="s">
        <v>528</v>
      </c>
      <c r="C48" s="37"/>
    </row>
    <row r="49" spans="1:3" x14ac:dyDescent="0.15">
      <c r="A49" s="34" t="s">
        <v>538</v>
      </c>
      <c r="B49" s="65" t="s">
        <v>530</v>
      </c>
      <c r="C49" s="37"/>
    </row>
    <row r="50" spans="1:3" x14ac:dyDescent="0.15">
      <c r="A50" s="34" t="s">
        <v>539</v>
      </c>
      <c r="B50" s="65" t="s">
        <v>540</v>
      </c>
      <c r="C50" s="37"/>
    </row>
    <row r="51" spans="1:3" x14ac:dyDescent="0.15">
      <c r="A51" s="34" t="s">
        <v>541</v>
      </c>
      <c r="B51" s="65" t="s">
        <v>534</v>
      </c>
      <c r="C51" s="37"/>
    </row>
    <row r="52" spans="1:3" x14ac:dyDescent="0.15">
      <c r="A52" s="58" t="s">
        <v>542</v>
      </c>
      <c r="B52" s="60" t="s">
        <v>543</v>
      </c>
      <c r="C52" s="67">
        <f>SUM(C53:C56)</f>
        <v>0</v>
      </c>
    </row>
    <row r="53" spans="1:3" x14ac:dyDescent="0.15">
      <c r="A53" s="34" t="s">
        <v>544</v>
      </c>
      <c r="B53" s="65" t="s">
        <v>528</v>
      </c>
      <c r="C53" s="37"/>
    </row>
    <row r="54" spans="1:3" x14ac:dyDescent="0.15">
      <c r="A54" s="34" t="s">
        <v>545</v>
      </c>
      <c r="B54" s="65" t="s">
        <v>530</v>
      </c>
      <c r="C54" s="37"/>
    </row>
    <row r="55" spans="1:3" x14ac:dyDescent="0.15">
      <c r="A55" s="34" t="s">
        <v>546</v>
      </c>
      <c r="B55" s="65" t="s">
        <v>532</v>
      </c>
      <c r="C55" s="37"/>
    </row>
    <row r="56" spans="1:3" x14ac:dyDescent="0.15">
      <c r="A56" s="34" t="s">
        <v>547</v>
      </c>
      <c r="B56" s="65" t="s">
        <v>534</v>
      </c>
      <c r="C56" s="37"/>
    </row>
    <row r="57" spans="1:3" x14ac:dyDescent="0.15">
      <c r="A57" s="58" t="s">
        <v>548</v>
      </c>
      <c r="B57" s="60" t="s">
        <v>549</v>
      </c>
      <c r="C57" s="36"/>
    </row>
    <row r="58" spans="1:3" x14ac:dyDescent="0.15">
      <c r="A58" s="58" t="s">
        <v>550</v>
      </c>
      <c r="B58" s="60" t="s">
        <v>551</v>
      </c>
      <c r="C58" s="67">
        <f>SUM(C59:C60)</f>
        <v>0</v>
      </c>
    </row>
    <row r="59" spans="1:3" x14ac:dyDescent="0.15">
      <c r="A59" s="34" t="s">
        <v>552</v>
      </c>
      <c r="B59" s="65" t="s">
        <v>553</v>
      </c>
      <c r="C59" s="37"/>
    </row>
    <row r="60" spans="1:3" x14ac:dyDescent="0.15">
      <c r="A60" s="34" t="s">
        <v>554</v>
      </c>
      <c r="B60" s="65" t="s">
        <v>488</v>
      </c>
      <c r="C60" s="37"/>
    </row>
    <row r="61" spans="1:3" x14ac:dyDescent="0.15">
      <c r="A61" s="58" t="s">
        <v>555</v>
      </c>
      <c r="B61" s="68" t="s">
        <v>556</v>
      </c>
      <c r="C61" s="67">
        <f>SUM(C62:C67)</f>
        <v>0</v>
      </c>
    </row>
    <row r="62" spans="1:3" x14ac:dyDescent="0.15">
      <c r="A62" s="34" t="s">
        <v>557</v>
      </c>
      <c r="B62" s="65" t="s">
        <v>558</v>
      </c>
      <c r="C62" s="37"/>
    </row>
    <row r="63" spans="1:3" x14ac:dyDescent="0.15">
      <c r="A63" s="34" t="s">
        <v>559</v>
      </c>
      <c r="B63" s="65" t="s">
        <v>560</v>
      </c>
      <c r="C63" s="37"/>
    </row>
    <row r="64" spans="1:3" x14ac:dyDescent="0.15">
      <c r="A64" s="34" t="s">
        <v>561</v>
      </c>
      <c r="B64" s="65" t="s">
        <v>562</v>
      </c>
      <c r="C64" s="37"/>
    </row>
    <row r="65" spans="1:4" x14ac:dyDescent="0.15">
      <c r="A65" s="34" t="s">
        <v>563</v>
      </c>
      <c r="B65" s="65" t="s">
        <v>564</v>
      </c>
      <c r="C65" s="36"/>
    </row>
    <row r="66" spans="1:4" x14ac:dyDescent="0.15">
      <c r="A66" s="34" t="s">
        <v>565</v>
      </c>
      <c r="B66" s="65" t="s">
        <v>566</v>
      </c>
      <c r="C66" s="37"/>
    </row>
    <row r="67" spans="1:4" x14ac:dyDescent="0.15">
      <c r="A67" s="34" t="s">
        <v>567</v>
      </c>
      <c r="B67" s="65" t="s">
        <v>568</v>
      </c>
      <c r="C67" s="37"/>
    </row>
    <row r="68" spans="1:4" x14ac:dyDescent="0.15">
      <c r="A68" s="58" t="s">
        <v>569</v>
      </c>
      <c r="B68" s="68" t="s">
        <v>570</v>
      </c>
      <c r="C68" s="67">
        <f>SUM(C69:C70)</f>
        <v>0</v>
      </c>
    </row>
    <row r="69" spans="1:4" x14ac:dyDescent="0.15">
      <c r="A69" s="34" t="s">
        <v>571</v>
      </c>
      <c r="B69" s="65" t="s">
        <v>572</v>
      </c>
      <c r="C69" s="37"/>
    </row>
    <row r="70" spans="1:4" x14ac:dyDescent="0.15">
      <c r="A70" s="34" t="s">
        <v>573</v>
      </c>
      <c r="B70" s="65" t="s">
        <v>574</v>
      </c>
      <c r="C70" s="37"/>
    </row>
    <row r="71" spans="1:4" x14ac:dyDescent="0.15">
      <c r="A71" s="58" t="s">
        <v>575</v>
      </c>
      <c r="B71" s="68" t="s">
        <v>576</v>
      </c>
      <c r="C71" s="67">
        <f>SUM(C72:C74)</f>
        <v>0</v>
      </c>
    </row>
    <row r="72" spans="1:4" x14ac:dyDescent="0.15">
      <c r="A72" s="34" t="s">
        <v>577</v>
      </c>
      <c r="B72" s="65" t="s">
        <v>578</v>
      </c>
      <c r="C72" s="37"/>
    </row>
    <row r="73" spans="1:4" x14ac:dyDescent="0.15">
      <c r="A73" s="34" t="s">
        <v>579</v>
      </c>
      <c r="B73" s="65" t="s">
        <v>580</v>
      </c>
      <c r="C73" s="37"/>
    </row>
    <row r="74" spans="1:4" x14ac:dyDescent="0.15">
      <c r="A74" s="34" t="s">
        <v>581</v>
      </c>
      <c r="B74" s="65" t="s">
        <v>582</v>
      </c>
      <c r="C74" s="36"/>
    </row>
    <row r="75" spans="1:4" x14ac:dyDescent="0.15">
      <c r="A75" s="66" t="s">
        <v>583</v>
      </c>
      <c r="B75" s="60" t="s">
        <v>584</v>
      </c>
      <c r="C75" s="37"/>
      <c r="D75" s="52"/>
    </row>
    <row r="76" spans="1:4" x14ac:dyDescent="0.15">
      <c r="A76" s="66" t="s">
        <v>585</v>
      </c>
      <c r="B76" s="60" t="s">
        <v>586</v>
      </c>
      <c r="C76" s="37"/>
      <c r="D76" s="52"/>
    </row>
    <row r="77" spans="1:4" x14ac:dyDescent="0.15">
      <c r="A77" s="66" t="s">
        <v>587</v>
      </c>
      <c r="B77" s="60" t="s">
        <v>507</v>
      </c>
      <c r="C77" s="37"/>
      <c r="D77" s="52"/>
    </row>
    <row r="78" spans="1:4" x14ac:dyDescent="0.15">
      <c r="A78" s="66" t="s">
        <v>588</v>
      </c>
      <c r="B78" s="60" t="s">
        <v>589</v>
      </c>
      <c r="C78" s="37"/>
      <c r="D78" s="52"/>
    </row>
    <row r="79" spans="1:4" x14ac:dyDescent="0.15">
      <c r="A79" s="66" t="s">
        <v>590</v>
      </c>
      <c r="B79" s="68" t="s">
        <v>591</v>
      </c>
      <c r="C79" s="67">
        <f>SUM(C80:C82)</f>
        <v>0</v>
      </c>
      <c r="D79" s="69"/>
    </row>
    <row r="80" spans="1:4" x14ac:dyDescent="0.15">
      <c r="A80" s="34" t="s">
        <v>592</v>
      </c>
      <c r="B80" s="65" t="s">
        <v>593</v>
      </c>
      <c r="C80" s="56"/>
    </row>
    <row r="81" spans="1:6" x14ac:dyDescent="0.15">
      <c r="A81" s="34" t="s">
        <v>594</v>
      </c>
      <c r="B81" s="65" t="s">
        <v>595</v>
      </c>
      <c r="C81" s="56"/>
    </row>
    <row r="82" spans="1:6" x14ac:dyDescent="0.15">
      <c r="A82" s="34" t="s">
        <v>596</v>
      </c>
      <c r="B82" s="65" t="s">
        <v>597</v>
      </c>
      <c r="C82" s="64"/>
    </row>
    <row r="83" spans="1:6" x14ac:dyDescent="0.15">
      <c r="A83" s="66" t="s">
        <v>598</v>
      </c>
      <c r="B83" s="68" t="s">
        <v>599</v>
      </c>
      <c r="C83" s="67">
        <f>SUM(C84,C88,C96)</f>
        <v>0</v>
      </c>
      <c r="D83" s="52"/>
    </row>
    <row r="84" spans="1:6" x14ac:dyDescent="0.15">
      <c r="A84" s="58" t="s">
        <v>600</v>
      </c>
      <c r="B84" s="60" t="s">
        <v>601</v>
      </c>
      <c r="C84" s="67">
        <f>SUM(C85:C87)</f>
        <v>0</v>
      </c>
    </row>
    <row r="85" spans="1:6" x14ac:dyDescent="0.15">
      <c r="A85" s="34" t="s">
        <v>602</v>
      </c>
      <c r="B85" s="65" t="s">
        <v>603</v>
      </c>
      <c r="C85" s="36"/>
    </row>
    <row r="86" spans="1:6" x14ac:dyDescent="0.15">
      <c r="A86" s="34" t="s">
        <v>604</v>
      </c>
      <c r="B86" s="65" t="s">
        <v>605</v>
      </c>
      <c r="C86" s="36"/>
    </row>
    <row r="87" spans="1:6" x14ac:dyDescent="0.15">
      <c r="A87" s="34" t="s">
        <v>606</v>
      </c>
      <c r="B87" s="70" t="s">
        <v>607</v>
      </c>
      <c r="C87" s="36"/>
    </row>
    <row r="88" spans="1:6" x14ac:dyDescent="0.15">
      <c r="A88" s="58" t="s">
        <v>608</v>
      </c>
      <c r="B88" s="68" t="s">
        <v>609</v>
      </c>
      <c r="C88" s="67">
        <f>SUM(C89,C90,C95)</f>
        <v>0</v>
      </c>
    </row>
    <row r="89" spans="1:6" x14ac:dyDescent="0.15">
      <c r="A89" s="34" t="s">
        <v>610</v>
      </c>
      <c r="B89" s="65" t="s">
        <v>611</v>
      </c>
      <c r="C89" s="36"/>
    </row>
    <row r="90" spans="1:6" x14ac:dyDescent="0.15">
      <c r="A90" s="58" t="s">
        <v>612</v>
      </c>
      <c r="B90" s="60" t="s">
        <v>613</v>
      </c>
      <c r="C90" s="67">
        <f>SUM(C91:C94)</f>
        <v>0</v>
      </c>
      <c r="F90" s="71"/>
    </row>
    <row r="91" spans="1:6" x14ac:dyDescent="0.15">
      <c r="A91" s="34" t="s">
        <v>614</v>
      </c>
      <c r="B91" s="65" t="s">
        <v>615</v>
      </c>
      <c r="C91" s="36"/>
    </row>
    <row r="92" spans="1:6" x14ac:dyDescent="0.15">
      <c r="A92" s="34" t="s">
        <v>616</v>
      </c>
      <c r="B92" s="65" t="s">
        <v>617</v>
      </c>
      <c r="C92" s="36"/>
    </row>
    <row r="93" spans="1:6" x14ac:dyDescent="0.15">
      <c r="A93" s="34" t="s">
        <v>618</v>
      </c>
      <c r="B93" s="65" t="s">
        <v>619</v>
      </c>
      <c r="C93" s="36"/>
    </row>
    <row r="94" spans="1:6" x14ac:dyDescent="0.15">
      <c r="A94" s="34" t="s">
        <v>620</v>
      </c>
      <c r="B94" s="65" t="s">
        <v>621</v>
      </c>
      <c r="C94" s="36"/>
    </row>
    <row r="95" spans="1:6" x14ac:dyDescent="0.15">
      <c r="A95" s="58" t="s">
        <v>622</v>
      </c>
      <c r="B95" s="60" t="s">
        <v>623</v>
      </c>
      <c r="C95" s="64"/>
    </row>
    <row r="96" spans="1:6" x14ac:dyDescent="0.15">
      <c r="A96" s="58" t="s">
        <v>624</v>
      </c>
      <c r="B96" s="68" t="s">
        <v>625</v>
      </c>
      <c r="C96" s="67">
        <f>SUM(C97,C106,C116)</f>
        <v>0</v>
      </c>
      <c r="D96" s="52"/>
    </row>
    <row r="97" spans="1:3" x14ac:dyDescent="0.15">
      <c r="A97" s="58" t="s">
        <v>626</v>
      </c>
      <c r="B97" s="60" t="s">
        <v>627</v>
      </c>
      <c r="C97" s="67">
        <f>SUM(C98:C105)</f>
        <v>0</v>
      </c>
    </row>
    <row r="98" spans="1:3" x14ac:dyDescent="0.15">
      <c r="A98" s="34" t="s">
        <v>628</v>
      </c>
      <c r="B98" s="65" t="s">
        <v>629</v>
      </c>
      <c r="C98" s="36"/>
    </row>
    <row r="99" spans="1:3" x14ac:dyDescent="0.15">
      <c r="A99" s="34" t="s">
        <v>630</v>
      </c>
      <c r="B99" s="65" t="s">
        <v>631</v>
      </c>
      <c r="C99" s="36"/>
    </row>
    <row r="100" spans="1:3" x14ac:dyDescent="0.15">
      <c r="A100" s="34" t="s">
        <v>632</v>
      </c>
      <c r="B100" s="65" t="s">
        <v>633</v>
      </c>
      <c r="C100" s="36"/>
    </row>
    <row r="101" spans="1:3" x14ac:dyDescent="0.15">
      <c r="A101" s="34" t="s">
        <v>634</v>
      </c>
      <c r="B101" s="65" t="s">
        <v>635</v>
      </c>
      <c r="C101" s="36"/>
    </row>
    <row r="102" spans="1:3" x14ac:dyDescent="0.15">
      <c r="A102" s="34" t="s">
        <v>636</v>
      </c>
      <c r="B102" s="65" t="s">
        <v>637</v>
      </c>
      <c r="C102" s="36"/>
    </row>
    <row r="103" spans="1:3" x14ac:dyDescent="0.15">
      <c r="A103" s="34" t="s">
        <v>638</v>
      </c>
      <c r="B103" s="65" t="s">
        <v>639</v>
      </c>
      <c r="C103" s="36"/>
    </row>
    <row r="104" spans="1:3" x14ac:dyDescent="0.15">
      <c r="A104" s="34" t="s">
        <v>640</v>
      </c>
      <c r="B104" s="65" t="s">
        <v>641</v>
      </c>
      <c r="C104" s="36"/>
    </row>
    <row r="105" spans="1:3" x14ac:dyDescent="0.15">
      <c r="A105" s="34" t="s">
        <v>642</v>
      </c>
      <c r="B105" s="65" t="s">
        <v>643</v>
      </c>
      <c r="C105" s="36"/>
    </row>
    <row r="106" spans="1:3" x14ac:dyDescent="0.15">
      <c r="A106" s="58" t="s">
        <v>644</v>
      </c>
      <c r="B106" s="60" t="s">
        <v>645</v>
      </c>
      <c r="C106" s="67">
        <f>SUM(C107:C115)</f>
        <v>0</v>
      </c>
    </row>
    <row r="107" spans="1:3" x14ac:dyDescent="0.15">
      <c r="A107" s="34" t="s">
        <v>646</v>
      </c>
      <c r="B107" s="65" t="s">
        <v>647</v>
      </c>
      <c r="C107" s="36"/>
    </row>
    <row r="108" spans="1:3" x14ac:dyDescent="0.15">
      <c r="A108" s="34" t="s">
        <v>648</v>
      </c>
      <c r="B108" s="65" t="s">
        <v>649</v>
      </c>
      <c r="C108" s="36"/>
    </row>
    <row r="109" spans="1:3" x14ac:dyDescent="0.15">
      <c r="A109" s="34" t="s">
        <v>650</v>
      </c>
      <c r="B109" s="65" t="s">
        <v>651</v>
      </c>
      <c r="C109" s="36"/>
    </row>
    <row r="110" spans="1:3" x14ac:dyDescent="0.15">
      <c r="A110" s="34" t="s">
        <v>652</v>
      </c>
      <c r="B110" s="65" t="s">
        <v>653</v>
      </c>
      <c r="C110" s="36"/>
    </row>
    <row r="111" spans="1:3" x14ac:dyDescent="0.15">
      <c r="A111" s="34" t="s">
        <v>654</v>
      </c>
      <c r="B111" s="65" t="s">
        <v>655</v>
      </c>
      <c r="C111" s="36"/>
    </row>
    <row r="112" spans="1:3" x14ac:dyDescent="0.15">
      <c r="A112" s="34" t="s">
        <v>656</v>
      </c>
      <c r="B112" s="65" t="s">
        <v>657</v>
      </c>
      <c r="C112" s="36"/>
    </row>
    <row r="113" spans="1:4" x14ac:dyDescent="0.15">
      <c r="A113" s="34" t="s">
        <v>658</v>
      </c>
      <c r="B113" s="65" t="s">
        <v>659</v>
      </c>
      <c r="C113" s="36"/>
      <c r="D113" s="52"/>
    </row>
    <row r="114" spans="1:4" x14ac:dyDescent="0.15">
      <c r="A114" s="34" t="s">
        <v>660</v>
      </c>
      <c r="B114" s="65" t="s">
        <v>661</v>
      </c>
      <c r="C114" s="36"/>
    </row>
    <row r="115" spans="1:4" x14ac:dyDescent="0.15">
      <c r="A115" s="34" t="s">
        <v>662</v>
      </c>
      <c r="B115" s="65" t="s">
        <v>643</v>
      </c>
      <c r="C115" s="36"/>
    </row>
    <row r="116" spans="1:4" x14ac:dyDescent="0.15">
      <c r="A116" s="58" t="s">
        <v>663</v>
      </c>
      <c r="B116" s="60" t="s">
        <v>664</v>
      </c>
      <c r="C116" s="67">
        <f>SUM(C117,C118,C119,C120,C123,C126)</f>
        <v>0</v>
      </c>
    </row>
    <row r="117" spans="1:4" x14ac:dyDescent="0.15">
      <c r="A117" s="34" t="s">
        <v>665</v>
      </c>
      <c r="B117" s="65" t="s">
        <v>666</v>
      </c>
      <c r="C117" s="36"/>
    </row>
    <row r="118" spans="1:4" x14ac:dyDescent="0.15">
      <c r="A118" s="34" t="s">
        <v>667</v>
      </c>
      <c r="B118" s="65" t="s">
        <v>668</v>
      </c>
      <c r="C118" s="64"/>
    </row>
    <row r="119" spans="1:4" x14ac:dyDescent="0.15">
      <c r="A119" s="34" t="s">
        <v>669</v>
      </c>
      <c r="B119" s="65" t="s">
        <v>670</v>
      </c>
      <c r="C119" s="64"/>
    </row>
    <row r="120" spans="1:4" x14ac:dyDescent="0.15">
      <c r="A120" s="58" t="s">
        <v>671</v>
      </c>
      <c r="B120" s="60" t="s">
        <v>672</v>
      </c>
      <c r="C120" s="67">
        <f>SUM(C121:C122)</f>
        <v>0</v>
      </c>
    </row>
    <row r="121" spans="1:4" x14ac:dyDescent="0.15">
      <c r="A121" s="34" t="s">
        <v>673</v>
      </c>
      <c r="B121" s="65" t="s">
        <v>674</v>
      </c>
      <c r="C121" s="64"/>
    </row>
    <row r="122" spans="1:4" x14ac:dyDescent="0.15">
      <c r="A122" s="34" t="s">
        <v>675</v>
      </c>
      <c r="B122" s="65" t="s">
        <v>676</v>
      </c>
      <c r="C122" s="37"/>
    </row>
    <row r="123" spans="1:4" x14ac:dyDescent="0.15">
      <c r="A123" s="58" t="s">
        <v>677</v>
      </c>
      <c r="B123" s="60" t="s">
        <v>678</v>
      </c>
      <c r="C123" s="67">
        <f>SUM(C124:C125)</f>
        <v>0</v>
      </c>
    </row>
    <row r="124" spans="1:4" x14ac:dyDescent="0.15">
      <c r="A124" s="34" t="s">
        <v>679</v>
      </c>
      <c r="B124" s="62" t="s">
        <v>680</v>
      </c>
      <c r="C124" s="56"/>
    </row>
    <row r="125" spans="1:4" x14ac:dyDescent="0.15">
      <c r="A125" s="34" t="s">
        <v>681</v>
      </c>
      <c r="B125" s="62" t="s">
        <v>682</v>
      </c>
      <c r="C125" s="37"/>
    </row>
    <row r="126" spans="1:4" x14ac:dyDescent="0.15">
      <c r="A126" s="34" t="s">
        <v>683</v>
      </c>
      <c r="B126" s="65" t="s">
        <v>684</v>
      </c>
      <c r="C126" s="36"/>
    </row>
    <row r="127" spans="1:4" x14ac:dyDescent="0.15">
      <c r="A127" s="58" t="s">
        <v>685</v>
      </c>
      <c r="B127" s="68" t="s">
        <v>686</v>
      </c>
      <c r="C127" s="37"/>
    </row>
    <row r="128" spans="1:4" x14ac:dyDescent="0.15">
      <c r="A128" s="58" t="s">
        <v>687</v>
      </c>
      <c r="B128" s="68" t="s">
        <v>688</v>
      </c>
      <c r="C128" s="67">
        <f>SUM(C129:C134)</f>
        <v>0</v>
      </c>
    </row>
    <row r="129" spans="1:4" x14ac:dyDescent="0.15">
      <c r="A129" s="34" t="s">
        <v>689</v>
      </c>
      <c r="B129" s="65" t="s">
        <v>690</v>
      </c>
      <c r="C129" s="36"/>
      <c r="D129" s="52"/>
    </row>
    <row r="130" spans="1:4" x14ac:dyDescent="0.15">
      <c r="A130" s="34" t="s">
        <v>691</v>
      </c>
      <c r="B130" s="65" t="s">
        <v>692</v>
      </c>
      <c r="C130" s="36"/>
    </row>
    <row r="131" spans="1:4" x14ac:dyDescent="0.15">
      <c r="A131" s="61" t="s">
        <v>693</v>
      </c>
      <c r="B131" s="65" t="s">
        <v>694</v>
      </c>
      <c r="C131" s="36"/>
    </row>
    <row r="132" spans="1:4" x14ac:dyDescent="0.15">
      <c r="A132" s="61" t="s">
        <v>695</v>
      </c>
      <c r="B132" s="65" t="s">
        <v>696</v>
      </c>
      <c r="C132" s="36"/>
    </row>
    <row r="133" spans="1:4" x14ac:dyDescent="0.15">
      <c r="A133" s="34" t="s">
        <v>697</v>
      </c>
      <c r="B133" s="65" t="s">
        <v>698</v>
      </c>
      <c r="C133" s="36"/>
    </row>
    <row r="134" spans="1:4" x14ac:dyDescent="0.15">
      <c r="A134" s="61" t="s">
        <v>699</v>
      </c>
      <c r="B134" s="65" t="s">
        <v>700</v>
      </c>
      <c r="C134" s="36"/>
    </row>
    <row r="135" spans="1:4" x14ac:dyDescent="0.15">
      <c r="A135" s="58" t="s">
        <v>701</v>
      </c>
      <c r="B135" s="68" t="s">
        <v>702</v>
      </c>
      <c r="C135" s="67">
        <f>SUM(C136,C140,C141,C142,C143,C144)</f>
        <v>0</v>
      </c>
    </row>
    <row r="136" spans="1:4" x14ac:dyDescent="0.15">
      <c r="A136" s="58" t="s">
        <v>703</v>
      </c>
      <c r="B136" s="60" t="s">
        <v>704</v>
      </c>
      <c r="C136" s="67">
        <f>SUM(C137:C139)</f>
        <v>0</v>
      </c>
    </row>
    <row r="137" spans="1:4" x14ac:dyDescent="0.15">
      <c r="A137" s="34" t="s">
        <v>705</v>
      </c>
      <c r="B137" s="65" t="s">
        <v>706</v>
      </c>
      <c r="C137" s="36"/>
      <c r="D137" s="26"/>
    </row>
    <row r="138" spans="1:4" x14ac:dyDescent="0.15">
      <c r="A138" s="34" t="s">
        <v>707</v>
      </c>
      <c r="B138" s="65" t="s">
        <v>708</v>
      </c>
      <c r="C138" s="56"/>
    </row>
    <row r="139" spans="1:4" x14ac:dyDescent="0.15">
      <c r="A139" s="34" t="s">
        <v>709</v>
      </c>
      <c r="B139" s="65" t="s">
        <v>710</v>
      </c>
      <c r="C139" s="56"/>
    </row>
    <row r="140" spans="1:4" x14ac:dyDescent="0.15">
      <c r="A140" s="34" t="s">
        <v>711</v>
      </c>
      <c r="B140" s="65" t="s">
        <v>712</v>
      </c>
      <c r="C140" s="36"/>
    </row>
    <row r="141" spans="1:4" x14ac:dyDescent="0.15">
      <c r="A141" s="34" t="s">
        <v>713</v>
      </c>
      <c r="B141" s="65" t="s">
        <v>714</v>
      </c>
      <c r="C141" s="36"/>
    </row>
    <row r="142" spans="1:4" x14ac:dyDescent="0.15">
      <c r="A142" s="34" t="s">
        <v>715</v>
      </c>
      <c r="B142" s="65" t="s">
        <v>716</v>
      </c>
      <c r="C142" s="36"/>
    </row>
    <row r="143" spans="1:4" x14ac:dyDescent="0.15">
      <c r="A143" s="34" t="s">
        <v>717</v>
      </c>
      <c r="B143" s="65" t="s">
        <v>718</v>
      </c>
      <c r="C143" s="36"/>
    </row>
    <row r="144" spans="1:4" x14ac:dyDescent="0.15">
      <c r="A144" s="34" t="s">
        <v>719</v>
      </c>
      <c r="B144" s="65" t="s">
        <v>720</v>
      </c>
      <c r="C144" s="36"/>
    </row>
    <row r="145" spans="1:3" x14ac:dyDescent="0.15">
      <c r="A145" s="58" t="s">
        <v>721</v>
      </c>
      <c r="B145" s="60" t="s">
        <v>722</v>
      </c>
      <c r="C145" s="36"/>
    </row>
    <row r="146" spans="1:3" x14ac:dyDescent="0.15">
      <c r="A146" s="58" t="s">
        <v>723</v>
      </c>
      <c r="B146" s="60" t="s">
        <v>724</v>
      </c>
      <c r="C146" s="36"/>
    </row>
    <row r="147" spans="1:3" x14ac:dyDescent="0.15">
      <c r="A147" s="58" t="s">
        <v>725</v>
      </c>
      <c r="B147" s="60" t="s">
        <v>726</v>
      </c>
      <c r="C147" s="36"/>
    </row>
    <row r="148" spans="1:3" x14ac:dyDescent="0.15">
      <c r="A148" s="58" t="s">
        <v>727</v>
      </c>
      <c r="B148" s="60" t="s">
        <v>728</v>
      </c>
      <c r="C148" s="36"/>
    </row>
    <row r="149" spans="1:3" x14ac:dyDescent="0.15">
      <c r="A149" s="58" t="s">
        <v>729</v>
      </c>
      <c r="B149" s="60" t="s">
        <v>730</v>
      </c>
      <c r="C149" s="67">
        <f>SUM(C2,C22,C34,C38,C41,C57,C58,C61,C68,C71,C79,C83,C127,C128,C135,C145,C146,C147,C148)</f>
        <v>0</v>
      </c>
    </row>
  </sheetData>
  <sheetProtection sheet="1"/>
  <pageMargins left="0.78749999999999998" right="0.78749999999999998" top="1.0249999999999999" bottom="1.0249999999999999" header="0.78749999999999998" footer="0.78749999999999998"/>
  <pageSetup paperSize="9" scale="41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="90" zoomScaleNormal="90" zoomScalePageLayoutView="90" workbookViewId="0">
      <selection activeCell="C20" sqref="C20"/>
    </sheetView>
  </sheetViews>
  <sheetFormatPr baseColWidth="10" defaultColWidth="11.5" defaultRowHeight="13" x14ac:dyDescent="0.15"/>
  <cols>
    <col min="1" max="1" width="16.1640625" style="26" customWidth="1"/>
    <col min="2" max="2" width="84.83203125" style="26" customWidth="1"/>
    <col min="3" max="3" width="19.33203125" style="52" customWidth="1"/>
    <col min="4" max="4" width="91.1640625" style="28" customWidth="1"/>
    <col min="5" max="16384" width="11.5" style="26"/>
  </cols>
  <sheetData>
    <row r="1" spans="1:5" x14ac:dyDescent="0.15">
      <c r="A1" s="58" t="s">
        <v>80</v>
      </c>
      <c r="B1" s="58" t="s">
        <v>731</v>
      </c>
      <c r="C1" s="72" t="s">
        <v>231</v>
      </c>
      <c r="D1" s="31"/>
    </row>
    <row r="2" spans="1:5" x14ac:dyDescent="0.15">
      <c r="A2" s="73" t="s">
        <v>732</v>
      </c>
      <c r="B2" s="74" t="s">
        <v>733</v>
      </c>
      <c r="C2" s="61">
        <f>C3+C12+C16+C19+C21</f>
        <v>0</v>
      </c>
    </row>
    <row r="3" spans="1:5" x14ac:dyDescent="0.15">
      <c r="A3" s="73" t="s">
        <v>734</v>
      </c>
      <c r="B3" s="74" t="s">
        <v>735</v>
      </c>
      <c r="C3" s="61">
        <f>SUM(C4:C11)</f>
        <v>0</v>
      </c>
    </row>
    <row r="4" spans="1:5" x14ac:dyDescent="0.15">
      <c r="A4" s="75" t="s">
        <v>736</v>
      </c>
      <c r="B4" s="76" t="s">
        <v>456</v>
      </c>
      <c r="C4" s="64"/>
    </row>
    <row r="5" spans="1:5" x14ac:dyDescent="0.15">
      <c r="A5" s="75" t="s">
        <v>737</v>
      </c>
      <c r="B5" s="76" t="s">
        <v>458</v>
      </c>
      <c r="C5" s="64"/>
    </row>
    <row r="6" spans="1:5" x14ac:dyDescent="0.15">
      <c r="A6" s="75" t="s">
        <v>738</v>
      </c>
      <c r="B6" s="76" t="s">
        <v>739</v>
      </c>
      <c r="C6" s="64"/>
    </row>
    <row r="7" spans="1:5" x14ac:dyDescent="0.15">
      <c r="A7" s="34" t="s">
        <v>740</v>
      </c>
      <c r="B7" s="65" t="s">
        <v>741</v>
      </c>
      <c r="C7" s="64"/>
    </row>
    <row r="8" spans="1:5" x14ac:dyDescent="0.15">
      <c r="A8" s="75" t="s">
        <v>742</v>
      </c>
      <c r="B8" s="76" t="s">
        <v>464</v>
      </c>
      <c r="C8" s="36"/>
    </row>
    <row r="9" spans="1:5" x14ac:dyDescent="0.15">
      <c r="A9" s="75" t="s">
        <v>743</v>
      </c>
      <c r="B9" s="76" t="s">
        <v>744</v>
      </c>
      <c r="C9" s="64"/>
    </row>
    <row r="10" spans="1:5" x14ac:dyDescent="0.15">
      <c r="A10" s="75" t="s">
        <v>745</v>
      </c>
      <c r="B10" s="76" t="s">
        <v>468</v>
      </c>
      <c r="C10" s="64"/>
      <c r="E10" s="77"/>
    </row>
    <row r="11" spans="1:5" x14ac:dyDescent="0.15">
      <c r="A11" s="75" t="s">
        <v>746</v>
      </c>
      <c r="B11" s="76" t="s">
        <v>747</v>
      </c>
      <c r="C11" s="64"/>
    </row>
    <row r="12" spans="1:5" x14ac:dyDescent="0.15">
      <c r="A12" s="73" t="s">
        <v>748</v>
      </c>
      <c r="B12" s="74" t="s">
        <v>749</v>
      </c>
      <c r="C12" s="61">
        <f>SUM(C13:C15)</f>
        <v>0</v>
      </c>
    </row>
    <row r="13" spans="1:5" x14ac:dyDescent="0.15">
      <c r="A13" s="75" t="s">
        <v>750</v>
      </c>
      <c r="B13" s="76" t="s">
        <v>751</v>
      </c>
      <c r="C13" s="36"/>
      <c r="E13" s="77"/>
    </row>
    <row r="14" spans="1:5" x14ac:dyDescent="0.15">
      <c r="A14" s="75" t="s">
        <v>752</v>
      </c>
      <c r="B14" s="76" t="s">
        <v>753</v>
      </c>
      <c r="C14" s="64"/>
    </row>
    <row r="15" spans="1:5" x14ac:dyDescent="0.15">
      <c r="A15" s="75" t="s">
        <v>754</v>
      </c>
      <c r="B15" s="76" t="s">
        <v>755</v>
      </c>
      <c r="C15" s="64"/>
    </row>
    <row r="16" spans="1:5" x14ac:dyDescent="0.15">
      <c r="A16" s="73" t="s">
        <v>756</v>
      </c>
      <c r="B16" s="74" t="s">
        <v>757</v>
      </c>
      <c r="C16" s="61">
        <f>SUM(C17:C18)</f>
        <v>0</v>
      </c>
    </row>
    <row r="17" spans="1:4" x14ac:dyDescent="0.15">
      <c r="A17" s="75" t="s">
        <v>758</v>
      </c>
      <c r="B17" s="76" t="s">
        <v>759</v>
      </c>
      <c r="C17" s="64"/>
    </row>
    <row r="18" spans="1:4" x14ac:dyDescent="0.15">
      <c r="A18" s="75" t="s">
        <v>760</v>
      </c>
      <c r="B18" s="76" t="s">
        <v>761</v>
      </c>
      <c r="C18" s="78"/>
    </row>
    <row r="19" spans="1:4" x14ac:dyDescent="0.15">
      <c r="A19" s="73" t="s">
        <v>762</v>
      </c>
      <c r="B19" s="74" t="s">
        <v>484</v>
      </c>
      <c r="C19" s="61">
        <f>SUM(C20)</f>
        <v>0</v>
      </c>
    </row>
    <row r="20" spans="1:4" x14ac:dyDescent="0.15">
      <c r="A20" s="75" t="s">
        <v>763</v>
      </c>
      <c r="B20" s="76" t="s">
        <v>486</v>
      </c>
      <c r="C20" s="64"/>
    </row>
    <row r="21" spans="1:4" x14ac:dyDescent="0.15">
      <c r="A21" s="73" t="s">
        <v>764</v>
      </c>
      <c r="B21" s="74" t="s">
        <v>488</v>
      </c>
      <c r="C21" s="64"/>
    </row>
    <row r="22" spans="1:4" x14ac:dyDescent="0.15">
      <c r="A22" s="73" t="s">
        <v>765</v>
      </c>
      <c r="B22" s="74" t="s">
        <v>766</v>
      </c>
      <c r="C22" s="61">
        <f>C23+C27+C29</f>
        <v>0</v>
      </c>
    </row>
    <row r="23" spans="1:4" x14ac:dyDescent="0.15">
      <c r="A23" s="73" t="s">
        <v>767</v>
      </c>
      <c r="B23" s="74" t="s">
        <v>768</v>
      </c>
      <c r="C23" s="61">
        <f>SUM(C24:C26)</f>
        <v>0</v>
      </c>
    </row>
    <row r="24" spans="1:4" x14ac:dyDescent="0.15">
      <c r="A24" s="75" t="s">
        <v>769</v>
      </c>
      <c r="B24" s="76" t="s">
        <v>770</v>
      </c>
      <c r="C24" s="36"/>
    </row>
    <row r="25" spans="1:4" x14ac:dyDescent="0.15">
      <c r="A25" s="75" t="s">
        <v>771</v>
      </c>
      <c r="B25" s="76" t="s">
        <v>772</v>
      </c>
      <c r="C25" s="64"/>
    </row>
    <row r="26" spans="1:4" x14ac:dyDescent="0.15">
      <c r="A26" s="75" t="s">
        <v>773</v>
      </c>
      <c r="B26" s="76" t="s">
        <v>774</v>
      </c>
      <c r="C26" s="64"/>
    </row>
    <row r="27" spans="1:4" x14ac:dyDescent="0.15">
      <c r="A27" s="73" t="s">
        <v>775</v>
      </c>
      <c r="B27" s="74" t="s">
        <v>484</v>
      </c>
      <c r="C27" s="61">
        <f>C28</f>
        <v>0</v>
      </c>
    </row>
    <row r="28" spans="1:4" x14ac:dyDescent="0.15">
      <c r="A28" s="75" t="s">
        <v>776</v>
      </c>
      <c r="B28" s="76" t="s">
        <v>486</v>
      </c>
      <c r="C28" s="36"/>
    </row>
    <row r="29" spans="1:4" x14ac:dyDescent="0.15">
      <c r="A29" s="73" t="s">
        <v>777</v>
      </c>
      <c r="B29" s="74" t="s">
        <v>488</v>
      </c>
      <c r="C29" s="36"/>
    </row>
    <row r="30" spans="1:4" x14ac:dyDescent="0.15">
      <c r="A30" s="38" t="s">
        <v>778</v>
      </c>
      <c r="B30" s="74" t="s">
        <v>779</v>
      </c>
      <c r="C30" s="61">
        <f>-IF(C31-CR_CHARGES!C33&lt;0,C31-CR_CHARGES!C33,0)</f>
        <v>0</v>
      </c>
      <c r="D30" s="52"/>
    </row>
    <row r="31" spans="1:4" x14ac:dyDescent="0.15">
      <c r="A31" s="38" t="s">
        <v>780</v>
      </c>
      <c r="B31" s="74" t="s">
        <v>781</v>
      </c>
      <c r="C31" s="61">
        <f>C2+C22</f>
        <v>0</v>
      </c>
    </row>
    <row r="32" spans="1:4" x14ac:dyDescent="0.15">
      <c r="A32" s="73" t="s">
        <v>782</v>
      </c>
      <c r="B32" s="74" t="s">
        <v>783</v>
      </c>
      <c r="C32" s="61">
        <f>SUM(C33:C36)</f>
        <v>0</v>
      </c>
    </row>
    <row r="33" spans="1:4" x14ac:dyDescent="0.15">
      <c r="A33" s="75" t="s">
        <v>784</v>
      </c>
      <c r="B33" s="76" t="s">
        <v>785</v>
      </c>
      <c r="C33" s="64"/>
    </row>
    <row r="34" spans="1:4" x14ac:dyDescent="0.15">
      <c r="A34" s="75" t="s">
        <v>786</v>
      </c>
      <c r="B34" s="76" t="s">
        <v>787</v>
      </c>
      <c r="C34" s="64"/>
    </row>
    <row r="35" spans="1:4" s="81" customFormat="1" x14ac:dyDescent="0.15">
      <c r="A35" s="79" t="s">
        <v>788</v>
      </c>
      <c r="B35" s="76" t="s">
        <v>789</v>
      </c>
      <c r="C35" s="64"/>
      <c r="D35" s="80"/>
    </row>
    <row r="36" spans="1:4" x14ac:dyDescent="0.15">
      <c r="A36" s="75" t="s">
        <v>790</v>
      </c>
      <c r="B36" s="76" t="s">
        <v>488</v>
      </c>
      <c r="C36" s="64"/>
    </row>
    <row r="37" spans="1:4" x14ac:dyDescent="0.15">
      <c r="A37" s="73" t="s">
        <v>791</v>
      </c>
      <c r="B37" s="74" t="s">
        <v>792</v>
      </c>
      <c r="C37" s="61">
        <f>C38+C39+C40</f>
        <v>0</v>
      </c>
    </row>
    <row r="38" spans="1:4" x14ac:dyDescent="0.15">
      <c r="A38" s="73" t="s">
        <v>793</v>
      </c>
      <c r="B38" s="74" t="s">
        <v>794</v>
      </c>
      <c r="C38" s="64"/>
    </row>
    <row r="39" spans="1:4" x14ac:dyDescent="0.15">
      <c r="A39" s="75" t="s">
        <v>795</v>
      </c>
      <c r="B39" s="76" t="s">
        <v>796</v>
      </c>
      <c r="C39" s="64"/>
    </row>
    <row r="40" spans="1:4" x14ac:dyDescent="0.15">
      <c r="A40" s="75" t="s">
        <v>797</v>
      </c>
      <c r="B40" s="76" t="s">
        <v>798</v>
      </c>
      <c r="C40" s="64"/>
    </row>
    <row r="41" spans="1:4" x14ac:dyDescent="0.15">
      <c r="A41" s="73" t="s">
        <v>799</v>
      </c>
      <c r="B41" s="74" t="s">
        <v>800</v>
      </c>
      <c r="C41" s="61">
        <f>C42+C47+C52</f>
        <v>0</v>
      </c>
    </row>
    <row r="42" spans="1:4" x14ac:dyDescent="0.15">
      <c r="A42" s="73" t="s">
        <v>801</v>
      </c>
      <c r="B42" s="74" t="s">
        <v>802</v>
      </c>
      <c r="C42" s="61">
        <f>SUM(C43:C46)</f>
        <v>0</v>
      </c>
    </row>
    <row r="43" spans="1:4" x14ac:dyDescent="0.15">
      <c r="A43" s="75" t="s">
        <v>803</v>
      </c>
      <c r="B43" s="76" t="s">
        <v>631</v>
      </c>
      <c r="C43" s="64"/>
    </row>
    <row r="44" spans="1:4" x14ac:dyDescent="0.15">
      <c r="A44" s="75" t="s">
        <v>804</v>
      </c>
      <c r="B44" s="76" t="s">
        <v>805</v>
      </c>
      <c r="C44" s="64"/>
    </row>
    <row r="45" spans="1:4" x14ac:dyDescent="0.15">
      <c r="A45" s="75" t="s">
        <v>806</v>
      </c>
      <c r="B45" s="76" t="s">
        <v>807</v>
      </c>
      <c r="C45" s="64"/>
    </row>
    <row r="46" spans="1:4" x14ac:dyDescent="0.15">
      <c r="A46" s="75" t="s">
        <v>808</v>
      </c>
      <c r="B46" s="76" t="s">
        <v>809</v>
      </c>
      <c r="C46" s="64"/>
    </row>
    <row r="47" spans="1:4" x14ac:dyDescent="0.15">
      <c r="A47" s="73" t="s">
        <v>810</v>
      </c>
      <c r="B47" s="74" t="s">
        <v>811</v>
      </c>
      <c r="C47" s="61">
        <f>SUM(C48:C51)</f>
        <v>0</v>
      </c>
    </row>
    <row r="48" spans="1:4" x14ac:dyDescent="0.15">
      <c r="A48" s="75" t="s">
        <v>812</v>
      </c>
      <c r="B48" s="76" t="s">
        <v>631</v>
      </c>
      <c r="C48" s="64"/>
    </row>
    <row r="49" spans="1:3" x14ac:dyDescent="0.15">
      <c r="A49" s="75" t="s">
        <v>813</v>
      </c>
      <c r="B49" s="76" t="s">
        <v>805</v>
      </c>
      <c r="C49" s="64"/>
    </row>
    <row r="50" spans="1:3" x14ac:dyDescent="0.15">
      <c r="A50" s="75" t="s">
        <v>814</v>
      </c>
      <c r="B50" s="76" t="s">
        <v>807</v>
      </c>
      <c r="C50" s="64"/>
    </row>
    <row r="51" spans="1:3" x14ac:dyDescent="0.15">
      <c r="A51" s="75" t="s">
        <v>815</v>
      </c>
      <c r="B51" s="76" t="s">
        <v>809</v>
      </c>
      <c r="C51" s="64"/>
    </row>
    <row r="52" spans="1:3" x14ac:dyDescent="0.15">
      <c r="A52" s="73" t="s">
        <v>816</v>
      </c>
      <c r="B52" s="74" t="s">
        <v>817</v>
      </c>
      <c r="C52" s="61">
        <f>SUM(C53:C56)</f>
        <v>0</v>
      </c>
    </row>
    <row r="53" spans="1:3" x14ac:dyDescent="0.15">
      <c r="A53" s="75" t="s">
        <v>818</v>
      </c>
      <c r="B53" s="76" t="s">
        <v>631</v>
      </c>
      <c r="C53" s="64"/>
    </row>
    <row r="54" spans="1:3" x14ac:dyDescent="0.15">
      <c r="A54" s="75" t="s">
        <v>819</v>
      </c>
      <c r="B54" s="76" t="s">
        <v>805</v>
      </c>
      <c r="C54" s="64"/>
    </row>
    <row r="55" spans="1:3" x14ac:dyDescent="0.15">
      <c r="A55" s="75" t="s">
        <v>820</v>
      </c>
      <c r="B55" s="76" t="s">
        <v>807</v>
      </c>
      <c r="C55" s="64"/>
    </row>
    <row r="56" spans="1:3" x14ac:dyDescent="0.15">
      <c r="A56" s="75" t="s">
        <v>821</v>
      </c>
      <c r="B56" s="76" t="s">
        <v>809</v>
      </c>
      <c r="C56" s="64"/>
    </row>
    <row r="57" spans="1:3" x14ac:dyDescent="0.15">
      <c r="A57" s="73" t="s">
        <v>822</v>
      </c>
      <c r="B57" s="74" t="s">
        <v>823</v>
      </c>
      <c r="C57" s="61">
        <f>SUM(C58:C59)</f>
        <v>0</v>
      </c>
    </row>
    <row r="58" spans="1:3" x14ac:dyDescent="0.15">
      <c r="A58" s="75" t="s">
        <v>824</v>
      </c>
      <c r="B58" s="76" t="s">
        <v>825</v>
      </c>
      <c r="C58" s="64"/>
    </row>
    <row r="59" spans="1:3" x14ac:dyDescent="0.15">
      <c r="A59" s="75" t="s">
        <v>826</v>
      </c>
      <c r="B59" s="76" t="s">
        <v>488</v>
      </c>
      <c r="C59" s="64"/>
    </row>
    <row r="60" spans="1:3" x14ac:dyDescent="0.15">
      <c r="A60" s="73" t="s">
        <v>827</v>
      </c>
      <c r="B60" s="74" t="s">
        <v>828</v>
      </c>
      <c r="C60" s="61">
        <f>SUM(C61:C67)</f>
        <v>0</v>
      </c>
    </row>
    <row r="61" spans="1:3" x14ac:dyDescent="0.15">
      <c r="A61" s="75" t="s">
        <v>829</v>
      </c>
      <c r="B61" s="76" t="s">
        <v>830</v>
      </c>
      <c r="C61" s="64"/>
    </row>
    <row r="62" spans="1:3" x14ac:dyDescent="0.15">
      <c r="A62" s="75" t="s">
        <v>831</v>
      </c>
      <c r="B62" s="76" t="s">
        <v>832</v>
      </c>
      <c r="C62" s="64"/>
    </row>
    <row r="63" spans="1:3" x14ac:dyDescent="0.15">
      <c r="A63" s="75" t="s">
        <v>833</v>
      </c>
      <c r="B63" s="76" t="s">
        <v>834</v>
      </c>
      <c r="C63" s="64"/>
    </row>
    <row r="64" spans="1:3" x14ac:dyDescent="0.15">
      <c r="A64" s="75" t="s">
        <v>835</v>
      </c>
      <c r="B64" s="76" t="s">
        <v>836</v>
      </c>
      <c r="C64" s="64"/>
    </row>
    <row r="65" spans="1:3" x14ac:dyDescent="0.15">
      <c r="A65" s="75" t="s">
        <v>837</v>
      </c>
      <c r="B65" s="76" t="s">
        <v>838</v>
      </c>
      <c r="C65" s="64"/>
    </row>
    <row r="66" spans="1:3" x14ac:dyDescent="0.15">
      <c r="A66" s="75" t="s">
        <v>839</v>
      </c>
      <c r="B66" s="76" t="s">
        <v>840</v>
      </c>
      <c r="C66" s="64"/>
    </row>
    <row r="67" spans="1:3" x14ac:dyDescent="0.15">
      <c r="A67" s="75" t="s">
        <v>841</v>
      </c>
      <c r="B67" s="76" t="s">
        <v>842</v>
      </c>
      <c r="C67" s="64"/>
    </row>
    <row r="68" spans="1:3" x14ac:dyDescent="0.15">
      <c r="A68" s="73" t="s">
        <v>843</v>
      </c>
      <c r="B68" s="74" t="s">
        <v>844</v>
      </c>
      <c r="C68" s="61">
        <f>SUM(C69:C70)</f>
        <v>0</v>
      </c>
    </row>
    <row r="69" spans="1:3" x14ac:dyDescent="0.15">
      <c r="A69" s="75" t="s">
        <v>845</v>
      </c>
      <c r="B69" s="76" t="s">
        <v>846</v>
      </c>
      <c r="C69" s="64"/>
    </row>
    <row r="70" spans="1:3" x14ac:dyDescent="0.15">
      <c r="A70" s="75" t="s">
        <v>847</v>
      </c>
      <c r="B70" s="76" t="s">
        <v>848</v>
      </c>
      <c r="C70" s="64"/>
    </row>
    <row r="71" spans="1:3" x14ac:dyDescent="0.15">
      <c r="A71" s="73" t="s">
        <v>849</v>
      </c>
      <c r="B71" s="74" t="s">
        <v>850</v>
      </c>
      <c r="C71" s="61">
        <f>SUM(C72:C74)</f>
        <v>0</v>
      </c>
    </row>
    <row r="72" spans="1:3" x14ac:dyDescent="0.15">
      <c r="A72" s="75" t="s">
        <v>851</v>
      </c>
      <c r="B72" s="76" t="s">
        <v>852</v>
      </c>
      <c r="C72" s="82"/>
    </row>
    <row r="73" spans="1:3" x14ac:dyDescent="0.15">
      <c r="A73" s="75" t="s">
        <v>853</v>
      </c>
      <c r="B73" s="76" t="s">
        <v>854</v>
      </c>
      <c r="C73" s="82"/>
    </row>
    <row r="74" spans="1:3" x14ac:dyDescent="0.15">
      <c r="A74" s="75" t="s">
        <v>855</v>
      </c>
      <c r="B74" s="76" t="s">
        <v>856</v>
      </c>
      <c r="C74" s="36"/>
    </row>
    <row r="75" spans="1:3" x14ac:dyDescent="0.15">
      <c r="A75" s="38" t="s">
        <v>857</v>
      </c>
      <c r="B75" s="60" t="s">
        <v>586</v>
      </c>
      <c r="C75" s="64"/>
    </row>
    <row r="76" spans="1:3" x14ac:dyDescent="0.15">
      <c r="A76" s="38" t="s">
        <v>858</v>
      </c>
      <c r="B76" s="60" t="s">
        <v>584</v>
      </c>
      <c r="C76" s="64"/>
    </row>
    <row r="77" spans="1:3" x14ac:dyDescent="0.15">
      <c r="A77" s="38" t="s">
        <v>859</v>
      </c>
      <c r="B77" s="60" t="s">
        <v>860</v>
      </c>
      <c r="C77" s="64"/>
    </row>
    <row r="78" spans="1:3" x14ac:dyDescent="0.15">
      <c r="A78" s="38" t="s">
        <v>861</v>
      </c>
      <c r="B78" s="74" t="s">
        <v>862</v>
      </c>
      <c r="C78" s="64"/>
    </row>
    <row r="79" spans="1:3" x14ac:dyDescent="0.15">
      <c r="A79" s="73" t="s">
        <v>863</v>
      </c>
      <c r="B79" s="74" t="s">
        <v>864</v>
      </c>
      <c r="C79" s="61">
        <f>SUM(C80:C82)</f>
        <v>0</v>
      </c>
    </row>
    <row r="80" spans="1:3" x14ac:dyDescent="0.15">
      <c r="A80" s="75" t="s">
        <v>865</v>
      </c>
      <c r="B80" s="76" t="s">
        <v>866</v>
      </c>
      <c r="C80" s="64"/>
    </row>
    <row r="81" spans="1:3" x14ac:dyDescent="0.15">
      <c r="A81" s="75" t="s">
        <v>867</v>
      </c>
      <c r="B81" s="76" t="s">
        <v>868</v>
      </c>
      <c r="C81" s="64"/>
    </row>
    <row r="82" spans="1:3" x14ac:dyDescent="0.15">
      <c r="A82" s="75" t="s">
        <v>869</v>
      </c>
      <c r="B82" s="76" t="s">
        <v>870</v>
      </c>
      <c r="C82" s="64"/>
    </row>
    <row r="83" spans="1:3" x14ac:dyDescent="0.15">
      <c r="A83" s="38" t="s">
        <v>871</v>
      </c>
      <c r="B83" s="74" t="s">
        <v>872</v>
      </c>
      <c r="C83" s="83">
        <f>C84+C96+C99+C100</f>
        <v>0</v>
      </c>
    </row>
    <row r="84" spans="1:3" x14ac:dyDescent="0.15">
      <c r="A84" s="73" t="s">
        <v>873</v>
      </c>
      <c r="B84" s="74" t="s">
        <v>874</v>
      </c>
      <c r="C84" s="61">
        <f>C85+C86+C87+C90+C91+C95</f>
        <v>0</v>
      </c>
    </row>
    <row r="85" spans="1:3" x14ac:dyDescent="0.15">
      <c r="A85" s="73" t="s">
        <v>875</v>
      </c>
      <c r="B85" s="74" t="s">
        <v>876</v>
      </c>
      <c r="C85" s="64"/>
    </row>
    <row r="86" spans="1:3" x14ac:dyDescent="0.15">
      <c r="A86" s="73" t="s">
        <v>877</v>
      </c>
      <c r="B86" s="74" t="s">
        <v>878</v>
      </c>
      <c r="C86" s="64"/>
    </row>
    <row r="87" spans="1:3" x14ac:dyDescent="0.15">
      <c r="A87" s="73" t="s">
        <v>879</v>
      </c>
      <c r="B87" s="74" t="s">
        <v>880</v>
      </c>
      <c r="C87" s="61">
        <f>C88+C89</f>
        <v>0</v>
      </c>
    </row>
    <row r="88" spans="1:3" x14ac:dyDescent="0.15">
      <c r="A88" s="75" t="s">
        <v>881</v>
      </c>
      <c r="B88" s="76" t="s">
        <v>882</v>
      </c>
      <c r="C88" s="82"/>
    </row>
    <row r="89" spans="1:3" x14ac:dyDescent="0.15">
      <c r="A89" s="75" t="s">
        <v>883</v>
      </c>
      <c r="B89" s="76" t="s">
        <v>884</v>
      </c>
      <c r="C89" s="64"/>
    </row>
    <row r="90" spans="1:3" x14ac:dyDescent="0.15">
      <c r="A90" s="75" t="s">
        <v>885</v>
      </c>
      <c r="B90" s="76" t="s">
        <v>886</v>
      </c>
      <c r="C90" s="64"/>
    </row>
    <row r="91" spans="1:3" x14ac:dyDescent="0.15">
      <c r="A91" s="73" t="s">
        <v>887</v>
      </c>
      <c r="B91" s="74" t="s">
        <v>888</v>
      </c>
      <c r="C91" s="61">
        <f>SUM(C92:C94)</f>
        <v>0</v>
      </c>
    </row>
    <row r="92" spans="1:3" x14ac:dyDescent="0.15">
      <c r="A92" s="75" t="s">
        <v>889</v>
      </c>
      <c r="B92" s="76" t="s">
        <v>890</v>
      </c>
      <c r="C92" s="36"/>
    </row>
    <row r="93" spans="1:3" x14ac:dyDescent="0.15">
      <c r="A93" s="75" t="s">
        <v>891</v>
      </c>
      <c r="B93" s="76" t="s">
        <v>892</v>
      </c>
      <c r="C93" s="64"/>
    </row>
    <row r="94" spans="1:3" x14ac:dyDescent="0.15">
      <c r="A94" s="75" t="s">
        <v>893</v>
      </c>
      <c r="B94" s="76" t="s">
        <v>894</v>
      </c>
      <c r="C94" s="64"/>
    </row>
    <row r="95" spans="1:3" x14ac:dyDescent="0.15">
      <c r="A95" s="73" t="s">
        <v>895</v>
      </c>
      <c r="B95" s="74" t="s">
        <v>896</v>
      </c>
      <c r="C95" s="64"/>
    </row>
    <row r="96" spans="1:3" x14ac:dyDescent="0.15">
      <c r="A96" s="73" t="s">
        <v>897</v>
      </c>
      <c r="B96" s="74" t="s">
        <v>898</v>
      </c>
      <c r="C96" s="61">
        <f>SUM(C97:C98)</f>
        <v>0</v>
      </c>
    </row>
    <row r="97" spans="1:3" x14ac:dyDescent="0.15">
      <c r="A97" s="75" t="s">
        <v>899</v>
      </c>
      <c r="B97" s="76" t="s">
        <v>900</v>
      </c>
      <c r="C97" s="64"/>
    </row>
    <row r="98" spans="1:3" x14ac:dyDescent="0.15">
      <c r="A98" s="75" t="s">
        <v>901</v>
      </c>
      <c r="B98" s="76" t="s">
        <v>902</v>
      </c>
      <c r="C98" s="64"/>
    </row>
    <row r="99" spans="1:3" x14ac:dyDescent="0.15">
      <c r="A99" s="73" t="s">
        <v>903</v>
      </c>
      <c r="B99" s="74" t="s">
        <v>904</v>
      </c>
      <c r="C99" s="64"/>
    </row>
    <row r="100" spans="1:3" x14ac:dyDescent="0.15">
      <c r="A100" s="73" t="s">
        <v>905</v>
      </c>
      <c r="B100" s="74" t="s">
        <v>906</v>
      </c>
      <c r="C100" s="64"/>
    </row>
    <row r="101" spans="1:3" x14ac:dyDescent="0.15">
      <c r="A101" s="73" t="s">
        <v>907</v>
      </c>
      <c r="B101" s="74" t="s">
        <v>908</v>
      </c>
      <c r="C101" s="61">
        <f>SUM(C102:C103)</f>
        <v>0</v>
      </c>
    </row>
    <row r="102" spans="1:3" x14ac:dyDescent="0.15">
      <c r="A102" s="75" t="s">
        <v>909</v>
      </c>
      <c r="B102" s="76" t="s">
        <v>910</v>
      </c>
      <c r="C102" s="84"/>
    </row>
    <row r="103" spans="1:3" x14ac:dyDescent="0.15">
      <c r="A103" s="75" t="s">
        <v>911</v>
      </c>
      <c r="B103" s="76" t="s">
        <v>912</v>
      </c>
      <c r="C103" s="64"/>
    </row>
    <row r="104" spans="1:3" x14ac:dyDescent="0.15">
      <c r="A104" s="73" t="s">
        <v>913</v>
      </c>
      <c r="B104" s="74" t="s">
        <v>914</v>
      </c>
      <c r="C104" s="61">
        <f>C105+C109+C110+C111+C112</f>
        <v>0</v>
      </c>
    </row>
    <row r="105" spans="1:3" x14ac:dyDescent="0.15">
      <c r="A105" s="73" t="s">
        <v>915</v>
      </c>
      <c r="B105" s="74" t="s">
        <v>916</v>
      </c>
      <c r="C105" s="61">
        <f>SUM(C106:C108)</f>
        <v>0</v>
      </c>
    </row>
    <row r="106" spans="1:3" x14ac:dyDescent="0.15">
      <c r="A106" s="75" t="s">
        <v>917</v>
      </c>
      <c r="B106" s="76" t="s">
        <v>918</v>
      </c>
      <c r="C106" s="36"/>
    </row>
    <row r="107" spans="1:3" x14ac:dyDescent="0.15">
      <c r="A107" s="75" t="s">
        <v>919</v>
      </c>
      <c r="B107" s="76" t="s">
        <v>920</v>
      </c>
      <c r="C107" s="84"/>
    </row>
    <row r="108" spans="1:3" x14ac:dyDescent="0.15">
      <c r="A108" s="75" t="s">
        <v>921</v>
      </c>
      <c r="B108" s="76" t="s">
        <v>922</v>
      </c>
      <c r="C108" s="64"/>
    </row>
    <row r="109" spans="1:3" x14ac:dyDescent="0.15">
      <c r="A109" s="75" t="s">
        <v>923</v>
      </c>
      <c r="B109" s="76" t="s">
        <v>924</v>
      </c>
      <c r="C109" s="64"/>
    </row>
    <row r="110" spans="1:3" x14ac:dyDescent="0.15">
      <c r="A110" s="75" t="s">
        <v>925</v>
      </c>
      <c r="B110" s="76" t="s">
        <v>926</v>
      </c>
      <c r="C110" s="64"/>
    </row>
    <row r="111" spans="1:3" x14ac:dyDescent="0.15">
      <c r="A111" s="85" t="s">
        <v>927</v>
      </c>
      <c r="B111" s="86" t="s">
        <v>928</v>
      </c>
      <c r="C111" s="36"/>
    </row>
    <row r="112" spans="1:3" x14ac:dyDescent="0.15">
      <c r="A112" s="85" t="s">
        <v>929</v>
      </c>
      <c r="B112" s="86" t="s">
        <v>930</v>
      </c>
      <c r="C112" s="64"/>
    </row>
    <row r="113" spans="1:3" x14ac:dyDescent="0.15">
      <c r="A113" s="73" t="s">
        <v>931</v>
      </c>
      <c r="B113" s="74" t="s">
        <v>932</v>
      </c>
      <c r="C113" s="64"/>
    </row>
    <row r="114" spans="1:3" x14ac:dyDescent="0.15">
      <c r="A114" s="73" t="s">
        <v>933</v>
      </c>
      <c r="B114" s="74" t="s">
        <v>934</v>
      </c>
      <c r="C114" s="64"/>
    </row>
    <row r="115" spans="1:3" x14ac:dyDescent="0.15">
      <c r="A115" s="73" t="s">
        <v>727</v>
      </c>
      <c r="B115" s="74" t="s">
        <v>935</v>
      </c>
      <c r="C115" s="64"/>
    </row>
    <row r="116" spans="1:3" x14ac:dyDescent="0.15">
      <c r="A116" s="73" t="s">
        <v>936</v>
      </c>
      <c r="B116" s="74" t="s">
        <v>937</v>
      </c>
      <c r="C116" s="61">
        <f>C2+C22+C32+C37+C41+C57+C60+C68+C71+C79+C81+C84+C96+C99+C100+C101+C104+C113+C114+C115</f>
        <v>0</v>
      </c>
    </row>
  </sheetData>
  <sheetProtection sheet="1"/>
  <pageMargins left="0.78749999999999998" right="0.78749999999999998" top="1.0249999999999999" bottom="1.0249999999999999" header="0.78749999999999998" footer="0.78749999999999998"/>
  <pageSetup paperSize="9" scale="41"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90" zoomScaleNormal="90" zoomScalePageLayoutView="90" workbookViewId="0">
      <selection activeCell="C16" sqref="C16:C20"/>
    </sheetView>
  </sheetViews>
  <sheetFormatPr baseColWidth="10" defaultColWidth="15" defaultRowHeight="13" x14ac:dyDescent="0.15"/>
  <cols>
    <col min="1" max="1" width="15" style="26"/>
    <col min="2" max="2" width="60.83203125" style="26" customWidth="1"/>
    <col min="3" max="4" width="26.33203125" style="28" customWidth="1"/>
    <col min="5" max="5" width="28.6640625" style="28" customWidth="1"/>
    <col min="6" max="16384" width="15" style="26"/>
  </cols>
  <sheetData>
    <row r="1" spans="1:5" x14ac:dyDescent="0.15">
      <c r="A1" s="87" t="s">
        <v>80</v>
      </c>
      <c r="B1" s="87" t="s">
        <v>938</v>
      </c>
      <c r="C1" s="87" t="s">
        <v>939</v>
      </c>
      <c r="D1" s="87" t="s">
        <v>940</v>
      </c>
      <c r="E1" s="31"/>
    </row>
    <row r="2" spans="1:5" x14ac:dyDescent="0.15">
      <c r="A2" s="33"/>
      <c r="B2" s="87" t="s">
        <v>81</v>
      </c>
      <c r="C2" s="88"/>
      <c r="D2" s="88"/>
    </row>
    <row r="3" spans="1:5" x14ac:dyDescent="0.15">
      <c r="A3" s="29" t="s">
        <v>941</v>
      </c>
      <c r="B3" s="89" t="s">
        <v>942</v>
      </c>
      <c r="C3" s="30">
        <f>SUM(C4:C7)</f>
        <v>0</v>
      </c>
      <c r="D3" s="30">
        <f>SUM(D4:D7)</f>
        <v>0</v>
      </c>
    </row>
    <row r="4" spans="1:5" x14ac:dyDescent="0.15">
      <c r="A4" s="33" t="s">
        <v>121</v>
      </c>
      <c r="B4" s="90" t="s">
        <v>122</v>
      </c>
      <c r="C4" s="91">
        <f>ACTIF!D20</f>
        <v>0</v>
      </c>
      <c r="D4" s="91">
        <f>ACTIF!E20</f>
        <v>0</v>
      </c>
      <c r="E4" s="92"/>
    </row>
    <row r="5" spans="1:5" x14ac:dyDescent="0.15">
      <c r="A5" s="33" t="s">
        <v>125</v>
      </c>
      <c r="B5" s="90" t="s">
        <v>126</v>
      </c>
      <c r="C5" s="91">
        <f>ACTIF!D22</f>
        <v>0</v>
      </c>
      <c r="D5" s="91">
        <f>ACTIF!E22</f>
        <v>0</v>
      </c>
    </row>
    <row r="6" spans="1:5" x14ac:dyDescent="0.15">
      <c r="A6" s="33" t="s">
        <v>127</v>
      </c>
      <c r="B6" s="90" t="s">
        <v>128</v>
      </c>
      <c r="C6" s="91">
        <f>ACTIF!D23</f>
        <v>0</v>
      </c>
      <c r="D6" s="91">
        <f>ACTIF!E23</f>
        <v>0</v>
      </c>
    </row>
    <row r="7" spans="1:5" x14ac:dyDescent="0.15">
      <c r="A7" s="33" t="s">
        <v>130</v>
      </c>
      <c r="B7" s="90" t="s">
        <v>131</v>
      </c>
      <c r="C7" s="91">
        <f>ACTIF!D25</f>
        <v>0</v>
      </c>
      <c r="D7" s="91">
        <f>ACTIF!E25</f>
        <v>0</v>
      </c>
    </row>
    <row r="8" spans="1:5" x14ac:dyDescent="0.15">
      <c r="A8" s="29" t="s">
        <v>203</v>
      </c>
      <c r="B8" s="89" t="s">
        <v>943</v>
      </c>
      <c r="C8" s="88">
        <f>SUM(C9:C11)</f>
        <v>0</v>
      </c>
      <c r="D8" s="88">
        <f>SUM(D9:D11)</f>
        <v>0</v>
      </c>
    </row>
    <row r="9" spans="1:5" x14ac:dyDescent="0.15">
      <c r="A9" s="33" t="s">
        <v>205</v>
      </c>
      <c r="B9" s="90" t="s">
        <v>944</v>
      </c>
      <c r="C9" s="91">
        <f>ACTIF!D66</f>
        <v>0</v>
      </c>
      <c r="D9" s="91">
        <f>ACTIF!E66</f>
        <v>0</v>
      </c>
    </row>
    <row r="10" spans="1:5" x14ac:dyDescent="0.15">
      <c r="A10" s="33" t="s">
        <v>207</v>
      </c>
      <c r="B10" s="90" t="s">
        <v>945</v>
      </c>
      <c r="C10" s="91">
        <f>ACTIF!D67</f>
        <v>0</v>
      </c>
      <c r="D10" s="91">
        <f>ACTIF!E67</f>
        <v>0</v>
      </c>
    </row>
    <row r="11" spans="1:5" x14ac:dyDescent="0.15">
      <c r="A11" s="33" t="s">
        <v>209</v>
      </c>
      <c r="B11" s="90" t="s">
        <v>946</v>
      </c>
      <c r="C11" s="91">
        <f>ACTIF!D68</f>
        <v>0</v>
      </c>
      <c r="D11" s="91">
        <f>ACTIF!E68</f>
        <v>0</v>
      </c>
    </row>
    <row r="12" spans="1:5" x14ac:dyDescent="0.15">
      <c r="A12" s="29" t="s">
        <v>212</v>
      </c>
      <c r="B12" s="89" t="s">
        <v>947</v>
      </c>
      <c r="C12" s="88">
        <f>ACTIF!D70</f>
        <v>0</v>
      </c>
      <c r="D12" s="88">
        <f>ACTIF!E70</f>
        <v>0</v>
      </c>
      <c r="E12" s="52"/>
    </row>
    <row r="13" spans="1:5" x14ac:dyDescent="0.15">
      <c r="A13" s="38" t="s">
        <v>948</v>
      </c>
      <c r="B13" s="93" t="s">
        <v>949</v>
      </c>
      <c r="C13" s="88">
        <f>C3+C8+C12</f>
        <v>0</v>
      </c>
      <c r="D13" s="88">
        <f>D3+D8+D12</f>
        <v>0</v>
      </c>
    </row>
    <row r="14" spans="1:5" x14ac:dyDescent="0.15">
      <c r="A14" s="33"/>
      <c r="B14" s="87" t="s">
        <v>230</v>
      </c>
      <c r="C14" s="67"/>
      <c r="D14" s="88"/>
    </row>
    <row r="15" spans="1:5" x14ac:dyDescent="0.15">
      <c r="A15" s="29" t="s">
        <v>950</v>
      </c>
      <c r="B15" s="89" t="s">
        <v>951</v>
      </c>
      <c r="C15" s="88">
        <f>SUM(C16:C20)</f>
        <v>0</v>
      </c>
      <c r="D15" s="88">
        <f>SUM(D16:D20)</f>
        <v>0</v>
      </c>
    </row>
    <row r="16" spans="1:5" x14ac:dyDescent="0.15">
      <c r="A16" s="33" t="s">
        <v>256</v>
      </c>
      <c r="B16" s="90" t="s">
        <v>234</v>
      </c>
      <c r="C16" s="37"/>
      <c r="D16" s="91">
        <f>PASSIF!C15</f>
        <v>0</v>
      </c>
    </row>
    <row r="17" spans="1:4" x14ac:dyDescent="0.15">
      <c r="A17" s="33" t="s">
        <v>257</v>
      </c>
      <c r="B17" s="90" t="s">
        <v>238</v>
      </c>
      <c r="C17" s="37"/>
      <c r="D17" s="91">
        <f>PASSIF!C16</f>
        <v>0</v>
      </c>
    </row>
    <row r="18" spans="1:4" x14ac:dyDescent="0.15">
      <c r="A18" s="33" t="s">
        <v>258</v>
      </c>
      <c r="B18" s="90" t="s">
        <v>259</v>
      </c>
      <c r="C18" s="37"/>
      <c r="D18" s="91">
        <f>PASSIF!C17</f>
        <v>0</v>
      </c>
    </row>
    <row r="19" spans="1:4" x14ac:dyDescent="0.15">
      <c r="A19" s="33" t="s">
        <v>263</v>
      </c>
      <c r="B19" s="90" t="s">
        <v>952</v>
      </c>
      <c r="C19" s="37"/>
      <c r="D19" s="91">
        <f>PASSIF!C20</f>
        <v>0</v>
      </c>
    </row>
    <row r="20" spans="1:4" x14ac:dyDescent="0.15">
      <c r="A20" s="33" t="s">
        <v>265</v>
      </c>
      <c r="B20" s="90" t="s">
        <v>266</v>
      </c>
      <c r="C20" s="37"/>
      <c r="D20" s="91">
        <f>PASSIF!C21</f>
        <v>0</v>
      </c>
    </row>
    <row r="21" spans="1:4" x14ac:dyDescent="0.15">
      <c r="A21" s="94" t="s">
        <v>953</v>
      </c>
      <c r="B21" s="93" t="s">
        <v>954</v>
      </c>
      <c r="C21" s="88">
        <f>C15</f>
        <v>0</v>
      </c>
      <c r="D21" s="88">
        <f>D15</f>
        <v>0</v>
      </c>
    </row>
    <row r="22" spans="1:4" x14ac:dyDescent="0.15">
      <c r="B22" s="95" t="s">
        <v>955</v>
      </c>
      <c r="C22" s="88">
        <f>C21-C13</f>
        <v>0</v>
      </c>
      <c r="D22" s="88">
        <f>D21-D13</f>
        <v>0</v>
      </c>
    </row>
  </sheetData>
  <sheetProtection sheet="1"/>
  <printOptions gridLines="1"/>
  <pageMargins left="0.78749999999999998" right="0.78749999999999998" top="1.0527777777777778" bottom="1.0527777777777778" header="0.78749999999999998" footer="0.78749999999999998"/>
  <pageSetup paperSize="9" scale="70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4"/>
  <sheetViews>
    <sheetView topLeftCell="A391" zoomScale="90" zoomScaleNormal="90" zoomScalePageLayoutView="90" workbookViewId="0">
      <selection activeCell="C230" sqref="C230"/>
    </sheetView>
  </sheetViews>
  <sheetFormatPr baseColWidth="10" defaultColWidth="11.33203125" defaultRowHeight="13" x14ac:dyDescent="0.15"/>
  <cols>
    <col min="1" max="1" width="20.5" style="26" customWidth="1"/>
    <col min="2" max="2" width="92.33203125" style="26" customWidth="1"/>
    <col min="3" max="3" width="21.1640625" style="28" customWidth="1"/>
    <col min="4" max="4" width="110.83203125" style="28" customWidth="1"/>
    <col min="5" max="5" width="18.1640625" style="57" customWidth="1"/>
    <col min="6" max="8" width="17.33203125" style="26" customWidth="1"/>
    <col min="9" max="9" width="11.1640625" style="26" customWidth="1"/>
    <col min="10" max="10" width="15.83203125" style="26" customWidth="1"/>
    <col min="11" max="12" width="11.1640625" style="26" customWidth="1"/>
    <col min="13" max="16384" width="11.33203125" style="26"/>
  </cols>
  <sheetData>
    <row r="1" spans="1:4" x14ac:dyDescent="0.15">
      <c r="A1" s="291" t="s">
        <v>956</v>
      </c>
      <c r="B1" s="291"/>
      <c r="C1" s="72"/>
    </row>
    <row r="2" spans="1:4" x14ac:dyDescent="0.15">
      <c r="A2" s="291" t="s">
        <v>957</v>
      </c>
      <c r="B2" s="291"/>
      <c r="C2" s="97"/>
    </row>
    <row r="3" spans="1:4" x14ac:dyDescent="0.15">
      <c r="A3" s="96"/>
      <c r="B3" s="96"/>
      <c r="C3" s="97"/>
    </row>
    <row r="4" spans="1:4" x14ac:dyDescent="0.15">
      <c r="A4" s="98" t="s">
        <v>958</v>
      </c>
      <c r="B4" s="99"/>
      <c r="C4" s="96"/>
    </row>
    <row r="5" spans="1:4" x14ac:dyDescent="0.15">
      <c r="A5" s="98"/>
      <c r="B5" s="99"/>
      <c r="C5" s="96"/>
    </row>
    <row r="6" spans="1:4" x14ac:dyDescent="0.15">
      <c r="A6" s="100"/>
      <c r="B6" s="101" t="s">
        <v>75</v>
      </c>
      <c r="C6" s="101"/>
      <c r="D6" s="31"/>
    </row>
    <row r="7" spans="1:4" x14ac:dyDescent="0.15">
      <c r="A7" s="102"/>
      <c r="B7" s="103" t="s">
        <v>959</v>
      </c>
      <c r="C7" s="292" t="s">
        <v>960</v>
      </c>
    </row>
    <row r="8" spans="1:4" x14ac:dyDescent="0.15">
      <c r="A8" s="102"/>
      <c r="B8" s="104" t="s">
        <v>961</v>
      </c>
      <c r="C8" s="292"/>
    </row>
    <row r="9" spans="1:4" x14ac:dyDescent="0.15">
      <c r="A9" s="105"/>
      <c r="B9" s="106"/>
      <c r="C9" s="107"/>
    </row>
    <row r="10" spans="1:4" x14ac:dyDescent="0.15">
      <c r="A10" s="102" t="s">
        <v>91</v>
      </c>
      <c r="B10" s="108" t="s">
        <v>962</v>
      </c>
      <c r="C10" s="109">
        <f>ACTIF!E5</f>
        <v>0</v>
      </c>
    </row>
    <row r="11" spans="1:4" x14ac:dyDescent="0.15">
      <c r="A11" s="102" t="s">
        <v>93</v>
      </c>
      <c r="B11" s="108" t="s">
        <v>963</v>
      </c>
      <c r="C11" s="109">
        <f>ACTIF!E6</f>
        <v>0</v>
      </c>
    </row>
    <row r="12" spans="1:4" x14ac:dyDescent="0.15">
      <c r="A12" s="102" t="s">
        <v>101</v>
      </c>
      <c r="B12" s="108" t="s">
        <v>102</v>
      </c>
      <c r="C12" s="109">
        <f>ACTIF!E10</f>
        <v>0</v>
      </c>
    </row>
    <row r="13" spans="1:4" x14ac:dyDescent="0.15">
      <c r="A13" s="102" t="s">
        <v>109</v>
      </c>
      <c r="B13" s="108" t="s">
        <v>964</v>
      </c>
      <c r="C13" s="109">
        <f>ACTIF!E14</f>
        <v>0</v>
      </c>
    </row>
    <row r="14" spans="1:4" x14ac:dyDescent="0.15">
      <c r="A14" s="102" t="s">
        <v>121</v>
      </c>
      <c r="B14" s="108" t="s">
        <v>122</v>
      </c>
      <c r="C14" s="109">
        <f>ACTIF!E20</f>
        <v>0</v>
      </c>
    </row>
    <row r="15" spans="1:4" x14ac:dyDescent="0.15">
      <c r="A15" s="102" t="s">
        <v>123</v>
      </c>
      <c r="B15" s="108" t="s">
        <v>965</v>
      </c>
      <c r="C15" s="109">
        <f>ACTIF!E21</f>
        <v>0</v>
      </c>
    </row>
    <row r="16" spans="1:4" x14ac:dyDescent="0.15">
      <c r="A16" s="102" t="s">
        <v>125</v>
      </c>
      <c r="B16" s="108" t="s">
        <v>126</v>
      </c>
      <c r="C16" s="109">
        <f>ACTIF!E22</f>
        <v>0</v>
      </c>
    </row>
    <row r="17" spans="1:6" x14ac:dyDescent="0.15">
      <c r="A17" s="102" t="s">
        <v>127</v>
      </c>
      <c r="B17" s="108" t="s">
        <v>128</v>
      </c>
      <c r="C17" s="109">
        <f>ACTIF!E23</f>
        <v>0</v>
      </c>
    </row>
    <row r="18" spans="1:6" x14ac:dyDescent="0.15">
      <c r="A18" s="102" t="s">
        <v>130</v>
      </c>
      <c r="B18" s="108" t="s">
        <v>131</v>
      </c>
      <c r="C18" s="109">
        <f>ACTIF!E25</f>
        <v>0</v>
      </c>
    </row>
    <row r="19" spans="1:6" x14ac:dyDescent="0.15">
      <c r="A19" s="102" t="s">
        <v>142</v>
      </c>
      <c r="B19" s="108" t="s">
        <v>143</v>
      </c>
      <c r="C19" s="109">
        <f>ACTIF!E31</f>
        <v>0</v>
      </c>
    </row>
    <row r="20" spans="1:6" x14ac:dyDescent="0.15">
      <c r="A20" s="102" t="s">
        <v>179</v>
      </c>
      <c r="B20" s="108" t="s">
        <v>180</v>
      </c>
      <c r="C20" s="109">
        <f>ACTIF!E50</f>
        <v>0</v>
      </c>
    </row>
    <row r="21" spans="1:6" x14ac:dyDescent="0.15">
      <c r="A21" s="102" t="s">
        <v>181</v>
      </c>
      <c r="B21" s="108" t="s">
        <v>182</v>
      </c>
      <c r="C21" s="109">
        <f>ACTIF!E51</f>
        <v>0</v>
      </c>
    </row>
    <row r="22" spans="1:6" x14ac:dyDescent="0.15">
      <c r="A22" s="102" t="s">
        <v>966</v>
      </c>
      <c r="B22" s="108" t="s">
        <v>967</v>
      </c>
      <c r="C22" s="109">
        <f>HORS_BILAN!C3+HORS_BILAN!C5+HORS_BILAN!C13+HORS_BILAN!C41</f>
        <v>0</v>
      </c>
    </row>
    <row r="23" spans="1:6" x14ac:dyDescent="0.15">
      <c r="A23" s="110"/>
      <c r="B23" s="111"/>
      <c r="C23" s="112"/>
    </row>
    <row r="24" spans="1:6" x14ac:dyDescent="0.15">
      <c r="A24" s="113"/>
      <c r="B24" s="114" t="s">
        <v>968</v>
      </c>
      <c r="C24" s="115">
        <f>SUM(C10:C22)</f>
        <v>0</v>
      </c>
    </row>
    <row r="25" spans="1:6" x14ac:dyDescent="0.15">
      <c r="A25" s="113"/>
      <c r="B25" s="116"/>
      <c r="C25" s="117"/>
    </row>
    <row r="26" spans="1:6" x14ac:dyDescent="0.15">
      <c r="A26" s="113"/>
      <c r="B26" s="118" t="s">
        <v>969</v>
      </c>
      <c r="C26" s="119"/>
    </row>
    <row r="27" spans="1:6" x14ac:dyDescent="0.15">
      <c r="A27" s="113"/>
      <c r="B27" s="120" t="s">
        <v>970</v>
      </c>
      <c r="C27" s="287" t="s">
        <v>960</v>
      </c>
    </row>
    <row r="28" spans="1:6" x14ac:dyDescent="0.15">
      <c r="A28" s="113"/>
      <c r="B28" s="121"/>
      <c r="C28" s="287"/>
    </row>
    <row r="29" spans="1:6" x14ac:dyDescent="0.15">
      <c r="A29" s="113"/>
      <c r="B29" s="122"/>
      <c r="C29" s="123"/>
    </row>
    <row r="30" spans="1:6" x14ac:dyDescent="0.15">
      <c r="A30" s="102" t="s">
        <v>971</v>
      </c>
      <c r="B30" s="108" t="s">
        <v>972</v>
      </c>
      <c r="C30" s="109">
        <f>PASSIF!C3</f>
        <v>0</v>
      </c>
      <c r="F30" s="124"/>
    </row>
    <row r="31" spans="1:6" x14ac:dyDescent="0.15">
      <c r="A31" s="102" t="s">
        <v>973</v>
      </c>
      <c r="B31" s="108" t="s">
        <v>974</v>
      </c>
      <c r="C31" s="109">
        <f>PASSIF!C4</f>
        <v>0</v>
      </c>
      <c r="D31" s="41"/>
      <c r="E31" s="125"/>
      <c r="F31" s="124"/>
    </row>
    <row r="32" spans="1:6" x14ac:dyDescent="0.15">
      <c r="A32" s="102" t="s">
        <v>975</v>
      </c>
      <c r="B32" s="108" t="s">
        <v>244</v>
      </c>
      <c r="C32" s="109">
        <f>PASSIF!C8</f>
        <v>0</v>
      </c>
      <c r="F32" s="124"/>
    </row>
    <row r="33" spans="1:6" x14ac:dyDescent="0.15">
      <c r="A33" s="102" t="s">
        <v>976</v>
      </c>
      <c r="B33" s="108" t="s">
        <v>250</v>
      </c>
      <c r="C33" s="109">
        <f>PASSIF!C11</f>
        <v>0</v>
      </c>
      <c r="F33" s="124"/>
    </row>
    <row r="34" spans="1:6" x14ac:dyDescent="0.15">
      <c r="A34" s="102" t="s">
        <v>258</v>
      </c>
      <c r="B34" s="108" t="s">
        <v>259</v>
      </c>
      <c r="C34" s="109">
        <f>PASSIF!C17</f>
        <v>0</v>
      </c>
      <c r="F34" s="124"/>
    </row>
    <row r="35" spans="1:6" x14ac:dyDescent="0.15">
      <c r="A35" s="102" t="s">
        <v>256</v>
      </c>
      <c r="B35" s="108" t="s">
        <v>972</v>
      </c>
      <c r="C35" s="109">
        <f>PASSIF!C15</f>
        <v>0</v>
      </c>
      <c r="F35" s="124"/>
    </row>
    <row r="36" spans="1:6" x14ac:dyDescent="0.15">
      <c r="A36" s="102" t="s">
        <v>257</v>
      </c>
      <c r="B36" s="108" t="s">
        <v>977</v>
      </c>
      <c r="C36" s="109">
        <f>PASSIF!C16</f>
        <v>0</v>
      </c>
      <c r="F36" s="124"/>
    </row>
    <row r="37" spans="1:6" x14ac:dyDescent="0.15">
      <c r="A37" s="102" t="s">
        <v>262</v>
      </c>
      <c r="B37" s="108" t="s">
        <v>978</v>
      </c>
      <c r="C37" s="109">
        <f>PASSIF!C19</f>
        <v>0</v>
      </c>
      <c r="F37" s="124"/>
    </row>
    <row r="38" spans="1:6" x14ac:dyDescent="0.15">
      <c r="A38" s="102" t="s">
        <v>263</v>
      </c>
      <c r="B38" s="108" t="s">
        <v>979</v>
      </c>
      <c r="C38" s="109">
        <f>PASSIF!C20</f>
        <v>0</v>
      </c>
      <c r="F38" s="124"/>
    </row>
    <row r="39" spans="1:6" x14ac:dyDescent="0.15">
      <c r="A39" s="102" t="s">
        <v>265</v>
      </c>
      <c r="B39" s="108" t="s">
        <v>980</v>
      </c>
      <c r="C39" s="109">
        <f>PASSIF!C21</f>
        <v>0</v>
      </c>
      <c r="F39" s="124"/>
    </row>
    <row r="40" spans="1:6" x14ac:dyDescent="0.15">
      <c r="A40" s="102" t="s">
        <v>981</v>
      </c>
      <c r="B40" s="126" t="s">
        <v>982</v>
      </c>
      <c r="C40" s="109">
        <f>PASSIF!C33</f>
        <v>0</v>
      </c>
      <c r="F40" s="124"/>
    </row>
    <row r="41" spans="1:6" x14ac:dyDescent="0.15">
      <c r="A41" s="113"/>
      <c r="B41" s="127"/>
      <c r="C41" s="128"/>
    </row>
    <row r="42" spans="1:6" x14ac:dyDescent="0.15">
      <c r="A42" s="113"/>
      <c r="B42" s="114" t="s">
        <v>968</v>
      </c>
      <c r="C42" s="129">
        <f>SUM(C30:C40)</f>
        <v>0</v>
      </c>
    </row>
    <row r="43" spans="1:6" x14ac:dyDescent="0.15">
      <c r="A43" s="113"/>
      <c r="B43" s="116"/>
      <c r="C43" s="117"/>
    </row>
    <row r="44" spans="1:6" x14ac:dyDescent="0.15">
      <c r="A44" s="113"/>
      <c r="B44" s="116" t="s">
        <v>983</v>
      </c>
      <c r="C44" s="102" t="s">
        <v>984</v>
      </c>
    </row>
    <row r="45" spans="1:6" x14ac:dyDescent="0.15">
      <c r="A45" s="102" t="s">
        <v>985</v>
      </c>
      <c r="B45" s="116" t="s">
        <v>986</v>
      </c>
      <c r="C45" s="130" t="e">
        <f>C24/C42</f>
        <v>#DIV/0!</v>
      </c>
      <c r="D45" s="41"/>
    </row>
    <row r="46" spans="1:6" x14ac:dyDescent="0.15">
      <c r="A46" s="113"/>
      <c r="B46" s="116"/>
      <c r="C46" s="117"/>
    </row>
    <row r="47" spans="1:6" x14ac:dyDescent="0.15">
      <c r="A47" s="131" t="s">
        <v>987</v>
      </c>
      <c r="B47" s="132"/>
      <c r="C47" s="133"/>
    </row>
    <row r="48" spans="1:6" x14ac:dyDescent="0.15">
      <c r="A48" s="110"/>
      <c r="B48" s="134" t="s">
        <v>75</v>
      </c>
      <c r="C48" s="292" t="s">
        <v>960</v>
      </c>
    </row>
    <row r="49" spans="1:5" x14ac:dyDescent="0.15">
      <c r="A49" s="110"/>
      <c r="B49" s="114" t="s">
        <v>988</v>
      </c>
      <c r="C49" s="292"/>
    </row>
    <row r="50" spans="1:5" x14ac:dyDescent="0.15">
      <c r="A50" s="110"/>
      <c r="B50" s="135"/>
      <c r="C50" s="136"/>
    </row>
    <row r="51" spans="1:5" x14ac:dyDescent="0.15">
      <c r="A51" s="102" t="s">
        <v>981</v>
      </c>
      <c r="B51" s="126" t="s">
        <v>982</v>
      </c>
      <c r="C51" s="137">
        <f>C40</f>
        <v>0</v>
      </c>
    </row>
    <row r="52" spans="1:5" x14ac:dyDescent="0.15">
      <c r="A52" s="102" t="s">
        <v>973</v>
      </c>
      <c r="B52" s="108" t="s">
        <v>989</v>
      </c>
      <c r="C52" s="137">
        <f>PASSIF!C4</f>
        <v>0</v>
      </c>
      <c r="D52" s="41"/>
      <c r="E52" s="125"/>
    </row>
    <row r="53" spans="1:5" x14ac:dyDescent="0.15">
      <c r="A53" s="102" t="s">
        <v>990</v>
      </c>
      <c r="B53" s="108" t="s">
        <v>991</v>
      </c>
      <c r="C53" s="137">
        <f>PASSIF!C10</f>
        <v>0</v>
      </c>
    </row>
    <row r="54" spans="1:5" x14ac:dyDescent="0.15">
      <c r="A54" s="102" t="s">
        <v>976</v>
      </c>
      <c r="B54" s="108" t="s">
        <v>992</v>
      </c>
      <c r="C54" s="137">
        <f>PASSIF!C11</f>
        <v>0</v>
      </c>
    </row>
    <row r="55" spans="1:5" x14ac:dyDescent="0.15">
      <c r="A55" s="102" t="s">
        <v>257</v>
      </c>
      <c r="B55" s="108" t="s">
        <v>993</v>
      </c>
      <c r="C55" s="137">
        <f>PASSIF!C16</f>
        <v>0</v>
      </c>
      <c r="D55" s="52"/>
    </row>
    <row r="56" spans="1:5" x14ac:dyDescent="0.15">
      <c r="A56" s="102" t="s">
        <v>258</v>
      </c>
      <c r="B56" s="108" t="s">
        <v>994</v>
      </c>
      <c r="C56" s="137">
        <f>PASSIF!C17</f>
        <v>0</v>
      </c>
      <c r="D56" s="52"/>
    </row>
    <row r="57" spans="1:5" x14ac:dyDescent="0.15">
      <c r="A57" s="102" t="s">
        <v>260</v>
      </c>
      <c r="B57" s="108" t="s">
        <v>995</v>
      </c>
      <c r="C57" s="137">
        <f>PASSIF!C18</f>
        <v>0</v>
      </c>
    </row>
    <row r="58" spans="1:5" x14ac:dyDescent="0.15">
      <c r="A58" s="102" t="s">
        <v>262</v>
      </c>
      <c r="B58" s="108" t="s">
        <v>996</v>
      </c>
      <c r="C58" s="137">
        <f>PASSIF!C19</f>
        <v>0</v>
      </c>
    </row>
    <row r="59" spans="1:5" x14ac:dyDescent="0.15">
      <c r="A59" s="102" t="s">
        <v>263</v>
      </c>
      <c r="B59" s="108" t="s">
        <v>997</v>
      </c>
      <c r="C59" s="137">
        <f>PASSIF!C20</f>
        <v>0</v>
      </c>
    </row>
    <row r="60" spans="1:5" x14ac:dyDescent="0.15">
      <c r="A60" s="102" t="s">
        <v>265</v>
      </c>
      <c r="B60" s="108" t="s">
        <v>998</v>
      </c>
      <c r="C60" s="137">
        <f>PASSIF!C21</f>
        <v>0</v>
      </c>
    </row>
    <row r="61" spans="1:5" x14ac:dyDescent="0.15">
      <c r="A61" s="110"/>
      <c r="B61" s="138"/>
      <c r="C61" s="139"/>
    </row>
    <row r="62" spans="1:5" x14ac:dyDescent="0.15">
      <c r="A62" s="140"/>
      <c r="B62" s="114" t="s">
        <v>968</v>
      </c>
      <c r="C62" s="129">
        <f>SUM(C50:C61)</f>
        <v>0</v>
      </c>
    </row>
    <row r="63" spans="1:5" x14ac:dyDescent="0.15">
      <c r="A63" s="113"/>
      <c r="B63" s="116"/>
      <c r="C63" s="117"/>
    </row>
    <row r="64" spans="1:5" x14ac:dyDescent="0.15">
      <c r="A64" s="110"/>
      <c r="B64" s="134" t="s">
        <v>969</v>
      </c>
      <c r="C64" s="119"/>
    </row>
    <row r="65" spans="1:5" x14ac:dyDescent="0.15">
      <c r="A65" s="110"/>
      <c r="B65" s="118" t="s">
        <v>999</v>
      </c>
      <c r="C65" s="141" t="s">
        <v>960</v>
      </c>
    </row>
    <row r="66" spans="1:5" x14ac:dyDescent="0.15">
      <c r="A66" s="110"/>
      <c r="B66" s="142"/>
      <c r="C66" s="143"/>
    </row>
    <row r="67" spans="1:5" x14ac:dyDescent="0.15">
      <c r="A67" s="102" t="s">
        <v>95</v>
      </c>
      <c r="B67" s="108" t="s">
        <v>1000</v>
      </c>
      <c r="C67" s="109">
        <f>ACTIF!E7</f>
        <v>0</v>
      </c>
      <c r="D67" s="41"/>
      <c r="E67" s="125"/>
    </row>
    <row r="68" spans="1:5" x14ac:dyDescent="0.15">
      <c r="A68" s="102" t="s">
        <v>97</v>
      </c>
      <c r="B68" s="108" t="s">
        <v>1001</v>
      </c>
      <c r="C68" s="109">
        <f>ACTIF!E8</f>
        <v>0</v>
      </c>
    </row>
    <row r="69" spans="1:5" x14ac:dyDescent="0.15">
      <c r="A69" s="102" t="s">
        <v>99</v>
      </c>
      <c r="B69" s="108" t="s">
        <v>1002</v>
      </c>
      <c r="C69" s="109">
        <f>ACTIF!E9</f>
        <v>0</v>
      </c>
      <c r="D69" s="52"/>
    </row>
    <row r="70" spans="1:5" x14ac:dyDescent="0.15">
      <c r="A70" s="102" t="s">
        <v>105</v>
      </c>
      <c r="B70" s="108" t="s">
        <v>1003</v>
      </c>
      <c r="C70" s="109">
        <f>ACTIF!E12</f>
        <v>0</v>
      </c>
      <c r="D70" s="52"/>
    </row>
    <row r="71" spans="1:5" x14ac:dyDescent="0.15">
      <c r="A71" s="102" t="s">
        <v>109</v>
      </c>
      <c r="B71" s="108" t="s">
        <v>1004</v>
      </c>
      <c r="C71" s="109">
        <f>ACTIF!E14</f>
        <v>0</v>
      </c>
      <c r="D71" s="52"/>
    </row>
    <row r="72" spans="1:5" x14ac:dyDescent="0.15">
      <c r="A72" s="102" t="s">
        <v>125</v>
      </c>
      <c r="B72" s="108" t="s">
        <v>1005</v>
      </c>
      <c r="C72" s="109">
        <f>ACTIF!E22</f>
        <v>0</v>
      </c>
      <c r="D72" s="52"/>
    </row>
    <row r="73" spans="1:5" x14ac:dyDescent="0.15">
      <c r="A73" s="102" t="s">
        <v>127</v>
      </c>
      <c r="B73" s="108" t="s">
        <v>1006</v>
      </c>
      <c r="C73" s="109">
        <f>ACTIF!E23</f>
        <v>0</v>
      </c>
    </row>
    <row r="74" spans="1:5" x14ac:dyDescent="0.15">
      <c r="A74" s="102" t="s">
        <v>130</v>
      </c>
      <c r="B74" s="108" t="s">
        <v>1007</v>
      </c>
      <c r="C74" s="109">
        <f>ACTIF!E25</f>
        <v>0</v>
      </c>
    </row>
    <row r="75" spans="1:5" x14ac:dyDescent="0.15">
      <c r="A75" s="102" t="s">
        <v>179</v>
      </c>
      <c r="B75" s="108" t="s">
        <v>180</v>
      </c>
      <c r="C75" s="109">
        <f>ACTIF!E50</f>
        <v>0</v>
      </c>
    </row>
    <row r="76" spans="1:5" x14ac:dyDescent="0.15">
      <c r="A76" s="102" t="s">
        <v>181</v>
      </c>
      <c r="B76" s="108" t="s">
        <v>182</v>
      </c>
      <c r="C76" s="109">
        <f>ACTIF!E51</f>
        <v>0</v>
      </c>
    </row>
    <row r="77" spans="1:5" x14ac:dyDescent="0.15">
      <c r="A77" s="102" t="s">
        <v>177</v>
      </c>
      <c r="B77" s="108" t="s">
        <v>1008</v>
      </c>
      <c r="C77" s="109">
        <f>ACTIF!E49</f>
        <v>0</v>
      </c>
    </row>
    <row r="78" spans="1:5" x14ac:dyDescent="0.15">
      <c r="A78" s="102" t="s">
        <v>183</v>
      </c>
      <c r="B78" s="108" t="s">
        <v>184</v>
      </c>
      <c r="C78" s="109">
        <f>ACTIF!E52</f>
        <v>0</v>
      </c>
    </row>
    <row r="79" spans="1:5" x14ac:dyDescent="0.15">
      <c r="A79" s="102" t="s">
        <v>185</v>
      </c>
      <c r="B79" s="108" t="s">
        <v>1009</v>
      </c>
      <c r="C79" s="109">
        <f>ACTIF!E53</f>
        <v>0</v>
      </c>
    </row>
    <row r="80" spans="1:5" x14ac:dyDescent="0.15">
      <c r="A80" s="102" t="s">
        <v>191</v>
      </c>
      <c r="B80" s="108" t="s">
        <v>1010</v>
      </c>
      <c r="C80" s="109">
        <f>ACTIF!E56</f>
        <v>0</v>
      </c>
    </row>
    <row r="81" spans="1:5" x14ac:dyDescent="0.15">
      <c r="A81" s="102" t="s">
        <v>195</v>
      </c>
      <c r="B81" s="144" t="s">
        <v>196</v>
      </c>
      <c r="C81" s="109">
        <f>ACTIF!E59</f>
        <v>0</v>
      </c>
    </row>
    <row r="82" spans="1:5" x14ac:dyDescent="0.15">
      <c r="A82" s="110"/>
      <c r="B82" s="145"/>
      <c r="C82" s="139"/>
    </row>
    <row r="83" spans="1:5" x14ac:dyDescent="0.15">
      <c r="A83" s="146"/>
      <c r="B83" s="114" t="s">
        <v>968</v>
      </c>
      <c r="C83" s="129">
        <f>SUM(C67:C81)</f>
        <v>0</v>
      </c>
    </row>
    <row r="84" spans="1:5" x14ac:dyDescent="0.15">
      <c r="A84" s="113"/>
      <c r="B84" s="116"/>
      <c r="C84" s="79"/>
    </row>
    <row r="85" spans="1:5" x14ac:dyDescent="0.15">
      <c r="A85" s="113"/>
      <c r="B85" s="116" t="s">
        <v>983</v>
      </c>
      <c r="C85" s="102" t="s">
        <v>1011</v>
      </c>
    </row>
    <row r="86" spans="1:5" x14ac:dyDescent="0.15">
      <c r="A86" s="130" t="s">
        <v>1012</v>
      </c>
      <c r="B86" s="147" t="s">
        <v>986</v>
      </c>
      <c r="C86" s="148" t="e">
        <f>C62/C83</f>
        <v>#DIV/0!</v>
      </c>
      <c r="D86" s="41"/>
    </row>
    <row r="87" spans="1:5" x14ac:dyDescent="0.15">
      <c r="A87" s="113"/>
      <c r="B87" s="116"/>
      <c r="C87" s="117"/>
    </row>
    <row r="88" spans="1:5" x14ac:dyDescent="0.15">
      <c r="A88" s="113"/>
      <c r="B88" s="116"/>
      <c r="C88" s="117"/>
    </row>
    <row r="89" spans="1:5" x14ac:dyDescent="0.15">
      <c r="A89" s="131" t="s">
        <v>1013</v>
      </c>
      <c r="B89" s="132"/>
      <c r="C89" s="133"/>
    </row>
    <row r="90" spans="1:5" x14ac:dyDescent="0.15">
      <c r="A90" s="110"/>
      <c r="B90" s="149" t="s">
        <v>75</v>
      </c>
      <c r="C90" s="119"/>
    </row>
    <row r="91" spans="1:5" x14ac:dyDescent="0.15">
      <c r="A91" s="110"/>
      <c r="B91" s="135" t="s">
        <v>1014</v>
      </c>
      <c r="C91" s="150" t="s">
        <v>960</v>
      </c>
    </row>
    <row r="92" spans="1:5" x14ac:dyDescent="0.15">
      <c r="A92" s="110"/>
      <c r="B92" s="151"/>
      <c r="C92" s="139"/>
    </row>
    <row r="93" spans="1:5" x14ac:dyDescent="0.15">
      <c r="A93" s="110"/>
      <c r="B93" s="138"/>
      <c r="C93" s="143"/>
    </row>
    <row r="94" spans="1:5" x14ac:dyDescent="0.15">
      <c r="A94" s="79" t="s">
        <v>1015</v>
      </c>
      <c r="B94" s="108" t="s">
        <v>1016</v>
      </c>
      <c r="C94" s="152"/>
      <c r="D94" s="52"/>
      <c r="E94" s="125"/>
    </row>
    <row r="95" spans="1:5" x14ac:dyDescent="0.15">
      <c r="A95" s="110"/>
      <c r="B95" s="153"/>
      <c r="C95" s="137"/>
    </row>
    <row r="96" spans="1:5" x14ac:dyDescent="0.15">
      <c r="A96" s="140"/>
      <c r="B96" s="114" t="s">
        <v>968</v>
      </c>
      <c r="C96" s="129">
        <f>C94</f>
        <v>0</v>
      </c>
    </row>
    <row r="97" spans="1:7" x14ac:dyDescent="0.15">
      <c r="A97" s="113"/>
      <c r="B97" s="116"/>
      <c r="C97" s="117"/>
    </row>
    <row r="98" spans="1:7" x14ac:dyDescent="0.15">
      <c r="A98" s="113"/>
      <c r="B98" s="149" t="s">
        <v>969</v>
      </c>
      <c r="C98" s="119"/>
    </row>
    <row r="99" spans="1:7" x14ac:dyDescent="0.15">
      <c r="A99" s="113"/>
      <c r="B99" s="135" t="s">
        <v>1017</v>
      </c>
      <c r="C99" s="150" t="s">
        <v>960</v>
      </c>
    </row>
    <row r="100" spans="1:7" x14ac:dyDescent="0.15">
      <c r="A100" s="113"/>
      <c r="B100" s="151"/>
      <c r="C100" s="139"/>
    </row>
    <row r="101" spans="1:7" x14ac:dyDescent="0.15">
      <c r="A101" s="113"/>
      <c r="B101" s="154"/>
      <c r="C101" s="137"/>
    </row>
    <row r="102" spans="1:7" x14ac:dyDescent="0.15">
      <c r="A102" s="102" t="s">
        <v>1018</v>
      </c>
      <c r="B102" s="108" t="s">
        <v>1019</v>
      </c>
      <c r="C102" s="109">
        <f>PASSIF!C34</f>
        <v>0</v>
      </c>
      <c r="F102" s="124"/>
    </row>
    <row r="103" spans="1:7" x14ac:dyDescent="0.15">
      <c r="A103" s="102" t="s">
        <v>1020</v>
      </c>
      <c r="B103" s="108" t="s">
        <v>1021</v>
      </c>
      <c r="C103" s="109">
        <f>PASSIF!C35</f>
        <v>0</v>
      </c>
      <c r="G103" s="124"/>
    </row>
    <row r="104" spans="1:7" x14ac:dyDescent="0.15">
      <c r="A104" s="102" t="s">
        <v>1022</v>
      </c>
      <c r="B104" s="108" t="s">
        <v>1023</v>
      </c>
      <c r="C104" s="109">
        <f>PASSIF!C41</f>
        <v>0</v>
      </c>
    </row>
    <row r="105" spans="1:7" x14ac:dyDescent="0.15">
      <c r="A105" s="102" t="s">
        <v>1024</v>
      </c>
      <c r="B105" s="108" t="s">
        <v>1025</v>
      </c>
      <c r="C105" s="109">
        <f>PASSIF!C42</f>
        <v>0</v>
      </c>
    </row>
    <row r="106" spans="1:7" x14ac:dyDescent="0.15">
      <c r="A106" s="102" t="s">
        <v>1026</v>
      </c>
      <c r="B106" s="108" t="s">
        <v>1027</v>
      </c>
      <c r="C106" s="109">
        <f>PASSIF!C46</f>
        <v>0</v>
      </c>
    </row>
    <row r="107" spans="1:7" x14ac:dyDescent="0.15">
      <c r="A107" s="102" t="s">
        <v>1028</v>
      </c>
      <c r="B107" s="108" t="s">
        <v>1029</v>
      </c>
      <c r="C107" s="109">
        <f>PASSIF!C49</f>
        <v>0</v>
      </c>
    </row>
    <row r="108" spans="1:7" x14ac:dyDescent="0.15">
      <c r="A108" s="102" t="s">
        <v>1030</v>
      </c>
      <c r="B108" s="108" t="s">
        <v>1031</v>
      </c>
      <c r="C108" s="109">
        <f>PASSIF!C51</f>
        <v>0</v>
      </c>
    </row>
    <row r="109" spans="1:7" x14ac:dyDescent="0.15">
      <c r="A109" s="102" t="s">
        <v>1032</v>
      </c>
      <c r="B109" s="108" t="s">
        <v>1033</v>
      </c>
      <c r="C109" s="109">
        <f>PASSIF!C52</f>
        <v>0</v>
      </c>
    </row>
    <row r="110" spans="1:7" x14ac:dyDescent="0.15">
      <c r="A110" s="102" t="s">
        <v>1034</v>
      </c>
      <c r="B110" s="108" t="s">
        <v>1035</v>
      </c>
      <c r="C110" s="109">
        <f>PASSIF!C53</f>
        <v>0</v>
      </c>
    </row>
    <row r="111" spans="1:7" x14ac:dyDescent="0.15">
      <c r="A111" s="102" t="s">
        <v>332</v>
      </c>
      <c r="B111" s="108" t="s">
        <v>1036</v>
      </c>
      <c r="C111" s="109">
        <f>PASSIF!C57</f>
        <v>0</v>
      </c>
      <c r="D111" s="52"/>
    </row>
    <row r="112" spans="1:7" x14ac:dyDescent="0.15">
      <c r="A112" s="102" t="s">
        <v>1037</v>
      </c>
      <c r="B112" s="108" t="s">
        <v>1038</v>
      </c>
      <c r="C112" s="109">
        <f>PASSIF!C58</f>
        <v>0</v>
      </c>
      <c r="D112" s="52"/>
    </row>
    <row r="113" spans="1:5" x14ac:dyDescent="0.15">
      <c r="A113" s="102" t="s">
        <v>1039</v>
      </c>
      <c r="B113" s="108" t="s">
        <v>1040</v>
      </c>
      <c r="C113" s="109">
        <f>PASSIF!C61</f>
        <v>0</v>
      </c>
    </row>
    <row r="114" spans="1:5" x14ac:dyDescent="0.15">
      <c r="A114" s="102" t="s">
        <v>1041</v>
      </c>
      <c r="B114" s="108" t="s">
        <v>1042</v>
      </c>
      <c r="C114" s="109">
        <f>IF(PASSIF!C62&gt;0,PASSIF!C62,0)</f>
        <v>0</v>
      </c>
      <c r="D114" s="52"/>
    </row>
    <row r="115" spans="1:5" x14ac:dyDescent="0.15">
      <c r="A115" s="102" t="s">
        <v>1043</v>
      </c>
      <c r="B115" s="108" t="s">
        <v>1044</v>
      </c>
      <c r="C115" s="109">
        <f>PASSIF!C63</f>
        <v>0</v>
      </c>
    </row>
    <row r="116" spans="1:5" x14ac:dyDescent="0.15">
      <c r="A116" s="102" t="s">
        <v>727</v>
      </c>
      <c r="B116" s="108" t="s">
        <v>1045</v>
      </c>
      <c r="C116" s="109">
        <f>IF(IF(ISBLANK(PASSIF!C64),PASSIF!C63,PASSIF!C64)&gt;0,IF(ISBLANK(PASSIF!C64),PASSIF!C63,PASSIF!C64),0)</f>
        <v>0</v>
      </c>
      <c r="D116" s="80"/>
    </row>
    <row r="117" spans="1:5" x14ac:dyDescent="0.15">
      <c r="A117" s="102" t="s">
        <v>1046</v>
      </c>
      <c r="B117" s="108" t="s">
        <v>1047</v>
      </c>
      <c r="C117" s="109">
        <f>-PASSIF!C60</f>
        <v>0</v>
      </c>
    </row>
    <row r="118" spans="1:5" x14ac:dyDescent="0.15">
      <c r="A118" s="79" t="s">
        <v>226</v>
      </c>
      <c r="B118" s="108" t="s">
        <v>1048</v>
      </c>
      <c r="C118" s="109">
        <f>-ACTIF!E77</f>
        <v>0</v>
      </c>
    </row>
    <row r="119" spans="1:5" x14ac:dyDescent="0.15">
      <c r="A119" s="79" t="s">
        <v>1049</v>
      </c>
      <c r="B119" s="108" t="s">
        <v>1050</v>
      </c>
      <c r="C119" s="109">
        <f>-(ACTIF!E54+ACTIF!E57+ACTIF!E60+ACTIF!E63)</f>
        <v>0</v>
      </c>
      <c r="D119" s="52"/>
    </row>
    <row r="120" spans="1:5" x14ac:dyDescent="0.15">
      <c r="A120" s="79" t="s">
        <v>1041</v>
      </c>
      <c r="B120" s="108" t="s">
        <v>1051</v>
      </c>
      <c r="C120" s="109">
        <f>IF(PASSIF!C62&lt;0,PASSIF!C62,0)</f>
        <v>0</v>
      </c>
      <c r="D120" s="52"/>
    </row>
    <row r="121" spans="1:5" x14ac:dyDescent="0.15">
      <c r="A121" s="79" t="s">
        <v>727</v>
      </c>
      <c r="B121" s="108" t="s">
        <v>1052</v>
      </c>
      <c r="C121" s="109">
        <f>IF(PASSIF!C64&lt;0,PASSIF!C64,0)</f>
        <v>0</v>
      </c>
      <c r="D121" s="52"/>
    </row>
    <row r="122" spans="1:5" x14ac:dyDescent="0.15">
      <c r="A122" s="79" t="s">
        <v>1053</v>
      </c>
      <c r="B122" s="108" t="s">
        <v>1054</v>
      </c>
      <c r="C122" s="152"/>
      <c r="E122" s="26"/>
    </row>
    <row r="123" spans="1:5" x14ac:dyDescent="0.15">
      <c r="A123" s="79" t="s">
        <v>1055</v>
      </c>
      <c r="B123" s="108" t="s">
        <v>1056</v>
      </c>
      <c r="C123" s="152"/>
      <c r="E123" s="26"/>
    </row>
    <row r="124" spans="1:5" x14ac:dyDescent="0.15">
      <c r="A124" s="49"/>
      <c r="B124" s="153"/>
      <c r="C124" s="137"/>
    </row>
    <row r="125" spans="1:5" x14ac:dyDescent="0.15">
      <c r="A125" s="49"/>
      <c r="B125" s="114" t="s">
        <v>968</v>
      </c>
      <c r="C125" s="129">
        <f>SUM(C102:C121)-C122-C123</f>
        <v>0</v>
      </c>
    </row>
    <row r="126" spans="1:5" x14ac:dyDescent="0.15">
      <c r="A126" s="49"/>
      <c r="B126" s="49"/>
      <c r="C126" s="79"/>
    </row>
    <row r="127" spans="1:5" x14ac:dyDescent="0.15">
      <c r="A127" s="155"/>
      <c r="B127" s="116" t="s">
        <v>983</v>
      </c>
      <c r="C127" s="156" t="s">
        <v>1057</v>
      </c>
    </row>
    <row r="128" spans="1:5" x14ac:dyDescent="0.15">
      <c r="A128" s="130" t="s">
        <v>1058</v>
      </c>
      <c r="B128" s="116" t="s">
        <v>986</v>
      </c>
      <c r="C128" s="148" t="e">
        <f>C96/C125</f>
        <v>#DIV/0!</v>
      </c>
      <c r="D128" s="41"/>
    </row>
    <row r="129" spans="1:5" x14ac:dyDescent="0.15">
      <c r="A129" s="155"/>
      <c r="B129" s="155"/>
      <c r="C129" s="79"/>
    </row>
    <row r="130" spans="1:5" x14ac:dyDescent="0.15">
      <c r="A130" s="155"/>
      <c r="B130" s="155"/>
      <c r="C130" s="79"/>
    </row>
    <row r="131" spans="1:5" x14ac:dyDescent="0.15">
      <c r="A131" s="131" t="s">
        <v>1059</v>
      </c>
      <c r="B131" s="132"/>
      <c r="C131" s="133"/>
    </row>
    <row r="132" spans="1:5" x14ac:dyDescent="0.15">
      <c r="A132" s="110"/>
      <c r="B132" s="149" t="s">
        <v>75</v>
      </c>
      <c r="C132" s="119"/>
    </row>
    <row r="133" spans="1:5" x14ac:dyDescent="0.15">
      <c r="A133" s="110"/>
      <c r="B133" s="135" t="s">
        <v>1060</v>
      </c>
      <c r="C133" s="150" t="s">
        <v>960</v>
      </c>
    </row>
    <row r="134" spans="1:5" x14ac:dyDescent="0.15">
      <c r="A134" s="110"/>
      <c r="B134" s="151"/>
      <c r="C134" s="139"/>
    </row>
    <row r="135" spans="1:5" x14ac:dyDescent="0.15">
      <c r="A135" s="110"/>
      <c r="B135" s="157"/>
      <c r="C135" s="143"/>
    </row>
    <row r="136" spans="1:5" x14ac:dyDescent="0.15">
      <c r="A136" s="102" t="s">
        <v>1061</v>
      </c>
      <c r="B136" s="108" t="s">
        <v>1062</v>
      </c>
      <c r="C136" s="152"/>
      <c r="D136" s="52"/>
      <c r="E136" s="125"/>
    </row>
    <row r="137" spans="1:5" x14ac:dyDescent="0.15">
      <c r="A137" s="110"/>
      <c r="B137" s="158"/>
      <c r="C137" s="109"/>
    </row>
    <row r="138" spans="1:5" x14ac:dyDescent="0.15">
      <c r="A138" s="140"/>
      <c r="B138" s="114" t="s">
        <v>968</v>
      </c>
      <c r="C138" s="141">
        <f>C136</f>
        <v>0</v>
      </c>
    </row>
    <row r="139" spans="1:5" x14ac:dyDescent="0.15">
      <c r="A139" s="140"/>
      <c r="B139" s="114"/>
      <c r="C139" s="141"/>
    </row>
    <row r="140" spans="1:5" x14ac:dyDescent="0.15">
      <c r="A140" s="49"/>
      <c r="B140" s="149" t="s">
        <v>969</v>
      </c>
      <c r="C140" s="119"/>
    </row>
    <row r="141" spans="1:5" x14ac:dyDescent="0.15">
      <c r="A141" s="49"/>
      <c r="B141" s="134" t="s">
        <v>1017</v>
      </c>
      <c r="C141" s="150" t="s">
        <v>960</v>
      </c>
    </row>
    <row r="142" spans="1:5" x14ac:dyDescent="0.15">
      <c r="A142" s="49"/>
      <c r="B142" s="159"/>
      <c r="C142" s="139"/>
    </row>
    <row r="143" spans="1:5" x14ac:dyDescent="0.15">
      <c r="A143" s="49"/>
      <c r="B143" s="158"/>
      <c r="C143" s="137"/>
    </row>
    <row r="144" spans="1:5" x14ac:dyDescent="0.15">
      <c r="A144" s="102" t="s">
        <v>1018</v>
      </c>
      <c r="B144" s="108" t="s">
        <v>1019</v>
      </c>
      <c r="C144" s="109">
        <f t="shared" ref="C144:C163" si="0">C102</f>
        <v>0</v>
      </c>
    </row>
    <row r="145" spans="1:4" x14ac:dyDescent="0.15">
      <c r="A145" s="102" t="s">
        <v>1020</v>
      </c>
      <c r="B145" s="108" t="s">
        <v>1021</v>
      </c>
      <c r="C145" s="109">
        <f t="shared" si="0"/>
        <v>0</v>
      </c>
    </row>
    <row r="146" spans="1:4" x14ac:dyDescent="0.15">
      <c r="A146" s="102" t="s">
        <v>1022</v>
      </c>
      <c r="B146" s="108" t="s">
        <v>1023</v>
      </c>
      <c r="C146" s="109">
        <f t="shared" si="0"/>
        <v>0</v>
      </c>
    </row>
    <row r="147" spans="1:4" x14ac:dyDescent="0.15">
      <c r="A147" s="102" t="s">
        <v>1024</v>
      </c>
      <c r="B147" s="108" t="s">
        <v>1025</v>
      </c>
      <c r="C147" s="109">
        <f t="shared" si="0"/>
        <v>0</v>
      </c>
    </row>
    <row r="148" spans="1:4" x14ac:dyDescent="0.15">
      <c r="A148" s="102" t="s">
        <v>1026</v>
      </c>
      <c r="B148" s="108" t="s">
        <v>1027</v>
      </c>
      <c r="C148" s="109">
        <f t="shared" si="0"/>
        <v>0</v>
      </c>
    </row>
    <row r="149" spans="1:4" x14ac:dyDescent="0.15">
      <c r="A149" s="102" t="s">
        <v>1028</v>
      </c>
      <c r="B149" s="108" t="s">
        <v>1029</v>
      </c>
      <c r="C149" s="109">
        <f t="shared" si="0"/>
        <v>0</v>
      </c>
    </row>
    <row r="150" spans="1:4" x14ac:dyDescent="0.15">
      <c r="A150" s="102" t="s">
        <v>1030</v>
      </c>
      <c r="B150" s="108" t="s">
        <v>1031</v>
      </c>
      <c r="C150" s="109">
        <f t="shared" si="0"/>
        <v>0</v>
      </c>
    </row>
    <row r="151" spans="1:4" x14ac:dyDescent="0.15">
      <c r="A151" s="102" t="s">
        <v>1032</v>
      </c>
      <c r="B151" s="108" t="s">
        <v>1033</v>
      </c>
      <c r="C151" s="109">
        <f t="shared" si="0"/>
        <v>0</v>
      </c>
    </row>
    <row r="152" spans="1:4" x14ac:dyDescent="0.15">
      <c r="A152" s="102" t="s">
        <v>1034</v>
      </c>
      <c r="B152" s="108" t="s">
        <v>1035</v>
      </c>
      <c r="C152" s="109">
        <f t="shared" si="0"/>
        <v>0</v>
      </c>
    </row>
    <row r="153" spans="1:4" x14ac:dyDescent="0.15">
      <c r="A153" s="102" t="s">
        <v>332</v>
      </c>
      <c r="B153" s="108" t="s">
        <v>1036</v>
      </c>
      <c r="C153" s="109">
        <f t="shared" si="0"/>
        <v>0</v>
      </c>
    </row>
    <row r="154" spans="1:4" x14ac:dyDescent="0.15">
      <c r="A154" s="102" t="s">
        <v>1037</v>
      </c>
      <c r="B154" s="108" t="s">
        <v>1038</v>
      </c>
      <c r="C154" s="109">
        <f t="shared" si="0"/>
        <v>0</v>
      </c>
    </row>
    <row r="155" spans="1:4" x14ac:dyDescent="0.15">
      <c r="A155" s="102" t="s">
        <v>1039</v>
      </c>
      <c r="B155" s="108" t="s">
        <v>1040</v>
      </c>
      <c r="C155" s="109">
        <f t="shared" si="0"/>
        <v>0</v>
      </c>
    </row>
    <row r="156" spans="1:4" x14ac:dyDescent="0.15">
      <c r="A156" s="102" t="s">
        <v>1041</v>
      </c>
      <c r="B156" s="108" t="s">
        <v>1042</v>
      </c>
      <c r="C156" s="109">
        <f t="shared" si="0"/>
        <v>0</v>
      </c>
      <c r="D156" s="52"/>
    </row>
    <row r="157" spans="1:4" x14ac:dyDescent="0.15">
      <c r="A157" s="102" t="s">
        <v>1043</v>
      </c>
      <c r="B157" s="108" t="s">
        <v>1044</v>
      </c>
      <c r="C157" s="109">
        <f t="shared" si="0"/>
        <v>0</v>
      </c>
    </row>
    <row r="158" spans="1:4" x14ac:dyDescent="0.15">
      <c r="A158" s="102" t="s">
        <v>727</v>
      </c>
      <c r="B158" s="108" t="s">
        <v>1045</v>
      </c>
      <c r="C158" s="109">
        <f t="shared" si="0"/>
        <v>0</v>
      </c>
      <c r="D158" s="80"/>
    </row>
    <row r="159" spans="1:4" x14ac:dyDescent="0.15">
      <c r="A159" s="102" t="s">
        <v>1046</v>
      </c>
      <c r="B159" s="108" t="s">
        <v>1047</v>
      </c>
      <c r="C159" s="109">
        <f t="shared" si="0"/>
        <v>0</v>
      </c>
    </row>
    <row r="160" spans="1:4" x14ac:dyDescent="0.15">
      <c r="A160" s="105" t="s">
        <v>226</v>
      </c>
      <c r="B160" s="108" t="s">
        <v>1048</v>
      </c>
      <c r="C160" s="109">
        <f t="shared" si="0"/>
        <v>0</v>
      </c>
    </row>
    <row r="161" spans="1:4" x14ac:dyDescent="0.15">
      <c r="A161" s="105" t="s">
        <v>1049</v>
      </c>
      <c r="B161" s="108" t="s">
        <v>1050</v>
      </c>
      <c r="C161" s="109">
        <f t="shared" si="0"/>
        <v>0</v>
      </c>
      <c r="D161" s="52"/>
    </row>
    <row r="162" spans="1:4" x14ac:dyDescent="0.15">
      <c r="A162" s="79" t="s">
        <v>1041</v>
      </c>
      <c r="B162" s="108" t="s">
        <v>1051</v>
      </c>
      <c r="C162" s="109">
        <f t="shared" si="0"/>
        <v>0</v>
      </c>
      <c r="D162" s="52"/>
    </row>
    <row r="163" spans="1:4" x14ac:dyDescent="0.15">
      <c r="A163" s="79" t="s">
        <v>727</v>
      </c>
      <c r="B163" s="108" t="s">
        <v>1052</v>
      </c>
      <c r="C163" s="109">
        <f t="shared" si="0"/>
        <v>0</v>
      </c>
      <c r="D163" s="52"/>
    </row>
    <row r="164" spans="1:4" x14ac:dyDescent="0.15">
      <c r="A164" s="102" t="s">
        <v>1053</v>
      </c>
      <c r="B164" s="108" t="s">
        <v>1054</v>
      </c>
      <c r="C164" s="109">
        <f>-C122</f>
        <v>0</v>
      </c>
    </row>
    <row r="165" spans="1:4" x14ac:dyDescent="0.15">
      <c r="A165" s="102" t="s">
        <v>1055</v>
      </c>
      <c r="B165" s="108" t="s">
        <v>1056</v>
      </c>
      <c r="C165" s="109">
        <f>-C123</f>
        <v>0</v>
      </c>
    </row>
    <row r="166" spans="1:4" x14ac:dyDescent="0.15">
      <c r="A166" s="49"/>
      <c r="B166" s="108"/>
      <c r="C166" s="109"/>
    </row>
    <row r="167" spans="1:4" x14ac:dyDescent="0.15">
      <c r="A167" s="49"/>
      <c r="B167" s="114" t="s">
        <v>968</v>
      </c>
      <c r="C167" s="129">
        <f>SUM(C144:C165)</f>
        <v>0</v>
      </c>
    </row>
    <row r="168" spans="1:4" x14ac:dyDescent="0.15">
      <c r="A168" s="49"/>
      <c r="B168" s="114"/>
      <c r="C168" s="129"/>
    </row>
    <row r="169" spans="1:4" ht="16" x14ac:dyDescent="0.2">
      <c r="A169" s="155"/>
      <c r="B169" s="116" t="s">
        <v>983</v>
      </c>
      <c r="C169" s="130" t="s">
        <v>1063</v>
      </c>
    </row>
    <row r="170" spans="1:4" x14ac:dyDescent="0.15">
      <c r="A170" s="130" t="s">
        <v>1064</v>
      </c>
      <c r="B170" s="116" t="s">
        <v>986</v>
      </c>
      <c r="C170" s="130" t="e">
        <f>C138/C167</f>
        <v>#DIV/0!</v>
      </c>
      <c r="D170" s="41"/>
    </row>
    <row r="171" spans="1:4" x14ac:dyDescent="0.15">
      <c r="A171" s="116"/>
      <c r="B171" s="116"/>
      <c r="C171" s="130"/>
      <c r="D171" s="41"/>
    </row>
    <row r="172" spans="1:4" x14ac:dyDescent="0.15">
      <c r="A172" s="131" t="s">
        <v>1065</v>
      </c>
      <c r="B172" s="132"/>
      <c r="C172" s="133"/>
    </row>
    <row r="173" spans="1:4" x14ac:dyDescent="0.15">
      <c r="A173" s="110"/>
      <c r="B173" s="149" t="s">
        <v>75</v>
      </c>
      <c r="C173" s="119"/>
    </row>
    <row r="174" spans="1:4" x14ac:dyDescent="0.15">
      <c r="A174" s="110"/>
      <c r="B174" s="135" t="s">
        <v>1066</v>
      </c>
      <c r="C174" s="288" t="s">
        <v>960</v>
      </c>
    </row>
    <row r="175" spans="1:4" x14ac:dyDescent="0.15">
      <c r="A175" s="110"/>
      <c r="B175" s="151"/>
      <c r="C175" s="288"/>
    </row>
    <row r="176" spans="1:4" x14ac:dyDescent="0.15">
      <c r="A176" s="110"/>
      <c r="B176" s="160"/>
      <c r="C176" s="109"/>
    </row>
    <row r="177" spans="1:4" x14ac:dyDescent="0.15">
      <c r="A177" s="102" t="s">
        <v>87</v>
      </c>
      <c r="B177" s="108" t="s">
        <v>1067</v>
      </c>
      <c r="C177" s="109">
        <f>ACTIF!E3</f>
        <v>0</v>
      </c>
      <c r="D177" s="52"/>
    </row>
    <row r="178" spans="1:4" x14ac:dyDescent="0.15">
      <c r="A178" s="102" t="s">
        <v>91</v>
      </c>
      <c r="B178" s="108" t="s">
        <v>962</v>
      </c>
      <c r="C178" s="161">
        <f>C10</f>
        <v>0</v>
      </c>
    </row>
    <row r="179" spans="1:4" x14ac:dyDescent="0.15">
      <c r="A179" s="102" t="s">
        <v>93</v>
      </c>
      <c r="B179" s="108" t="s">
        <v>1068</v>
      </c>
      <c r="C179" s="109">
        <f>C11</f>
        <v>0</v>
      </c>
      <c r="D179" s="52"/>
    </row>
    <row r="180" spans="1:4" x14ac:dyDescent="0.15">
      <c r="A180" s="102" t="s">
        <v>99</v>
      </c>
      <c r="B180" s="108" t="s">
        <v>100</v>
      </c>
      <c r="C180" s="109">
        <f>ACTIF!E9</f>
        <v>0</v>
      </c>
      <c r="D180" s="52"/>
    </row>
    <row r="181" spans="1:4" x14ac:dyDescent="0.15">
      <c r="A181" s="102" t="s">
        <v>103</v>
      </c>
      <c r="B181" s="108" t="s">
        <v>1069</v>
      </c>
      <c r="C181" s="109">
        <f>ACTIF!E11</f>
        <v>0</v>
      </c>
    </row>
    <row r="182" spans="1:4" x14ac:dyDescent="0.15">
      <c r="A182" s="102" t="s">
        <v>121</v>
      </c>
      <c r="B182" s="108" t="s">
        <v>1070</v>
      </c>
      <c r="C182" s="109">
        <f>ACTIF!E20</f>
        <v>0</v>
      </c>
      <c r="D182" s="41"/>
    </row>
    <row r="183" spans="1:4" x14ac:dyDescent="0.15">
      <c r="A183" s="102" t="s">
        <v>123</v>
      </c>
      <c r="B183" s="108" t="s">
        <v>965</v>
      </c>
      <c r="C183" s="109">
        <f>C15</f>
        <v>0</v>
      </c>
    </row>
    <row r="184" spans="1:4" x14ac:dyDescent="0.15">
      <c r="A184" s="102" t="s">
        <v>125</v>
      </c>
      <c r="B184" s="108" t="s">
        <v>126</v>
      </c>
      <c r="C184" s="109">
        <f>ACTIF!E22</f>
        <v>0</v>
      </c>
      <c r="D184" s="41"/>
    </row>
    <row r="185" spans="1:4" x14ac:dyDescent="0.15">
      <c r="A185" s="102" t="s">
        <v>127</v>
      </c>
      <c r="B185" s="108" t="s">
        <v>128</v>
      </c>
      <c r="C185" s="109">
        <f>C17</f>
        <v>0</v>
      </c>
    </row>
    <row r="186" spans="1:4" x14ac:dyDescent="0.15">
      <c r="A186" s="102" t="s">
        <v>142</v>
      </c>
      <c r="B186" s="108" t="s">
        <v>143</v>
      </c>
      <c r="C186" s="109">
        <f>C19</f>
        <v>0</v>
      </c>
    </row>
    <row r="187" spans="1:4" x14ac:dyDescent="0.15">
      <c r="A187" s="102" t="s">
        <v>144</v>
      </c>
      <c r="B187" s="108" t="s">
        <v>145</v>
      </c>
      <c r="C187" s="109">
        <f>ACTIF!E32</f>
        <v>0</v>
      </c>
    </row>
    <row r="188" spans="1:4" x14ac:dyDescent="0.15">
      <c r="A188" s="102" t="s">
        <v>154</v>
      </c>
      <c r="B188" s="108" t="s">
        <v>155</v>
      </c>
      <c r="C188" s="109">
        <f>ACTIF!E37</f>
        <v>0</v>
      </c>
    </row>
    <row r="189" spans="1:4" x14ac:dyDescent="0.15">
      <c r="A189" s="102" t="s">
        <v>157</v>
      </c>
      <c r="B189" s="108" t="s">
        <v>1071</v>
      </c>
      <c r="C189" s="109">
        <f>ACTIF!E39</f>
        <v>0</v>
      </c>
    </row>
    <row r="190" spans="1:4" x14ac:dyDescent="0.15">
      <c r="A190" s="102" t="s">
        <v>1072</v>
      </c>
      <c r="B190" s="108" t="s">
        <v>108</v>
      </c>
      <c r="C190" s="109">
        <f>ACTIF!E13+ACTIF!E24+ACTIF!E38</f>
        <v>0</v>
      </c>
    </row>
    <row r="191" spans="1:4" x14ac:dyDescent="0.15">
      <c r="A191" s="102" t="s">
        <v>1073</v>
      </c>
      <c r="B191" s="108" t="s">
        <v>1074</v>
      </c>
      <c r="C191" s="137">
        <f>HORS_BILAN!C3+HORS_BILAN!C5+HORS_BILAN!C8+HORS_BILAN!C10</f>
        <v>0</v>
      </c>
    </row>
    <row r="192" spans="1:4" x14ac:dyDescent="0.15">
      <c r="A192" s="102"/>
      <c r="B192" s="153"/>
      <c r="C192" s="162"/>
    </row>
    <row r="193" spans="1:8" x14ac:dyDescent="0.15">
      <c r="A193" s="163"/>
      <c r="B193" s="114" t="s">
        <v>968</v>
      </c>
      <c r="C193" s="129">
        <f>SUM(C177:C191)</f>
        <v>0</v>
      </c>
    </row>
    <row r="194" spans="1:8" x14ac:dyDescent="0.15">
      <c r="A194" s="79"/>
      <c r="B194" s="155"/>
      <c r="C194" s="79"/>
    </row>
    <row r="195" spans="1:8" x14ac:dyDescent="0.15">
      <c r="A195" s="79"/>
      <c r="B195" s="149" t="s">
        <v>969</v>
      </c>
      <c r="C195" s="119"/>
    </row>
    <row r="196" spans="1:8" x14ac:dyDescent="0.15">
      <c r="A196" s="79"/>
      <c r="B196" s="134" t="s">
        <v>1075</v>
      </c>
      <c r="C196" s="288" t="s">
        <v>960</v>
      </c>
    </row>
    <row r="197" spans="1:8" x14ac:dyDescent="0.15">
      <c r="A197" s="79"/>
      <c r="B197" s="159"/>
      <c r="C197" s="288"/>
    </row>
    <row r="198" spans="1:8" x14ac:dyDescent="0.15">
      <c r="A198" s="79"/>
      <c r="B198" s="108"/>
      <c r="C198" s="109"/>
    </row>
    <row r="199" spans="1:8" x14ac:dyDescent="0.15">
      <c r="A199" s="79" t="s">
        <v>971</v>
      </c>
      <c r="B199" s="108" t="s">
        <v>1076</v>
      </c>
      <c r="C199" s="109">
        <f>C30</f>
        <v>0</v>
      </c>
    </row>
    <row r="200" spans="1:8" x14ac:dyDescent="0.15">
      <c r="A200" s="79" t="s">
        <v>973</v>
      </c>
      <c r="B200" s="108" t="s">
        <v>974</v>
      </c>
      <c r="C200" s="109">
        <f>C31</f>
        <v>0</v>
      </c>
      <c r="H200" s="164"/>
    </row>
    <row r="201" spans="1:8" x14ac:dyDescent="0.15">
      <c r="A201" s="79" t="s">
        <v>1077</v>
      </c>
      <c r="B201" s="108" t="s">
        <v>1078</v>
      </c>
      <c r="C201" s="109">
        <f>PASSIF!C9</f>
        <v>0</v>
      </c>
      <c r="H201" s="164"/>
    </row>
    <row r="202" spans="1:8" x14ac:dyDescent="0.15">
      <c r="A202" s="79" t="s">
        <v>990</v>
      </c>
      <c r="B202" s="108" t="s">
        <v>1079</v>
      </c>
      <c r="C202" s="109">
        <f>PASSIF!C10</f>
        <v>0</v>
      </c>
      <c r="D202" s="41"/>
      <c r="H202" s="164"/>
    </row>
    <row r="203" spans="1:8" x14ac:dyDescent="0.15">
      <c r="A203" s="79" t="s">
        <v>976</v>
      </c>
      <c r="B203" s="108" t="s">
        <v>1080</v>
      </c>
      <c r="C203" s="109">
        <f>C33</f>
        <v>0</v>
      </c>
      <c r="H203" s="164"/>
    </row>
    <row r="204" spans="1:8" x14ac:dyDescent="0.15">
      <c r="A204" s="79" t="s">
        <v>256</v>
      </c>
      <c r="B204" s="108" t="s">
        <v>1081</v>
      </c>
      <c r="C204" s="109">
        <f>C35</f>
        <v>0</v>
      </c>
      <c r="H204" s="164"/>
    </row>
    <row r="205" spans="1:8" x14ac:dyDescent="0.15">
      <c r="A205" s="79" t="s">
        <v>257</v>
      </c>
      <c r="B205" s="108" t="s">
        <v>1082</v>
      </c>
      <c r="C205" s="109">
        <f>PASSIF!C16</f>
        <v>0</v>
      </c>
      <c r="D205" s="41"/>
      <c r="H205" s="164"/>
    </row>
    <row r="206" spans="1:8" x14ac:dyDescent="0.15">
      <c r="A206" s="79" t="s">
        <v>258</v>
      </c>
      <c r="B206" s="108" t="s">
        <v>259</v>
      </c>
      <c r="C206" s="109">
        <f>C56</f>
        <v>0</v>
      </c>
      <c r="E206" s="165"/>
      <c r="H206" s="164"/>
    </row>
    <row r="207" spans="1:8" x14ac:dyDescent="0.15">
      <c r="A207" s="79" t="s">
        <v>260</v>
      </c>
      <c r="B207" s="108" t="s">
        <v>1083</v>
      </c>
      <c r="C207" s="109">
        <f>C57</f>
        <v>0</v>
      </c>
      <c r="H207" s="164"/>
    </row>
    <row r="208" spans="1:8" x14ac:dyDescent="0.15">
      <c r="A208" s="79" t="s">
        <v>262</v>
      </c>
      <c r="B208" s="108" t="s">
        <v>1084</v>
      </c>
      <c r="C208" s="109">
        <f>C37</f>
        <v>0</v>
      </c>
      <c r="H208" s="164"/>
    </row>
    <row r="209" spans="1:8" x14ac:dyDescent="0.15">
      <c r="A209" s="79" t="s">
        <v>263</v>
      </c>
      <c r="B209" s="108" t="s">
        <v>1085</v>
      </c>
      <c r="C209" s="109">
        <f>C38</f>
        <v>0</v>
      </c>
      <c r="H209" s="164"/>
    </row>
    <row r="210" spans="1:8" x14ac:dyDescent="0.15">
      <c r="A210" s="79" t="s">
        <v>265</v>
      </c>
      <c r="B210" s="108" t="s">
        <v>980</v>
      </c>
      <c r="C210" s="109">
        <f>C39</f>
        <v>0</v>
      </c>
      <c r="H210" s="164"/>
    </row>
    <row r="211" spans="1:8" x14ac:dyDescent="0.15">
      <c r="A211" s="79" t="s">
        <v>269</v>
      </c>
      <c r="B211" s="108" t="s">
        <v>1086</v>
      </c>
      <c r="C211" s="109">
        <f>PASSIF!C24</f>
        <v>0</v>
      </c>
      <c r="H211" s="164"/>
    </row>
    <row r="212" spans="1:8" x14ac:dyDescent="0.15">
      <c r="A212" s="79" t="s">
        <v>271</v>
      </c>
      <c r="B212" s="108" t="s">
        <v>1087</v>
      </c>
      <c r="C212" s="109">
        <f>PASSIF!C25</f>
        <v>0</v>
      </c>
      <c r="H212" s="164"/>
    </row>
    <row r="213" spans="1:8" x14ac:dyDescent="0.15">
      <c r="A213" s="79" t="s">
        <v>1088</v>
      </c>
      <c r="B213" s="108" t="s">
        <v>254</v>
      </c>
      <c r="C213" s="109">
        <f>(PASSIF!C13+PASSIF!C22)</f>
        <v>0</v>
      </c>
    </row>
    <row r="214" spans="1:8" x14ac:dyDescent="0.15">
      <c r="A214" s="79" t="s">
        <v>1089</v>
      </c>
      <c r="B214" s="108" t="s">
        <v>1090</v>
      </c>
      <c r="C214" s="137">
        <f>HORS_BILAN!C4+HORS_BILAN!C6+HORS_BILAN!C9+HORS_BILAN!C11</f>
        <v>0</v>
      </c>
    </row>
    <row r="215" spans="1:8" x14ac:dyDescent="0.15">
      <c r="A215" s="155"/>
      <c r="B215" s="166"/>
      <c r="C215" s="137"/>
    </row>
    <row r="216" spans="1:8" x14ac:dyDescent="0.15">
      <c r="A216" s="155"/>
      <c r="B216" s="114" t="s">
        <v>968</v>
      </c>
      <c r="C216" s="129">
        <f>SUM(C199:C214)</f>
        <v>0</v>
      </c>
    </row>
    <row r="217" spans="1:8" x14ac:dyDescent="0.15">
      <c r="A217" s="155"/>
      <c r="B217" s="155"/>
      <c r="C217" s="79"/>
    </row>
    <row r="218" spans="1:8" x14ac:dyDescent="0.15">
      <c r="A218" s="155"/>
      <c r="B218" s="116" t="s">
        <v>983</v>
      </c>
      <c r="C218" s="102"/>
    </row>
    <row r="219" spans="1:8" x14ac:dyDescent="0.15">
      <c r="A219" s="155"/>
      <c r="B219" s="116" t="s">
        <v>1091</v>
      </c>
      <c r="C219" s="102" t="s">
        <v>1011</v>
      </c>
    </row>
    <row r="220" spans="1:8" x14ac:dyDescent="0.15">
      <c r="A220" s="155"/>
      <c r="B220" s="116" t="s">
        <v>1092</v>
      </c>
      <c r="C220" s="102" t="s">
        <v>1093</v>
      </c>
    </row>
    <row r="221" spans="1:8" x14ac:dyDescent="0.15">
      <c r="A221" s="155"/>
      <c r="B221" s="116" t="s">
        <v>1094</v>
      </c>
      <c r="C221" s="102" t="s">
        <v>1095</v>
      </c>
    </row>
    <row r="222" spans="1:8" x14ac:dyDescent="0.15">
      <c r="A222" s="130" t="s">
        <v>1096</v>
      </c>
      <c r="B222" s="116" t="s">
        <v>986</v>
      </c>
      <c r="C222" s="130" t="e">
        <f>C193/C216</f>
        <v>#DIV/0!</v>
      </c>
      <c r="D222" s="41"/>
    </row>
    <row r="223" spans="1:8" ht="20.75" customHeight="1" x14ac:dyDescent="0.15">
      <c r="A223" s="155"/>
      <c r="B223" s="155"/>
      <c r="C223" s="79"/>
    </row>
    <row r="224" spans="1:8" ht="20.75" customHeight="1" x14ac:dyDescent="0.15">
      <c r="A224" s="155"/>
      <c r="B224" s="155"/>
      <c r="C224" s="79"/>
    </row>
    <row r="225" spans="1:6" x14ac:dyDescent="0.15">
      <c r="A225" s="131" t="s">
        <v>1097</v>
      </c>
      <c r="B225" s="132"/>
      <c r="C225" s="133"/>
    </row>
    <row r="226" spans="1:6" x14ac:dyDescent="0.15">
      <c r="A226" s="110"/>
      <c r="B226" s="149" t="s">
        <v>75</v>
      </c>
      <c r="C226" s="119"/>
    </row>
    <row r="227" spans="1:6" x14ac:dyDescent="0.15">
      <c r="A227" s="110"/>
      <c r="B227" s="135" t="s">
        <v>1098</v>
      </c>
      <c r="C227" s="289" t="s">
        <v>960</v>
      </c>
    </row>
    <row r="228" spans="1:6" x14ac:dyDescent="0.15">
      <c r="A228" s="110"/>
      <c r="B228" s="151" t="s">
        <v>1099</v>
      </c>
      <c r="C228" s="289"/>
    </row>
    <row r="229" spans="1:6" x14ac:dyDescent="0.15">
      <c r="A229" s="110"/>
      <c r="B229" s="108"/>
      <c r="C229" s="167"/>
    </row>
    <row r="230" spans="1:6" x14ac:dyDescent="0.15">
      <c r="A230" s="102" t="s">
        <v>1100</v>
      </c>
      <c r="B230" s="108" t="s">
        <v>1101</v>
      </c>
      <c r="C230" s="168"/>
      <c r="D230" s="52"/>
    </row>
    <row r="231" spans="1:6" x14ac:dyDescent="0.15">
      <c r="A231" s="102"/>
      <c r="B231" s="169"/>
      <c r="C231" s="170"/>
    </row>
    <row r="232" spans="1:6" x14ac:dyDescent="0.15">
      <c r="A232" s="140"/>
      <c r="B232" s="114" t="s">
        <v>968</v>
      </c>
      <c r="C232" s="141">
        <f>C230</f>
        <v>0</v>
      </c>
    </row>
    <row r="233" spans="1:6" x14ac:dyDescent="0.15">
      <c r="A233" s="155"/>
      <c r="B233" s="155"/>
      <c r="C233" s="79"/>
    </row>
    <row r="234" spans="1:6" x14ac:dyDescent="0.15">
      <c r="A234" s="155"/>
      <c r="B234" s="149" t="s">
        <v>969</v>
      </c>
      <c r="C234" s="119"/>
    </row>
    <row r="235" spans="1:6" x14ac:dyDescent="0.15">
      <c r="A235" s="155"/>
      <c r="B235" s="171" t="s">
        <v>1102</v>
      </c>
      <c r="C235" s="289" t="s">
        <v>960</v>
      </c>
    </row>
    <row r="236" spans="1:6" x14ac:dyDescent="0.15">
      <c r="A236" s="155"/>
      <c r="B236" s="172"/>
      <c r="C236" s="289"/>
    </row>
    <row r="237" spans="1:6" x14ac:dyDescent="0.15">
      <c r="A237" s="155"/>
      <c r="B237" s="173"/>
      <c r="C237" s="109"/>
    </row>
    <row r="238" spans="1:6" x14ac:dyDescent="0.15">
      <c r="A238" s="102" t="s">
        <v>91</v>
      </c>
      <c r="B238" s="108" t="s">
        <v>962</v>
      </c>
      <c r="C238" s="109">
        <f>C10</f>
        <v>0</v>
      </c>
      <c r="F238" s="124"/>
    </row>
    <row r="239" spans="1:6" x14ac:dyDescent="0.15">
      <c r="A239" s="79" t="s">
        <v>101</v>
      </c>
      <c r="B239" s="108" t="s">
        <v>102</v>
      </c>
      <c r="C239" s="109">
        <f t="shared" ref="C239:C249" si="1">C12</f>
        <v>0</v>
      </c>
      <c r="F239" s="124"/>
    </row>
    <row r="240" spans="1:6" x14ac:dyDescent="0.15">
      <c r="A240" s="79" t="s">
        <v>109</v>
      </c>
      <c r="B240" s="108" t="s">
        <v>964</v>
      </c>
      <c r="C240" s="109">
        <f t="shared" si="1"/>
        <v>0</v>
      </c>
      <c r="F240" s="124"/>
    </row>
    <row r="241" spans="1:6" x14ac:dyDescent="0.15">
      <c r="A241" s="79" t="s">
        <v>121</v>
      </c>
      <c r="B241" s="108" t="s">
        <v>122</v>
      </c>
      <c r="C241" s="109">
        <f t="shared" si="1"/>
        <v>0</v>
      </c>
      <c r="F241" s="124"/>
    </row>
    <row r="242" spans="1:6" x14ac:dyDescent="0.15">
      <c r="A242" s="79" t="s">
        <v>123</v>
      </c>
      <c r="B242" s="108" t="s">
        <v>965</v>
      </c>
      <c r="C242" s="109">
        <f t="shared" si="1"/>
        <v>0</v>
      </c>
      <c r="F242" s="124"/>
    </row>
    <row r="243" spans="1:6" x14ac:dyDescent="0.15">
      <c r="A243" s="79" t="s">
        <v>125</v>
      </c>
      <c r="B243" s="108" t="s">
        <v>126</v>
      </c>
      <c r="C243" s="109">
        <f t="shared" si="1"/>
        <v>0</v>
      </c>
      <c r="F243" s="124"/>
    </row>
    <row r="244" spans="1:6" x14ac:dyDescent="0.15">
      <c r="A244" s="79" t="s">
        <v>127</v>
      </c>
      <c r="B244" s="108" t="s">
        <v>128</v>
      </c>
      <c r="C244" s="109">
        <f t="shared" si="1"/>
        <v>0</v>
      </c>
      <c r="F244" s="124"/>
    </row>
    <row r="245" spans="1:6" x14ac:dyDescent="0.15">
      <c r="A245" s="79" t="s">
        <v>130</v>
      </c>
      <c r="B245" s="108" t="s">
        <v>131</v>
      </c>
      <c r="C245" s="109">
        <f t="shared" si="1"/>
        <v>0</v>
      </c>
      <c r="F245" s="124"/>
    </row>
    <row r="246" spans="1:6" x14ac:dyDescent="0.15">
      <c r="A246" s="79" t="s">
        <v>142</v>
      </c>
      <c r="B246" s="108" t="s">
        <v>143</v>
      </c>
      <c r="C246" s="109">
        <f t="shared" si="1"/>
        <v>0</v>
      </c>
      <c r="F246" s="124"/>
    </row>
    <row r="247" spans="1:6" x14ac:dyDescent="0.15">
      <c r="A247" s="79" t="s">
        <v>179</v>
      </c>
      <c r="B247" s="108" t="s">
        <v>180</v>
      </c>
      <c r="C247" s="109">
        <f t="shared" si="1"/>
        <v>0</v>
      </c>
      <c r="F247" s="124"/>
    </row>
    <row r="248" spans="1:6" x14ac:dyDescent="0.15">
      <c r="A248" s="79" t="s">
        <v>181</v>
      </c>
      <c r="B248" s="108" t="s">
        <v>182</v>
      </c>
      <c r="C248" s="109">
        <f t="shared" si="1"/>
        <v>0</v>
      </c>
      <c r="F248" s="124"/>
    </row>
    <row r="249" spans="1:6" x14ac:dyDescent="0.15">
      <c r="A249" s="79" t="s">
        <v>966</v>
      </c>
      <c r="B249" s="108" t="s">
        <v>967</v>
      </c>
      <c r="C249" s="109">
        <f t="shared" si="1"/>
        <v>0</v>
      </c>
      <c r="F249" s="124"/>
    </row>
    <row r="250" spans="1:6" x14ac:dyDescent="0.15">
      <c r="A250" s="155"/>
      <c r="B250" s="153"/>
      <c r="C250" s="174"/>
    </row>
    <row r="251" spans="1:6" x14ac:dyDescent="0.15">
      <c r="A251" s="155"/>
      <c r="B251" s="114" t="s">
        <v>968</v>
      </c>
      <c r="C251" s="30">
        <f>SUM(C238:C249)</f>
        <v>0</v>
      </c>
    </row>
    <row r="252" spans="1:6" x14ac:dyDescent="0.15">
      <c r="A252" s="155"/>
      <c r="B252" s="155"/>
      <c r="C252" s="79"/>
    </row>
    <row r="253" spans="1:6" x14ac:dyDescent="0.15">
      <c r="A253" s="155"/>
      <c r="B253" s="116" t="s">
        <v>983</v>
      </c>
      <c r="C253" s="102" t="s">
        <v>1103</v>
      </c>
    </row>
    <row r="254" spans="1:6" x14ac:dyDescent="0.15">
      <c r="A254" s="130" t="s">
        <v>1104</v>
      </c>
      <c r="B254" s="116" t="s">
        <v>986</v>
      </c>
      <c r="C254" s="130" t="e">
        <f>C232/C251</f>
        <v>#DIV/0!</v>
      </c>
      <c r="D254" s="41"/>
    </row>
    <row r="255" spans="1:6" x14ac:dyDescent="0.15">
      <c r="A255" s="155"/>
      <c r="B255" s="155"/>
      <c r="C255" s="79"/>
    </row>
    <row r="256" spans="1:6" x14ac:dyDescent="0.15">
      <c r="A256" s="155"/>
      <c r="B256" s="155"/>
      <c r="C256" s="79"/>
    </row>
    <row r="257" spans="1:4" x14ac:dyDescent="0.15">
      <c r="A257" s="131" t="s">
        <v>1105</v>
      </c>
      <c r="B257" s="132"/>
      <c r="C257" s="133"/>
    </row>
    <row r="258" spans="1:4" x14ac:dyDescent="0.15">
      <c r="A258" s="110"/>
      <c r="B258" s="149" t="s">
        <v>75</v>
      </c>
      <c r="C258" s="119"/>
    </row>
    <row r="259" spans="1:4" x14ac:dyDescent="0.15">
      <c r="A259" s="110"/>
      <c r="B259" s="135" t="s">
        <v>1106</v>
      </c>
      <c r="C259" s="120" t="s">
        <v>960</v>
      </c>
    </row>
    <row r="260" spans="1:4" x14ac:dyDescent="0.15">
      <c r="A260" s="110"/>
      <c r="B260" s="151"/>
      <c r="C260" s="139"/>
    </row>
    <row r="261" spans="1:4" x14ac:dyDescent="0.15">
      <c r="A261" s="110"/>
      <c r="B261" s="151"/>
      <c r="C261" s="139"/>
    </row>
    <row r="262" spans="1:4" x14ac:dyDescent="0.15">
      <c r="A262" s="110"/>
      <c r="B262" s="108"/>
      <c r="C262" s="143"/>
    </row>
    <row r="263" spans="1:4" x14ac:dyDescent="0.15">
      <c r="A263" s="102" t="s">
        <v>727</v>
      </c>
      <c r="B263" s="108" t="s">
        <v>1107</v>
      </c>
      <c r="C263" s="109">
        <f>C116</f>
        <v>0</v>
      </c>
      <c r="D263" s="52"/>
    </row>
    <row r="264" spans="1:4" x14ac:dyDescent="0.15">
      <c r="A264" s="102" t="s">
        <v>727</v>
      </c>
      <c r="B264" s="158" t="s">
        <v>1108</v>
      </c>
      <c r="C264" s="139">
        <f>C121</f>
        <v>0</v>
      </c>
    </row>
    <row r="265" spans="1:4" x14ac:dyDescent="0.15">
      <c r="A265" s="96"/>
      <c r="B265" s="114" t="s">
        <v>968</v>
      </c>
      <c r="C265" s="30">
        <f>SUM(C263:C264)</f>
        <v>0</v>
      </c>
    </row>
    <row r="266" spans="1:4" x14ac:dyDescent="0.15">
      <c r="A266" s="79"/>
      <c r="B266" s="155"/>
      <c r="C266" s="79"/>
    </row>
    <row r="267" spans="1:4" x14ac:dyDescent="0.15">
      <c r="A267" s="96"/>
      <c r="B267" s="149" t="s">
        <v>969</v>
      </c>
      <c r="C267" s="119"/>
    </row>
    <row r="268" spans="1:4" x14ac:dyDescent="0.15">
      <c r="A268" s="96"/>
      <c r="B268" s="134" t="s">
        <v>1109</v>
      </c>
      <c r="C268" s="289" t="s">
        <v>960</v>
      </c>
    </row>
    <row r="269" spans="1:4" x14ac:dyDescent="0.15">
      <c r="A269" s="79"/>
      <c r="B269" s="159"/>
      <c r="C269" s="289"/>
    </row>
    <row r="270" spans="1:4" x14ac:dyDescent="0.15">
      <c r="A270" s="79"/>
      <c r="B270" s="157"/>
      <c r="C270" s="46"/>
    </row>
    <row r="271" spans="1:4" x14ac:dyDescent="0.15">
      <c r="A271" s="79"/>
      <c r="B271" s="108"/>
      <c r="C271" s="109"/>
    </row>
    <row r="272" spans="1:4" x14ac:dyDescent="0.15">
      <c r="A272" s="79" t="s">
        <v>1041</v>
      </c>
      <c r="B272" s="108" t="s">
        <v>1110</v>
      </c>
      <c r="C272" s="109">
        <f>C120</f>
        <v>0</v>
      </c>
      <c r="D272" s="52"/>
    </row>
    <row r="273" spans="1:6" x14ac:dyDescent="0.15">
      <c r="A273" s="155"/>
      <c r="B273" s="108"/>
      <c r="C273" s="109"/>
    </row>
    <row r="274" spans="1:6" x14ac:dyDescent="0.15">
      <c r="A274" s="155"/>
      <c r="B274" s="169"/>
      <c r="C274" s="139"/>
    </row>
    <row r="275" spans="1:6" x14ac:dyDescent="0.15">
      <c r="A275" s="155"/>
      <c r="B275" s="114" t="s">
        <v>968</v>
      </c>
      <c r="C275" s="30">
        <f>SUM(C272)</f>
        <v>0</v>
      </c>
    </row>
    <row r="276" spans="1:6" x14ac:dyDescent="0.15">
      <c r="A276" s="155"/>
      <c r="B276" s="155"/>
      <c r="C276" s="79"/>
    </row>
    <row r="277" spans="1:6" x14ac:dyDescent="0.15">
      <c r="A277" s="155"/>
      <c r="B277" s="116" t="s">
        <v>1111</v>
      </c>
      <c r="C277" s="109">
        <f>C265+C275</f>
        <v>0</v>
      </c>
    </row>
    <row r="278" spans="1:6" x14ac:dyDescent="0.15">
      <c r="A278" s="155"/>
      <c r="B278" s="155"/>
      <c r="C278" s="79"/>
    </row>
    <row r="279" spans="1:6" x14ac:dyDescent="0.15">
      <c r="A279" s="155"/>
      <c r="B279" s="116" t="s">
        <v>1112</v>
      </c>
      <c r="C279" s="102" t="s">
        <v>1113</v>
      </c>
    </row>
    <row r="280" spans="1:6" x14ac:dyDescent="0.15">
      <c r="A280" s="130" t="s">
        <v>1114</v>
      </c>
      <c r="B280" s="116" t="s">
        <v>986</v>
      </c>
      <c r="C280" s="175">
        <f>IF(C277*0.15&gt;0,C277*0.15,0)</f>
        <v>0</v>
      </c>
      <c r="D280" s="52"/>
    </row>
    <row r="281" spans="1:6" x14ac:dyDescent="0.15">
      <c r="A281" s="155"/>
      <c r="B281" s="116"/>
      <c r="C281" s="79"/>
    </row>
    <row r="282" spans="1:6" x14ac:dyDescent="0.15">
      <c r="A282" s="131" t="s">
        <v>1115</v>
      </c>
      <c r="B282" s="132"/>
      <c r="C282" s="79"/>
    </row>
    <row r="283" spans="1:6" x14ac:dyDescent="0.15">
      <c r="A283" s="110"/>
      <c r="B283" s="149" t="s">
        <v>75</v>
      </c>
      <c r="C283" s="119"/>
    </row>
    <row r="284" spans="1:6" x14ac:dyDescent="0.15">
      <c r="A284" s="110"/>
      <c r="B284" s="135" t="s">
        <v>1017</v>
      </c>
      <c r="C284" s="289" t="s">
        <v>960</v>
      </c>
    </row>
    <row r="285" spans="1:6" x14ac:dyDescent="0.15">
      <c r="A285" s="110"/>
      <c r="B285" s="151"/>
      <c r="C285" s="289"/>
    </row>
    <row r="286" spans="1:6" x14ac:dyDescent="0.15">
      <c r="A286" s="110"/>
      <c r="B286" s="176"/>
      <c r="C286" s="137"/>
    </row>
    <row r="287" spans="1:6" x14ac:dyDescent="0.15">
      <c r="A287" s="102" t="s">
        <v>1018</v>
      </c>
      <c r="B287" s="108" t="s">
        <v>1019</v>
      </c>
      <c r="C287" s="109">
        <f t="shared" ref="C287:C306" si="2">C102</f>
        <v>0</v>
      </c>
      <c r="F287" s="124"/>
    </row>
    <row r="288" spans="1:6" x14ac:dyDescent="0.15">
      <c r="A288" s="102" t="s">
        <v>1020</v>
      </c>
      <c r="B288" s="108" t="s">
        <v>1021</v>
      </c>
      <c r="C288" s="109">
        <f t="shared" si="2"/>
        <v>0</v>
      </c>
      <c r="F288" s="124"/>
    </row>
    <row r="289" spans="1:6" x14ac:dyDescent="0.15">
      <c r="A289" s="102" t="s">
        <v>1022</v>
      </c>
      <c r="B289" s="108" t="s">
        <v>1023</v>
      </c>
      <c r="C289" s="109">
        <f t="shared" si="2"/>
        <v>0</v>
      </c>
      <c r="F289" s="124"/>
    </row>
    <row r="290" spans="1:6" x14ac:dyDescent="0.15">
      <c r="A290" s="102" t="s">
        <v>1024</v>
      </c>
      <c r="B290" s="108" t="s">
        <v>1025</v>
      </c>
      <c r="C290" s="109">
        <f t="shared" si="2"/>
        <v>0</v>
      </c>
      <c r="F290" s="124"/>
    </row>
    <row r="291" spans="1:6" x14ac:dyDescent="0.15">
      <c r="A291" s="102" t="s">
        <v>1026</v>
      </c>
      <c r="B291" s="108" t="s">
        <v>1027</v>
      </c>
      <c r="C291" s="109">
        <f t="shared" si="2"/>
        <v>0</v>
      </c>
      <c r="F291" s="124"/>
    </row>
    <row r="292" spans="1:6" x14ac:dyDescent="0.15">
      <c r="A292" s="102" t="s">
        <v>1028</v>
      </c>
      <c r="B292" s="108" t="s">
        <v>1029</v>
      </c>
      <c r="C292" s="109">
        <f t="shared" si="2"/>
        <v>0</v>
      </c>
      <c r="F292" s="124"/>
    </row>
    <row r="293" spans="1:6" x14ac:dyDescent="0.15">
      <c r="A293" s="102" t="s">
        <v>1030</v>
      </c>
      <c r="B293" s="108" t="s">
        <v>1031</v>
      </c>
      <c r="C293" s="109">
        <f t="shared" si="2"/>
        <v>0</v>
      </c>
      <c r="F293" s="124"/>
    </row>
    <row r="294" spans="1:6" x14ac:dyDescent="0.15">
      <c r="A294" s="102" t="s">
        <v>1032</v>
      </c>
      <c r="B294" s="108" t="s">
        <v>1033</v>
      </c>
      <c r="C294" s="109">
        <f t="shared" si="2"/>
        <v>0</v>
      </c>
      <c r="F294" s="124"/>
    </row>
    <row r="295" spans="1:6" x14ac:dyDescent="0.15">
      <c r="A295" s="102" t="s">
        <v>1034</v>
      </c>
      <c r="B295" s="108" t="s">
        <v>1035</v>
      </c>
      <c r="C295" s="109">
        <f t="shared" si="2"/>
        <v>0</v>
      </c>
      <c r="F295" s="124"/>
    </row>
    <row r="296" spans="1:6" x14ac:dyDescent="0.15">
      <c r="A296" s="102" t="s">
        <v>332</v>
      </c>
      <c r="B296" s="108" t="s">
        <v>1036</v>
      </c>
      <c r="C296" s="109">
        <f t="shared" si="2"/>
        <v>0</v>
      </c>
      <c r="F296" s="124"/>
    </row>
    <row r="297" spans="1:6" x14ac:dyDescent="0.15">
      <c r="A297" s="102" t="s">
        <v>1037</v>
      </c>
      <c r="B297" s="108" t="s">
        <v>1038</v>
      </c>
      <c r="C297" s="109">
        <f t="shared" si="2"/>
        <v>0</v>
      </c>
      <c r="F297" s="124"/>
    </row>
    <row r="298" spans="1:6" x14ac:dyDescent="0.15">
      <c r="A298" s="102" t="s">
        <v>1039</v>
      </c>
      <c r="B298" s="108" t="s">
        <v>1040</v>
      </c>
      <c r="C298" s="109">
        <f t="shared" si="2"/>
        <v>0</v>
      </c>
      <c r="F298" s="124"/>
    </row>
    <row r="299" spans="1:6" x14ac:dyDescent="0.15">
      <c r="A299" s="102" t="s">
        <v>1041</v>
      </c>
      <c r="B299" s="108" t="s">
        <v>1042</v>
      </c>
      <c r="C299" s="109">
        <f t="shared" si="2"/>
        <v>0</v>
      </c>
      <c r="D299" s="52"/>
      <c r="F299" s="124"/>
    </row>
    <row r="300" spans="1:6" x14ac:dyDescent="0.15">
      <c r="A300" s="102" t="s">
        <v>1043</v>
      </c>
      <c r="B300" s="108" t="s">
        <v>1044</v>
      </c>
      <c r="C300" s="109">
        <f t="shared" si="2"/>
        <v>0</v>
      </c>
      <c r="F300" s="124"/>
    </row>
    <row r="301" spans="1:6" x14ac:dyDescent="0.15">
      <c r="A301" s="102" t="s">
        <v>727</v>
      </c>
      <c r="B301" s="108" t="s">
        <v>1045</v>
      </c>
      <c r="C301" s="109">
        <f t="shared" si="2"/>
        <v>0</v>
      </c>
      <c r="D301" s="80"/>
      <c r="F301" s="124"/>
    </row>
    <row r="302" spans="1:6" x14ac:dyDescent="0.15">
      <c r="A302" s="102" t="s">
        <v>1046</v>
      </c>
      <c r="B302" s="108" t="s">
        <v>1047</v>
      </c>
      <c r="C302" s="109">
        <f t="shared" si="2"/>
        <v>0</v>
      </c>
      <c r="F302" s="124"/>
    </row>
    <row r="303" spans="1:6" x14ac:dyDescent="0.15">
      <c r="A303" s="79" t="s">
        <v>226</v>
      </c>
      <c r="B303" s="108" t="s">
        <v>1048</v>
      </c>
      <c r="C303" s="109">
        <f t="shared" si="2"/>
        <v>0</v>
      </c>
      <c r="F303" s="124"/>
    </row>
    <row r="304" spans="1:6" x14ac:dyDescent="0.15">
      <c r="A304" s="79" t="s">
        <v>1049</v>
      </c>
      <c r="B304" s="108" t="s">
        <v>1050</v>
      </c>
      <c r="C304" s="109">
        <f t="shared" si="2"/>
        <v>0</v>
      </c>
      <c r="D304" s="52"/>
      <c r="F304" s="124"/>
    </row>
    <row r="305" spans="1:6" x14ac:dyDescent="0.15">
      <c r="A305" s="79" t="s">
        <v>1041</v>
      </c>
      <c r="B305" s="108" t="s">
        <v>1051</v>
      </c>
      <c r="C305" s="109">
        <f t="shared" si="2"/>
        <v>0</v>
      </c>
      <c r="D305" s="52"/>
      <c r="F305" s="124"/>
    </row>
    <row r="306" spans="1:6" x14ac:dyDescent="0.15">
      <c r="A306" s="79" t="s">
        <v>727</v>
      </c>
      <c r="B306" s="108" t="s">
        <v>1052</v>
      </c>
      <c r="C306" s="109">
        <f t="shared" si="2"/>
        <v>0</v>
      </c>
      <c r="D306" s="52"/>
      <c r="F306" s="124"/>
    </row>
    <row r="307" spans="1:6" x14ac:dyDescent="0.15">
      <c r="A307" s="102" t="s">
        <v>1053</v>
      </c>
      <c r="B307" s="108" t="s">
        <v>1054</v>
      </c>
      <c r="C307" s="109">
        <f>-C122</f>
        <v>0</v>
      </c>
      <c r="F307" s="124"/>
    </row>
    <row r="308" spans="1:6" x14ac:dyDescent="0.15">
      <c r="A308" s="102" t="s">
        <v>1055</v>
      </c>
      <c r="B308" s="108" t="s">
        <v>1056</v>
      </c>
      <c r="C308" s="109">
        <f>-C123</f>
        <v>0</v>
      </c>
      <c r="F308" s="124"/>
    </row>
    <row r="309" spans="1:6" x14ac:dyDescent="0.15">
      <c r="A309" s="140"/>
      <c r="B309" s="155"/>
      <c r="C309" s="109"/>
    </row>
    <row r="310" spans="1:6" x14ac:dyDescent="0.15">
      <c r="A310" s="155"/>
      <c r="B310" s="114" t="s">
        <v>968</v>
      </c>
      <c r="C310" s="129">
        <f>SUM(C287:C308)</f>
        <v>0</v>
      </c>
    </row>
    <row r="311" spans="1:6" x14ac:dyDescent="0.15">
      <c r="A311" s="155"/>
      <c r="B311" s="155"/>
      <c r="C311" s="117"/>
    </row>
    <row r="312" spans="1:6" x14ac:dyDescent="0.15">
      <c r="A312" s="155"/>
      <c r="B312" s="149" t="s">
        <v>969</v>
      </c>
      <c r="C312" s="91"/>
    </row>
    <row r="313" spans="1:6" x14ac:dyDescent="0.15">
      <c r="A313" s="155"/>
      <c r="B313" s="134" t="s">
        <v>1116</v>
      </c>
      <c r="C313" s="290" t="s">
        <v>960</v>
      </c>
    </row>
    <row r="314" spans="1:6" x14ac:dyDescent="0.15">
      <c r="A314" s="155"/>
      <c r="B314" s="159"/>
      <c r="C314" s="290"/>
    </row>
    <row r="315" spans="1:6" x14ac:dyDescent="0.15">
      <c r="A315" s="155"/>
      <c r="B315" s="173"/>
      <c r="C315" s="177"/>
    </row>
    <row r="316" spans="1:6" x14ac:dyDescent="0.15">
      <c r="A316" s="79" t="s">
        <v>228</v>
      </c>
      <c r="B316" s="173" t="s">
        <v>1117</v>
      </c>
      <c r="C316" s="109">
        <f>ACTIF!E78</f>
        <v>0</v>
      </c>
    </row>
    <row r="317" spans="1:6" x14ac:dyDescent="0.15">
      <c r="A317" s="155"/>
      <c r="B317" s="178"/>
      <c r="C317" s="139"/>
    </row>
    <row r="318" spans="1:6" x14ac:dyDescent="0.15">
      <c r="A318" s="155"/>
      <c r="B318" s="114" t="s">
        <v>968</v>
      </c>
      <c r="C318" s="129">
        <f>C316</f>
        <v>0</v>
      </c>
    </row>
    <row r="319" spans="1:6" x14ac:dyDescent="0.15">
      <c r="A319" s="155"/>
      <c r="B319" s="155"/>
      <c r="C319" s="79"/>
    </row>
    <row r="320" spans="1:6" x14ac:dyDescent="0.15">
      <c r="A320" s="155"/>
      <c r="B320" s="116" t="s">
        <v>1112</v>
      </c>
      <c r="C320" s="102" t="s">
        <v>1118</v>
      </c>
    </row>
    <row r="321" spans="1:5" x14ac:dyDescent="0.15">
      <c r="A321" s="130" t="s">
        <v>1119</v>
      </c>
      <c r="B321" s="116" t="s">
        <v>986</v>
      </c>
      <c r="C321" s="148" t="e">
        <f>C310/C318</f>
        <v>#DIV/0!</v>
      </c>
      <c r="D321" s="41"/>
    </row>
    <row r="322" spans="1:5" x14ac:dyDescent="0.15">
      <c r="A322" s="155"/>
      <c r="B322" s="155"/>
      <c r="C322" s="79"/>
    </row>
    <row r="323" spans="1:5" x14ac:dyDescent="0.15">
      <c r="A323" s="131" t="s">
        <v>1120</v>
      </c>
      <c r="B323" s="132"/>
      <c r="C323" s="133"/>
    </row>
    <row r="324" spans="1:5" x14ac:dyDescent="0.15">
      <c r="A324" s="110"/>
      <c r="B324" s="149" t="s">
        <v>75</v>
      </c>
      <c r="C324" s="119"/>
    </row>
    <row r="325" spans="1:5" x14ac:dyDescent="0.15">
      <c r="A325" s="110"/>
      <c r="B325" s="135" t="s">
        <v>1121</v>
      </c>
      <c r="C325" s="120" t="s">
        <v>960</v>
      </c>
    </row>
    <row r="326" spans="1:5" x14ac:dyDescent="0.15">
      <c r="A326" s="110"/>
      <c r="B326" s="151"/>
      <c r="C326" s="139"/>
      <c r="E326" s="26"/>
    </row>
    <row r="327" spans="1:5" x14ac:dyDescent="0.15">
      <c r="A327" s="110"/>
      <c r="B327" s="169"/>
      <c r="C327" s="143"/>
    </row>
    <row r="328" spans="1:5" x14ac:dyDescent="0.15">
      <c r="A328" s="102" t="s">
        <v>179</v>
      </c>
      <c r="B328" s="108" t="s">
        <v>1122</v>
      </c>
      <c r="C328" s="109">
        <f>C20</f>
        <v>0</v>
      </c>
    </row>
    <row r="329" spans="1:5" x14ac:dyDescent="0.15">
      <c r="A329" s="102"/>
      <c r="B329" s="158"/>
      <c r="C329" s="139"/>
    </row>
    <row r="330" spans="1:5" x14ac:dyDescent="0.15">
      <c r="A330" s="163"/>
      <c r="B330" s="114" t="s">
        <v>968</v>
      </c>
      <c r="C330" s="129">
        <f>C328</f>
        <v>0</v>
      </c>
    </row>
    <row r="331" spans="1:5" x14ac:dyDescent="0.15">
      <c r="A331" s="79"/>
      <c r="B331" s="155"/>
      <c r="C331" s="79"/>
    </row>
    <row r="332" spans="1:5" x14ac:dyDescent="0.15">
      <c r="A332" s="79"/>
      <c r="B332" s="149" t="s">
        <v>969</v>
      </c>
      <c r="C332" s="179"/>
    </row>
    <row r="333" spans="1:5" x14ac:dyDescent="0.15">
      <c r="A333" s="79"/>
      <c r="B333" s="134" t="s">
        <v>1017</v>
      </c>
      <c r="C333" s="120" t="s">
        <v>960</v>
      </c>
    </row>
    <row r="334" spans="1:5" x14ac:dyDescent="0.15">
      <c r="A334" s="79"/>
      <c r="B334" s="159"/>
      <c r="C334" s="139"/>
    </row>
    <row r="335" spans="1:5" x14ac:dyDescent="0.15">
      <c r="A335" s="79"/>
      <c r="B335" s="158"/>
      <c r="C335" s="137"/>
    </row>
    <row r="336" spans="1:5" x14ac:dyDescent="0.15">
      <c r="A336" s="102" t="s">
        <v>1018</v>
      </c>
      <c r="B336" s="108" t="s">
        <v>1019</v>
      </c>
      <c r="C336" s="109">
        <f t="shared" ref="C336:C355" si="3">C102</f>
        <v>0</v>
      </c>
    </row>
    <row r="337" spans="1:4" x14ac:dyDescent="0.15">
      <c r="A337" s="102" t="s">
        <v>1020</v>
      </c>
      <c r="B337" s="108" t="s">
        <v>1021</v>
      </c>
      <c r="C337" s="109">
        <f t="shared" si="3"/>
        <v>0</v>
      </c>
    </row>
    <row r="338" spans="1:4" x14ac:dyDescent="0.15">
      <c r="A338" s="102" t="s">
        <v>1022</v>
      </c>
      <c r="B338" s="108" t="s">
        <v>1023</v>
      </c>
      <c r="C338" s="109">
        <f t="shared" si="3"/>
        <v>0</v>
      </c>
    </row>
    <row r="339" spans="1:4" x14ac:dyDescent="0.15">
      <c r="A339" s="102" t="s">
        <v>1024</v>
      </c>
      <c r="B339" s="108" t="s">
        <v>1025</v>
      </c>
      <c r="C339" s="109">
        <f t="shared" si="3"/>
        <v>0</v>
      </c>
    </row>
    <row r="340" spans="1:4" x14ac:dyDescent="0.15">
      <c r="A340" s="102" t="s">
        <v>1026</v>
      </c>
      <c r="B340" s="108" t="s">
        <v>1027</v>
      </c>
      <c r="C340" s="109">
        <f t="shared" si="3"/>
        <v>0</v>
      </c>
    </row>
    <row r="341" spans="1:4" x14ac:dyDescent="0.15">
      <c r="A341" s="102" t="s">
        <v>1028</v>
      </c>
      <c r="B341" s="108" t="s">
        <v>1029</v>
      </c>
      <c r="C341" s="109">
        <f t="shared" si="3"/>
        <v>0</v>
      </c>
    </row>
    <row r="342" spans="1:4" x14ac:dyDescent="0.15">
      <c r="A342" s="102" t="s">
        <v>1030</v>
      </c>
      <c r="B342" s="108" t="s">
        <v>1031</v>
      </c>
      <c r="C342" s="109">
        <f t="shared" si="3"/>
        <v>0</v>
      </c>
    </row>
    <row r="343" spans="1:4" x14ac:dyDescent="0.15">
      <c r="A343" s="102" t="s">
        <v>1032</v>
      </c>
      <c r="B343" s="108" t="s">
        <v>1033</v>
      </c>
      <c r="C343" s="109">
        <f t="shared" si="3"/>
        <v>0</v>
      </c>
    </row>
    <row r="344" spans="1:4" x14ac:dyDescent="0.15">
      <c r="A344" s="102" t="s">
        <v>1034</v>
      </c>
      <c r="B344" s="108" t="s">
        <v>1035</v>
      </c>
      <c r="C344" s="109">
        <f t="shared" si="3"/>
        <v>0</v>
      </c>
    </row>
    <row r="345" spans="1:4" x14ac:dyDescent="0.15">
      <c r="A345" s="102" t="s">
        <v>332</v>
      </c>
      <c r="B345" s="108" t="s">
        <v>1036</v>
      </c>
      <c r="C345" s="109">
        <f t="shared" si="3"/>
        <v>0</v>
      </c>
    </row>
    <row r="346" spans="1:4" x14ac:dyDescent="0.15">
      <c r="A346" s="102" t="s">
        <v>1037</v>
      </c>
      <c r="B346" s="108" t="s">
        <v>1038</v>
      </c>
      <c r="C346" s="109">
        <f t="shared" si="3"/>
        <v>0</v>
      </c>
    </row>
    <row r="347" spans="1:4" x14ac:dyDescent="0.15">
      <c r="A347" s="102" t="s">
        <v>1039</v>
      </c>
      <c r="B347" s="108" t="s">
        <v>1040</v>
      </c>
      <c r="C347" s="109">
        <f t="shared" si="3"/>
        <v>0</v>
      </c>
    </row>
    <row r="348" spans="1:4" x14ac:dyDescent="0.15">
      <c r="A348" s="102" t="s">
        <v>1041</v>
      </c>
      <c r="B348" s="108" t="s">
        <v>1042</v>
      </c>
      <c r="C348" s="109">
        <f t="shared" si="3"/>
        <v>0</v>
      </c>
      <c r="D348" s="52"/>
    </row>
    <row r="349" spans="1:4" x14ac:dyDescent="0.15">
      <c r="A349" s="102" t="s">
        <v>1043</v>
      </c>
      <c r="B349" s="108" t="s">
        <v>1044</v>
      </c>
      <c r="C349" s="109">
        <f t="shared" si="3"/>
        <v>0</v>
      </c>
    </row>
    <row r="350" spans="1:4" x14ac:dyDescent="0.15">
      <c r="A350" s="102" t="s">
        <v>727</v>
      </c>
      <c r="B350" s="108" t="s">
        <v>1045</v>
      </c>
      <c r="C350" s="109">
        <f t="shared" si="3"/>
        <v>0</v>
      </c>
      <c r="D350" s="80"/>
    </row>
    <row r="351" spans="1:4" x14ac:dyDescent="0.15">
      <c r="A351" s="102" t="s">
        <v>1046</v>
      </c>
      <c r="B351" s="108" t="s">
        <v>1047</v>
      </c>
      <c r="C351" s="109">
        <f t="shared" si="3"/>
        <v>0</v>
      </c>
    </row>
    <row r="352" spans="1:4" x14ac:dyDescent="0.15">
      <c r="A352" s="79" t="s">
        <v>226</v>
      </c>
      <c r="B352" s="108" t="s">
        <v>1048</v>
      </c>
      <c r="C352" s="109">
        <f t="shared" si="3"/>
        <v>0</v>
      </c>
    </row>
    <row r="353" spans="1:4" x14ac:dyDescent="0.15">
      <c r="A353" s="79" t="s">
        <v>1049</v>
      </c>
      <c r="B353" s="108" t="s">
        <v>1050</v>
      </c>
      <c r="C353" s="109">
        <f t="shared" si="3"/>
        <v>0</v>
      </c>
      <c r="D353" s="52"/>
    </row>
    <row r="354" spans="1:4" x14ac:dyDescent="0.15">
      <c r="A354" s="79" t="s">
        <v>1041</v>
      </c>
      <c r="B354" s="108" t="s">
        <v>1051</v>
      </c>
      <c r="C354" s="109">
        <f t="shared" si="3"/>
        <v>0</v>
      </c>
      <c r="D354" s="52"/>
    </row>
    <row r="355" spans="1:4" x14ac:dyDescent="0.15">
      <c r="A355" s="79" t="s">
        <v>727</v>
      </c>
      <c r="B355" s="108" t="s">
        <v>1052</v>
      </c>
      <c r="C355" s="109">
        <f t="shared" si="3"/>
        <v>0</v>
      </c>
      <c r="D355" s="52"/>
    </row>
    <row r="356" spans="1:4" x14ac:dyDescent="0.15">
      <c r="A356" s="102" t="s">
        <v>1053</v>
      </c>
      <c r="B356" s="108" t="s">
        <v>1054</v>
      </c>
      <c r="C356" s="109">
        <f>-C122</f>
        <v>0</v>
      </c>
    </row>
    <row r="357" spans="1:4" x14ac:dyDescent="0.15">
      <c r="A357" s="102" t="s">
        <v>1055</v>
      </c>
      <c r="B357" s="108" t="s">
        <v>1056</v>
      </c>
      <c r="C357" s="109">
        <f>-C123</f>
        <v>0</v>
      </c>
    </row>
    <row r="358" spans="1:4" x14ac:dyDescent="0.15">
      <c r="A358" s="155"/>
      <c r="B358" s="108"/>
      <c r="C358" s="109"/>
    </row>
    <row r="359" spans="1:4" x14ac:dyDescent="0.15">
      <c r="A359" s="131"/>
      <c r="B359" s="114" t="s">
        <v>968</v>
      </c>
      <c r="C359" s="129">
        <f>SUM(C336:C357)</f>
        <v>0</v>
      </c>
    </row>
    <row r="360" spans="1:4" x14ac:dyDescent="0.15">
      <c r="A360" s="180"/>
      <c r="B360" s="155"/>
      <c r="C360" s="79"/>
    </row>
    <row r="361" spans="1:4" x14ac:dyDescent="0.15">
      <c r="A361" s="131"/>
      <c r="B361" s="116" t="s">
        <v>1123</v>
      </c>
      <c r="C361" s="102" t="s">
        <v>1124</v>
      </c>
    </row>
    <row r="362" spans="1:4" x14ac:dyDescent="0.15">
      <c r="A362" s="102" t="s">
        <v>1125</v>
      </c>
      <c r="B362" s="116" t="s">
        <v>986</v>
      </c>
      <c r="C362" s="130" t="e">
        <f>C330/C359</f>
        <v>#DIV/0!</v>
      </c>
    </row>
    <row r="363" spans="1:4" x14ac:dyDescent="0.15">
      <c r="A363" s="155"/>
      <c r="B363" s="155"/>
      <c r="C363" s="79"/>
    </row>
    <row r="364" spans="1:4" x14ac:dyDescent="0.15">
      <c r="A364" s="155"/>
      <c r="B364" s="155"/>
      <c r="C364" s="79"/>
    </row>
    <row r="365" spans="1:4" x14ac:dyDescent="0.15">
      <c r="A365" s="181" t="s">
        <v>1126</v>
      </c>
      <c r="B365" s="182"/>
      <c r="C365" s="79"/>
    </row>
    <row r="366" spans="1:4" x14ac:dyDescent="0.15">
      <c r="A366" s="181"/>
      <c r="B366" s="182"/>
      <c r="C366" s="79"/>
    </row>
    <row r="367" spans="1:4" x14ac:dyDescent="0.15">
      <c r="A367" s="183"/>
      <c r="B367" s="184" t="s">
        <v>75</v>
      </c>
      <c r="C367" s="46"/>
    </row>
    <row r="368" spans="1:4" x14ac:dyDescent="0.15">
      <c r="A368" s="183"/>
      <c r="B368" s="185" t="s">
        <v>1121</v>
      </c>
      <c r="C368" s="287" t="s">
        <v>960</v>
      </c>
    </row>
    <row r="369" spans="1:6" x14ac:dyDescent="0.15">
      <c r="A369" s="183"/>
      <c r="B369" s="186"/>
      <c r="C369" s="287"/>
    </row>
    <row r="370" spans="1:6" x14ac:dyDescent="0.15">
      <c r="A370" s="183"/>
      <c r="B370" s="187"/>
      <c r="C370" s="167"/>
      <c r="F370" s="124"/>
    </row>
    <row r="371" spans="1:6" x14ac:dyDescent="0.15">
      <c r="A371" s="156" t="s">
        <v>187</v>
      </c>
      <c r="B371" s="108" t="s">
        <v>1127</v>
      </c>
      <c r="C371" s="109">
        <f>ACTIF!E54</f>
        <v>0</v>
      </c>
      <c r="F371" s="124"/>
    </row>
    <row r="372" spans="1:6" x14ac:dyDescent="0.15">
      <c r="A372" s="156" t="s">
        <v>189</v>
      </c>
      <c r="B372" s="108" t="s">
        <v>1128</v>
      </c>
      <c r="C372" s="109">
        <f>ACTIF!E55</f>
        <v>0</v>
      </c>
      <c r="F372" s="124"/>
    </row>
    <row r="373" spans="1:6" x14ac:dyDescent="0.15">
      <c r="A373" s="156" t="s">
        <v>193</v>
      </c>
      <c r="B373" s="108" t="s">
        <v>1129</v>
      </c>
      <c r="C373" s="109">
        <f>ACTIF!E57</f>
        <v>0</v>
      </c>
      <c r="F373" s="124"/>
    </row>
    <row r="374" spans="1:6" x14ac:dyDescent="0.15">
      <c r="A374" s="156" t="s">
        <v>194</v>
      </c>
      <c r="B374" s="108" t="s">
        <v>1130</v>
      </c>
      <c r="C374" s="109">
        <f>ACTIF!E58</f>
        <v>0</v>
      </c>
      <c r="D374" s="52"/>
      <c r="F374" s="124"/>
    </row>
    <row r="375" spans="1:6" x14ac:dyDescent="0.15">
      <c r="A375" s="156" t="s">
        <v>197</v>
      </c>
      <c r="B375" s="108" t="s">
        <v>1131</v>
      </c>
      <c r="C375" s="109">
        <f>ACTIF!E60</f>
        <v>0</v>
      </c>
      <c r="F375" s="124"/>
    </row>
    <row r="376" spans="1:6" x14ac:dyDescent="0.15">
      <c r="A376" s="156" t="s">
        <v>198</v>
      </c>
      <c r="B376" s="108" t="s">
        <v>1132</v>
      </c>
      <c r="C376" s="109">
        <f>ACTIF!E61</f>
        <v>0</v>
      </c>
      <c r="F376" s="124"/>
    </row>
    <row r="377" spans="1:6" x14ac:dyDescent="0.15">
      <c r="A377" s="156" t="s">
        <v>201</v>
      </c>
      <c r="B377" s="108" t="s">
        <v>1133</v>
      </c>
      <c r="C377" s="109">
        <f>ACTIF!E63</f>
        <v>0</v>
      </c>
      <c r="F377" s="124"/>
    </row>
    <row r="378" spans="1:6" x14ac:dyDescent="0.15">
      <c r="A378" s="156" t="s">
        <v>202</v>
      </c>
      <c r="B378" s="108" t="s">
        <v>1134</v>
      </c>
      <c r="C378" s="109">
        <f>ACTIF!E64</f>
        <v>0</v>
      </c>
    </row>
    <row r="379" spans="1:6" x14ac:dyDescent="0.15">
      <c r="A379" s="156" t="s">
        <v>179</v>
      </c>
      <c r="B379" s="188" t="s">
        <v>180</v>
      </c>
      <c r="C379" s="109">
        <f>ACTIF!E50</f>
        <v>0</v>
      </c>
    </row>
    <row r="380" spans="1:6" x14ac:dyDescent="0.15">
      <c r="A380" s="156"/>
      <c r="B380" s="189"/>
      <c r="C380" s="137"/>
    </row>
    <row r="381" spans="1:6" x14ac:dyDescent="0.15">
      <c r="A381" s="156"/>
      <c r="B381" s="190"/>
      <c r="C381" s="46"/>
    </row>
    <row r="382" spans="1:6" x14ac:dyDescent="0.15">
      <c r="A382" s="191"/>
      <c r="B382" s="192" t="s">
        <v>968</v>
      </c>
      <c r="C382" s="30">
        <f>SUM(C371:C379)</f>
        <v>0</v>
      </c>
    </row>
    <row r="383" spans="1:6" x14ac:dyDescent="0.15">
      <c r="A383" s="193"/>
      <c r="B383" s="194"/>
      <c r="C383" s="79"/>
    </row>
    <row r="384" spans="1:6" x14ac:dyDescent="0.15">
      <c r="A384" s="195"/>
      <c r="B384" s="184" t="s">
        <v>969</v>
      </c>
      <c r="C384" s="179"/>
    </row>
    <row r="385" spans="1:4" x14ac:dyDescent="0.15">
      <c r="A385" s="193"/>
      <c r="B385" s="196" t="s">
        <v>1017</v>
      </c>
      <c r="C385" s="287" t="s">
        <v>960</v>
      </c>
    </row>
    <row r="386" spans="1:4" x14ac:dyDescent="0.15">
      <c r="A386" s="193"/>
      <c r="B386" s="197"/>
      <c r="C386" s="287"/>
    </row>
    <row r="387" spans="1:4" x14ac:dyDescent="0.15">
      <c r="A387" s="193"/>
      <c r="B387" s="187"/>
      <c r="C387" s="128"/>
    </row>
    <row r="388" spans="1:4" x14ac:dyDescent="0.15">
      <c r="A388" s="102" t="s">
        <v>1018</v>
      </c>
      <c r="B388" s="108" t="s">
        <v>1019</v>
      </c>
      <c r="C388" s="137">
        <f t="shared" ref="C388:C407" si="4">C102</f>
        <v>0</v>
      </c>
    </row>
    <row r="389" spans="1:4" x14ac:dyDescent="0.15">
      <c r="A389" s="102" t="s">
        <v>1020</v>
      </c>
      <c r="B389" s="108" t="s">
        <v>1021</v>
      </c>
      <c r="C389" s="137">
        <f t="shared" si="4"/>
        <v>0</v>
      </c>
    </row>
    <row r="390" spans="1:4" x14ac:dyDescent="0.15">
      <c r="A390" s="102" t="s">
        <v>1022</v>
      </c>
      <c r="B390" s="108" t="s">
        <v>1023</v>
      </c>
      <c r="C390" s="137">
        <f t="shared" si="4"/>
        <v>0</v>
      </c>
    </row>
    <row r="391" spans="1:4" x14ac:dyDescent="0.15">
      <c r="A391" s="102" t="s">
        <v>1024</v>
      </c>
      <c r="B391" s="108" t="s">
        <v>1025</v>
      </c>
      <c r="C391" s="137">
        <f t="shared" si="4"/>
        <v>0</v>
      </c>
    </row>
    <row r="392" spans="1:4" x14ac:dyDescent="0.15">
      <c r="A392" s="102" t="s">
        <v>1026</v>
      </c>
      <c r="B392" s="108" t="s">
        <v>1027</v>
      </c>
      <c r="C392" s="137">
        <f t="shared" si="4"/>
        <v>0</v>
      </c>
    </row>
    <row r="393" spans="1:4" x14ac:dyDescent="0.15">
      <c r="A393" s="102" t="s">
        <v>1028</v>
      </c>
      <c r="B393" s="108" t="s">
        <v>1029</v>
      </c>
      <c r="C393" s="137">
        <f t="shared" si="4"/>
        <v>0</v>
      </c>
    </row>
    <row r="394" spans="1:4" x14ac:dyDescent="0.15">
      <c r="A394" s="102" t="s">
        <v>1030</v>
      </c>
      <c r="B394" s="108" t="s">
        <v>1031</v>
      </c>
      <c r="C394" s="137">
        <f t="shared" si="4"/>
        <v>0</v>
      </c>
    </row>
    <row r="395" spans="1:4" x14ac:dyDescent="0.15">
      <c r="A395" s="102" t="s">
        <v>1032</v>
      </c>
      <c r="B395" s="108" t="s">
        <v>1033</v>
      </c>
      <c r="C395" s="137">
        <f t="shared" si="4"/>
        <v>0</v>
      </c>
    </row>
    <row r="396" spans="1:4" x14ac:dyDescent="0.15">
      <c r="A396" s="102" t="s">
        <v>1034</v>
      </c>
      <c r="B396" s="108" t="s">
        <v>1035</v>
      </c>
      <c r="C396" s="137">
        <f t="shared" si="4"/>
        <v>0</v>
      </c>
    </row>
    <row r="397" spans="1:4" x14ac:dyDescent="0.15">
      <c r="A397" s="102" t="s">
        <v>332</v>
      </c>
      <c r="B397" s="108" t="s">
        <v>1036</v>
      </c>
      <c r="C397" s="137">
        <f t="shared" si="4"/>
        <v>0</v>
      </c>
    </row>
    <row r="398" spans="1:4" x14ac:dyDescent="0.15">
      <c r="A398" s="102" t="s">
        <v>1037</v>
      </c>
      <c r="B398" s="108" t="s">
        <v>1038</v>
      </c>
      <c r="C398" s="137">
        <f t="shared" si="4"/>
        <v>0</v>
      </c>
    </row>
    <row r="399" spans="1:4" x14ac:dyDescent="0.15">
      <c r="A399" s="102" t="s">
        <v>1039</v>
      </c>
      <c r="B399" s="108" t="s">
        <v>1040</v>
      </c>
      <c r="C399" s="137">
        <f t="shared" si="4"/>
        <v>0</v>
      </c>
    </row>
    <row r="400" spans="1:4" x14ac:dyDescent="0.15">
      <c r="A400" s="102" t="s">
        <v>1041</v>
      </c>
      <c r="B400" s="108" t="s">
        <v>1042</v>
      </c>
      <c r="C400" s="137">
        <f t="shared" si="4"/>
        <v>0</v>
      </c>
      <c r="D400" s="52"/>
    </row>
    <row r="401" spans="1:4" x14ac:dyDescent="0.15">
      <c r="A401" s="102" t="s">
        <v>1043</v>
      </c>
      <c r="B401" s="108" t="s">
        <v>1044</v>
      </c>
      <c r="C401" s="137">
        <f t="shared" si="4"/>
        <v>0</v>
      </c>
    </row>
    <row r="402" spans="1:4" x14ac:dyDescent="0.15">
      <c r="A402" s="102" t="s">
        <v>727</v>
      </c>
      <c r="B402" s="108" t="s">
        <v>1045</v>
      </c>
      <c r="C402" s="137">
        <f t="shared" si="4"/>
        <v>0</v>
      </c>
      <c r="D402" s="80"/>
    </row>
    <row r="403" spans="1:4" x14ac:dyDescent="0.15">
      <c r="A403" s="102" t="s">
        <v>1046</v>
      </c>
      <c r="B403" s="108" t="s">
        <v>1047</v>
      </c>
      <c r="C403" s="137">
        <f t="shared" si="4"/>
        <v>0</v>
      </c>
    </row>
    <row r="404" spans="1:4" x14ac:dyDescent="0.15">
      <c r="A404" s="79" t="s">
        <v>226</v>
      </c>
      <c r="B404" s="108" t="s">
        <v>1048</v>
      </c>
      <c r="C404" s="137">
        <f t="shared" si="4"/>
        <v>0</v>
      </c>
    </row>
    <row r="405" spans="1:4" x14ac:dyDescent="0.15">
      <c r="A405" s="79" t="s">
        <v>1049</v>
      </c>
      <c r="B405" s="108" t="s">
        <v>1050</v>
      </c>
      <c r="C405" s="137">
        <f t="shared" si="4"/>
        <v>0</v>
      </c>
      <c r="D405" s="52"/>
    </row>
    <row r="406" spans="1:4" x14ac:dyDescent="0.15">
      <c r="A406" s="79" t="s">
        <v>1041</v>
      </c>
      <c r="B406" s="108" t="s">
        <v>1051</v>
      </c>
      <c r="C406" s="137">
        <f t="shared" si="4"/>
        <v>0</v>
      </c>
      <c r="D406" s="52"/>
    </row>
    <row r="407" spans="1:4" x14ac:dyDescent="0.15">
      <c r="A407" s="79" t="s">
        <v>727</v>
      </c>
      <c r="B407" s="108" t="s">
        <v>1052</v>
      </c>
      <c r="C407" s="137">
        <f t="shared" si="4"/>
        <v>0</v>
      </c>
      <c r="D407" s="52"/>
    </row>
    <row r="408" spans="1:4" x14ac:dyDescent="0.15">
      <c r="A408" s="102" t="s">
        <v>1053</v>
      </c>
      <c r="B408" s="108" t="s">
        <v>1054</v>
      </c>
      <c r="C408" s="137">
        <f>-C122</f>
        <v>0</v>
      </c>
    </row>
    <row r="409" spans="1:4" x14ac:dyDescent="0.15">
      <c r="A409" s="102" t="s">
        <v>1055</v>
      </c>
      <c r="B409" s="108" t="s">
        <v>1056</v>
      </c>
      <c r="C409" s="137">
        <f>-C123</f>
        <v>0</v>
      </c>
    </row>
    <row r="410" spans="1:4" x14ac:dyDescent="0.15">
      <c r="A410" s="194"/>
      <c r="B410" s="189"/>
      <c r="C410" s="137"/>
    </row>
    <row r="411" spans="1:4" x14ac:dyDescent="0.15">
      <c r="A411" s="194"/>
      <c r="B411" s="192" t="s">
        <v>968</v>
      </c>
      <c r="C411" s="198">
        <f>SUM(C388:C409)</f>
        <v>0</v>
      </c>
    </row>
    <row r="412" spans="1:4" x14ac:dyDescent="0.15">
      <c r="A412" s="194"/>
      <c r="B412" s="194"/>
      <c r="C412" s="79"/>
    </row>
    <row r="413" spans="1:4" x14ac:dyDescent="0.15">
      <c r="A413" s="194"/>
      <c r="B413" s="199" t="s">
        <v>983</v>
      </c>
      <c r="C413" s="156" t="s">
        <v>1135</v>
      </c>
    </row>
    <row r="414" spans="1:4" x14ac:dyDescent="0.15">
      <c r="A414" s="102" t="s">
        <v>1136</v>
      </c>
      <c r="B414" s="200" t="s">
        <v>986</v>
      </c>
      <c r="C414" s="201" t="e">
        <f>C382/C411</f>
        <v>#DIV/0!</v>
      </c>
      <c r="D414" s="41"/>
    </row>
  </sheetData>
  <sheetProtection sheet="1"/>
  <mergeCells count="14">
    <mergeCell ref="A1:B1"/>
    <mergeCell ref="A2:B2"/>
    <mergeCell ref="C7:C8"/>
    <mergeCell ref="C27:C28"/>
    <mergeCell ref="C48:C49"/>
    <mergeCell ref="C174:C175"/>
    <mergeCell ref="C368:C369"/>
    <mergeCell ref="C385:C386"/>
    <mergeCell ref="C196:C197"/>
    <mergeCell ref="C227:C228"/>
    <mergeCell ref="C235:C236"/>
    <mergeCell ref="C268:C269"/>
    <mergeCell ref="C284:C285"/>
    <mergeCell ref="C313:C314"/>
  </mergeCells>
  <pageMargins left="0.78749999999999998" right="0.78749999999999998" top="1.0249999999999999" bottom="1.0249999999999999" header="0.78749999999999998" footer="0.78749999999999998"/>
  <pageSetup paperSize="9" scale="37" firstPageNumber="0" orientation="portrait" horizontalDpi="300" verticalDpi="300"/>
  <headerFooter>
    <oddHeader>&amp;C&amp;A</oddHeader>
    <oddFooter>&amp;CPage &amp;P</oddFooter>
  </headerFooter>
  <rowBreaks count="3" manualBreakCount="3">
    <brk id="87" max="16383" man="1"/>
    <brk id="255" max="16383" man="1"/>
    <brk id="3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IDENTIFIANT</vt:lpstr>
      <vt:lpstr>GUIDE DU REPORTING</vt:lpstr>
      <vt:lpstr>ACTIF</vt:lpstr>
      <vt:lpstr>PASSIF</vt:lpstr>
      <vt:lpstr>HORS_BILAN</vt:lpstr>
      <vt:lpstr>CR_CHARGES</vt:lpstr>
      <vt:lpstr>CR_PRODUITS</vt:lpstr>
      <vt:lpstr>EMPLOIS-RESSOURCES</vt:lpstr>
      <vt:lpstr>DISPOSITIF_PRUDENTIEL</vt:lpstr>
      <vt:lpstr>INDICATEURS_FINANCIERS_ACTIVITE</vt:lpstr>
      <vt:lpstr>INDICATEURS_NON_FINANCIERS_ACTI</vt:lpstr>
      <vt:lpstr>INSTRUCTION_NUMERO_18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created xsi:type="dcterms:W3CDTF">2016-01-06T08:50:00Z</dcterms:created>
  <dcterms:modified xsi:type="dcterms:W3CDTF">2016-01-06T08:50:00Z</dcterms:modified>
</cp:coreProperties>
</file>