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MFarooq10\Dropbox\Personal\Studies\Analytics Masters Content\2. Intro to Analytics Modeling\Week 3\"/>
    </mc:Choice>
  </mc:AlternateContent>
  <xr:revisionPtr revIDLastSave="0" documentId="13_ncr:1_{25A301F7-5F2B-4947-BB06-782D9A9E0087}" xr6:coauthVersionLast="44" xr6:coauthVersionMax="44" xr10:uidLastSave="{00000000-0000-0000-0000-000000000000}"/>
  <bookViews>
    <workbookView xWindow="-120" yWindow="-120" windowWidth="29040" windowHeight="15840" activeTab="2" xr2:uid="{00000000-000D-0000-FFFF-FFFF00000000}"/>
  </bookViews>
  <sheets>
    <sheet name="temps" sheetId="2" r:id="rId1"/>
    <sheet name="Question 6.2.1" sheetId="1" r:id="rId2"/>
    <sheet name="Question 6.2.2" sheetId="4" r:id="rId3"/>
    <sheet name="Question 6.2.2_2" sheetId="5" state="hidden" r:id="rId4"/>
  </sheets>
  <definedNames>
    <definedName name="ExternalData_1" localSheetId="0" hidden="1">temps!$A$1:$U$124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9" i="4" l="1"/>
  <c r="K10" i="4" s="1"/>
  <c r="K11" i="4" s="1"/>
  <c r="K12" i="4" s="1"/>
  <c r="K13" i="4" s="1"/>
  <c r="K14" i="4" s="1"/>
  <c r="K15" i="4" s="1"/>
  <c r="K16" i="4" s="1"/>
  <c r="K17" i="4" s="1"/>
  <c r="K18" i="4" s="1"/>
  <c r="K19" i="4" s="1"/>
  <c r="K20" i="4" s="1"/>
  <c r="K21" i="4" s="1"/>
  <c r="K22" i="4" s="1"/>
  <c r="K23" i="4" s="1"/>
  <c r="K24" i="4" s="1"/>
  <c r="K25" i="4" s="1"/>
  <c r="K26" i="4" s="1"/>
  <c r="L9" i="4"/>
  <c r="M9" i="4"/>
  <c r="L10" i="4"/>
  <c r="M10" i="4"/>
  <c r="M11" i="4" s="1"/>
  <c r="M12" i="4" s="1"/>
  <c r="M13" i="4" s="1"/>
  <c r="M14" i="4" s="1"/>
  <c r="M15" i="4" s="1"/>
  <c r="M16" i="4" s="1"/>
  <c r="M17" i="4" s="1"/>
  <c r="M18" i="4" s="1"/>
  <c r="M19" i="4" s="1"/>
  <c r="M20" i="4" s="1"/>
  <c r="M21" i="4" s="1"/>
  <c r="M22" i="4" s="1"/>
  <c r="M23" i="4" s="1"/>
  <c r="M24" i="4" s="1"/>
  <c r="M25" i="4" s="1"/>
  <c r="M26" i="4" s="1"/>
  <c r="L11" i="4"/>
  <c r="L12" i="4" s="1"/>
  <c r="L13" i="4" s="1"/>
  <c r="L14" i="4" s="1"/>
  <c r="L15" i="4" s="1"/>
  <c r="L16" i="4" s="1"/>
  <c r="L17" i="4" s="1"/>
  <c r="L18" i="4" s="1"/>
  <c r="L19" i="4" s="1"/>
  <c r="L20" i="4" s="1"/>
  <c r="L21" i="4" s="1"/>
  <c r="L22" i="4" s="1"/>
  <c r="L23" i="4" s="1"/>
  <c r="L24" i="4" s="1"/>
  <c r="L25" i="4" s="1"/>
  <c r="L26" i="4" s="1"/>
  <c r="M8" i="4"/>
  <c r="L8" i="4"/>
  <c r="K8" i="4"/>
  <c r="J8" i="4"/>
  <c r="I8" i="4"/>
  <c r="H8" i="4"/>
  <c r="G8" i="4"/>
  <c r="F8" i="4"/>
  <c r="E8" i="4"/>
  <c r="E9" i="4" s="1"/>
  <c r="E10" i="4" s="1"/>
  <c r="E11" i="4" s="1"/>
  <c r="E12" i="4" s="1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E26" i="4" s="1"/>
  <c r="D8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7" i="4"/>
  <c r="B4" i="4"/>
  <c r="G4" i="4" s="1"/>
  <c r="B3" i="4"/>
  <c r="B26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8" i="4"/>
  <c r="B9" i="4"/>
  <c r="B7" i="4"/>
  <c r="B4" i="1"/>
  <c r="M4" i="1"/>
  <c r="M3" i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J9" i="4" l="1"/>
  <c r="J10" i="4" s="1"/>
  <c r="J11" i="4" s="1"/>
  <c r="J12" i="4" s="1"/>
  <c r="J13" i="4" s="1"/>
  <c r="J14" i="4" s="1"/>
  <c r="J15" i="4" s="1"/>
  <c r="J16" i="4" s="1"/>
  <c r="J17" i="4" s="1"/>
  <c r="J18" i="4" s="1"/>
  <c r="J19" i="4" s="1"/>
  <c r="J20" i="4" s="1"/>
  <c r="J21" i="4" s="1"/>
  <c r="J22" i="4" s="1"/>
  <c r="J23" i="4" s="1"/>
  <c r="J24" i="4" s="1"/>
  <c r="J25" i="4" s="1"/>
  <c r="J26" i="4" s="1"/>
  <c r="I9" i="4"/>
  <c r="I10" i="4" s="1"/>
  <c r="I11" i="4" s="1"/>
  <c r="I12" i="4" s="1"/>
  <c r="I13" i="4" s="1"/>
  <c r="I14" i="4" s="1"/>
  <c r="I15" i="4" s="1"/>
  <c r="I16" i="4" s="1"/>
  <c r="I17" i="4" s="1"/>
  <c r="I18" i="4" s="1"/>
  <c r="I19" i="4" s="1"/>
  <c r="I20" i="4" s="1"/>
  <c r="I21" i="4" s="1"/>
  <c r="I22" i="4" s="1"/>
  <c r="I23" i="4" s="1"/>
  <c r="I24" i="4" s="1"/>
  <c r="I25" i="4" s="1"/>
  <c r="I26" i="4" s="1"/>
  <c r="H9" i="4"/>
  <c r="H10" i="4" s="1"/>
  <c r="H11" i="4" s="1"/>
  <c r="H12" i="4" s="1"/>
  <c r="H13" i="4" s="1"/>
  <c r="H14" i="4" s="1"/>
  <c r="H15" i="4" s="1"/>
  <c r="H16" i="4" s="1"/>
  <c r="H17" i="4" s="1"/>
  <c r="H18" i="4" s="1"/>
  <c r="H19" i="4" s="1"/>
  <c r="H20" i="4" s="1"/>
  <c r="H21" i="4" s="1"/>
  <c r="H22" i="4" s="1"/>
  <c r="H23" i="4" s="1"/>
  <c r="H24" i="4" s="1"/>
  <c r="H25" i="4" s="1"/>
  <c r="H26" i="4" s="1"/>
  <c r="G5" i="4"/>
  <c r="G9" i="4"/>
  <c r="G10" i="4" s="1"/>
  <c r="G11" i="4" s="1"/>
  <c r="G12" i="4" s="1"/>
  <c r="G13" i="4" s="1"/>
  <c r="G14" i="4" s="1"/>
  <c r="G15" i="4" s="1"/>
  <c r="G16" i="4" s="1"/>
  <c r="G17" i="4" s="1"/>
  <c r="G18" i="4" s="1"/>
  <c r="G19" i="4" s="1"/>
  <c r="G20" i="4" s="1"/>
  <c r="G21" i="4" s="1"/>
  <c r="G22" i="4" s="1"/>
  <c r="G23" i="4" s="1"/>
  <c r="G24" i="4" s="1"/>
  <c r="G25" i="4" s="1"/>
  <c r="G26" i="4" s="1"/>
  <c r="F9" i="4"/>
  <c r="F10" i="4" s="1"/>
  <c r="F11" i="4" s="1"/>
  <c r="F12" i="4" s="1"/>
  <c r="F13" i="4" s="1"/>
  <c r="F14" i="4" s="1"/>
  <c r="F15" i="4" s="1"/>
  <c r="F16" i="4" s="1"/>
  <c r="F17" i="4" s="1"/>
  <c r="F18" i="4" s="1"/>
  <c r="F19" i="4" s="1"/>
  <c r="F20" i="4" s="1"/>
  <c r="F21" i="4" s="1"/>
  <c r="F22" i="4" s="1"/>
  <c r="F23" i="4" s="1"/>
  <c r="F24" i="4" s="1"/>
  <c r="F25" i="4" s="1"/>
  <c r="F26" i="4" s="1"/>
  <c r="E5" i="4"/>
  <c r="D9" i="4"/>
  <c r="D10" i="4" s="1"/>
  <c r="D11" i="4" s="1"/>
  <c r="D12" i="4" s="1"/>
  <c r="D13" i="4" s="1"/>
  <c r="D14" i="4" s="1"/>
  <c r="D15" i="4" s="1"/>
  <c r="D16" i="4" s="1"/>
  <c r="D17" i="4" s="1"/>
  <c r="D18" i="4" s="1"/>
  <c r="D19" i="4" s="1"/>
  <c r="D20" i="4" s="1"/>
  <c r="D21" i="4" s="1"/>
  <c r="D22" i="4" s="1"/>
  <c r="D23" i="4" s="1"/>
  <c r="D24" i="4" s="1"/>
  <c r="D25" i="4" s="1"/>
  <c r="D26" i="4" s="1"/>
  <c r="I3" i="4"/>
  <c r="M4" i="4"/>
  <c r="F4" i="4"/>
  <c r="J3" i="4"/>
  <c r="K3" i="4"/>
  <c r="H4" i="4"/>
  <c r="D3" i="4"/>
  <c r="L3" i="4"/>
  <c r="I4" i="4"/>
  <c r="K4" i="4"/>
  <c r="E3" i="4"/>
  <c r="M3" i="4"/>
  <c r="J4" i="4"/>
  <c r="F3" i="4"/>
  <c r="G3" i="4"/>
  <c r="D4" i="4"/>
  <c r="L4" i="4"/>
  <c r="H3" i="4"/>
  <c r="E4" i="4"/>
  <c r="B3" i="1"/>
  <c r="J5" i="4" l="1"/>
  <c r="I5" i="4"/>
  <c r="H5" i="4"/>
  <c r="F5" i="4"/>
  <c r="M5" i="1"/>
  <c r="C13" i="1"/>
  <c r="C21" i="1"/>
  <c r="C29" i="1"/>
  <c r="C37" i="1"/>
  <c r="C45" i="1"/>
  <c r="C53" i="1"/>
  <c r="C61" i="1"/>
  <c r="C69" i="1"/>
  <c r="C77" i="1"/>
  <c r="C85" i="1"/>
  <c r="C93" i="1"/>
  <c r="C101" i="1"/>
  <c r="C109" i="1"/>
  <c r="C117" i="1"/>
  <c r="C125" i="1"/>
  <c r="C78" i="1"/>
  <c r="C126" i="1"/>
  <c r="C14" i="1"/>
  <c r="C22" i="1"/>
  <c r="C38" i="1"/>
  <c r="C62" i="1"/>
  <c r="C86" i="1"/>
  <c r="C102" i="1"/>
  <c r="C15" i="1"/>
  <c r="C23" i="1"/>
  <c r="C31" i="1"/>
  <c r="C39" i="1"/>
  <c r="C47" i="1"/>
  <c r="C55" i="1"/>
  <c r="C63" i="1"/>
  <c r="C71" i="1"/>
  <c r="C79" i="1"/>
  <c r="C87" i="1"/>
  <c r="C95" i="1"/>
  <c r="C103" i="1"/>
  <c r="C111" i="1"/>
  <c r="C119" i="1"/>
  <c r="C127" i="1"/>
  <c r="C57" i="1"/>
  <c r="C18" i="1"/>
  <c r="C42" i="1"/>
  <c r="C66" i="1"/>
  <c r="C90" i="1"/>
  <c r="C122" i="1"/>
  <c r="C70" i="1"/>
  <c r="C8" i="1"/>
  <c r="C16" i="1"/>
  <c r="C24" i="1"/>
  <c r="C32" i="1"/>
  <c r="C40" i="1"/>
  <c r="C48" i="1"/>
  <c r="C56" i="1"/>
  <c r="C64" i="1"/>
  <c r="C72" i="1"/>
  <c r="C80" i="1"/>
  <c r="C88" i="1"/>
  <c r="C96" i="1"/>
  <c r="C104" i="1"/>
  <c r="C112" i="1"/>
  <c r="C120" i="1"/>
  <c r="C128" i="1"/>
  <c r="C25" i="1"/>
  <c r="C41" i="1"/>
  <c r="C65" i="1"/>
  <c r="C81" i="1"/>
  <c r="C97" i="1"/>
  <c r="C105" i="1"/>
  <c r="C121" i="1"/>
  <c r="C34" i="1"/>
  <c r="C50" i="1"/>
  <c r="C74" i="1"/>
  <c r="C98" i="1"/>
  <c r="C114" i="1"/>
  <c r="C46" i="1"/>
  <c r="C9" i="1"/>
  <c r="C17" i="1"/>
  <c r="C33" i="1"/>
  <c r="C49" i="1"/>
  <c r="C73" i="1"/>
  <c r="C89" i="1"/>
  <c r="C113" i="1"/>
  <c r="C129" i="1"/>
  <c r="C26" i="1"/>
  <c r="C58" i="1"/>
  <c r="C82" i="1"/>
  <c r="C106" i="1"/>
  <c r="C7" i="1"/>
  <c r="C30" i="1"/>
  <c r="C118" i="1"/>
  <c r="C10" i="1"/>
  <c r="C110" i="1"/>
  <c r="C11" i="1"/>
  <c r="C19" i="1"/>
  <c r="C27" i="1"/>
  <c r="C35" i="1"/>
  <c r="C43" i="1"/>
  <c r="C51" i="1"/>
  <c r="C59" i="1"/>
  <c r="C67" i="1"/>
  <c r="C75" i="1"/>
  <c r="C83" i="1"/>
  <c r="C91" i="1"/>
  <c r="C99" i="1"/>
  <c r="C107" i="1"/>
  <c r="C115" i="1"/>
  <c r="C123" i="1"/>
  <c r="C12" i="1"/>
  <c r="C20" i="1"/>
  <c r="C28" i="1"/>
  <c r="C36" i="1"/>
  <c r="C44" i="1"/>
  <c r="C52" i="1"/>
  <c r="C60" i="1"/>
  <c r="C68" i="1"/>
  <c r="C76" i="1"/>
  <c r="C84" i="1"/>
  <c r="C92" i="1"/>
  <c r="C100" i="1"/>
  <c r="C108" i="1"/>
  <c r="C116" i="1"/>
  <c r="C124" i="1"/>
  <c r="C54" i="1"/>
  <c r="C94" i="1"/>
  <c r="L4" i="1"/>
  <c r="K3" i="1"/>
  <c r="K4" i="1"/>
  <c r="J4" i="1"/>
  <c r="I3" i="1"/>
  <c r="G3" i="1"/>
  <c r="F3" i="1"/>
  <c r="I4" i="1"/>
  <c r="H3" i="1"/>
  <c r="H4" i="1"/>
  <c r="G4" i="1"/>
  <c r="F4" i="1"/>
  <c r="D4" i="1"/>
  <c r="E3" i="1"/>
  <c r="E4" i="1"/>
  <c r="L3" i="1"/>
  <c r="D3" i="1"/>
  <c r="J3" i="1"/>
  <c r="J5" i="1" l="1"/>
  <c r="K5" i="1"/>
  <c r="E5" i="1"/>
  <c r="D5" i="1"/>
  <c r="F8" i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E8" i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L8" i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D8" i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K8" i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J8" i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I8" i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H8" i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G8" i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I5" i="1" l="1"/>
  <c r="L5" i="1"/>
  <c r="H5" i="1"/>
  <c r="G5" i="1"/>
  <c r="F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E9D0174-ADBE-4BE0-A1D1-38D486721AD4}" keepAlive="1" name="Query - temps" description="Connection to the 'temps' query in the workbook." type="5" refreshedVersion="6" background="1" saveData="1">
    <dbPr connection="Provider=Microsoft.Mashup.OleDb.1;Data Source=$Workbook$;Location=temps;Extended Properties=&quot;&quot;" command="SELECT * FROM [temps]"/>
  </connection>
</connections>
</file>

<file path=xl/sharedStrings.xml><?xml version="1.0" encoding="utf-8"?>
<sst xmlns="http://schemas.openxmlformats.org/spreadsheetml/2006/main" count="122" uniqueCount="46">
  <si>
    <t>DAY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</si>
  <si>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</si>
  <si>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</si>
  <si>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</si>
  <si>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</si>
  <si>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</si>
  <si>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</si>
  <si>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</si>
  <si>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</si>
  <si>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</si>
  <si>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</si>
  <si>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</si>
  <si>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</si>
  <si>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</si>
  <si>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</si>
  <si>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</si>
  <si>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</si>
  <si>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</si>
  <si>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</si>
  <si>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</si>
  <si>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</si>
  <si>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C</t>
  </si>
  <si>
    <t>Std Dev (σ)</t>
  </si>
  <si>
    <t>C=0.5σ, T=3σ</t>
  </si>
  <si>
    <t>C=0.5σ, T=4σ</t>
  </si>
  <si>
    <t>C=0.5σ, T=5σ</t>
  </si>
  <si>
    <t>C=1σ, T=3σ</t>
  </si>
  <si>
    <t>C=1σ, T=4σ</t>
  </si>
  <si>
    <t>C=1σ, T=5σ</t>
  </si>
  <si>
    <t>C=2σ, T=3σ</t>
  </si>
  <si>
    <t>C=2σ, T=4σ</t>
  </si>
  <si>
    <t>C=2σ, T=5σ</t>
  </si>
  <si>
    <t xml:space="preserve">μ - xt </t>
  </si>
  <si>
    <r>
      <t>x</t>
    </r>
    <r>
      <rPr>
        <b/>
        <vertAlign val="subscript"/>
        <sz val="11"/>
        <color theme="0"/>
        <rFont val="Calibri"/>
        <family val="2"/>
        <scheme val="minor"/>
      </rPr>
      <t>t (</t>
    </r>
    <r>
      <rPr>
        <b/>
        <sz val="11"/>
        <color theme="0"/>
        <rFont val="Calibri"/>
        <family val="2"/>
        <scheme val="minor"/>
      </rPr>
      <t>Average)</t>
    </r>
  </si>
  <si>
    <r>
      <t>S</t>
    </r>
    <r>
      <rPr>
        <b/>
        <vertAlign val="subscript"/>
        <sz val="11"/>
        <color theme="0"/>
        <rFont val="Calibri"/>
        <family val="2"/>
        <scheme val="minor"/>
      </rPr>
      <t>t</t>
    </r>
  </si>
  <si>
    <t>Day</t>
  </si>
  <si>
    <t>C -&gt;</t>
  </si>
  <si>
    <t>T -&gt;</t>
  </si>
  <si>
    <t>C=4σ, T=10σ</t>
  </si>
  <si>
    <r>
      <t>μ (</t>
    </r>
    <r>
      <rPr>
        <sz val="11"/>
        <color theme="1"/>
        <rFont val="Calibri"/>
        <family val="2"/>
      </rPr>
      <t>if no change)</t>
    </r>
  </si>
  <si>
    <t>Year</t>
  </si>
  <si>
    <r>
      <t>x</t>
    </r>
    <r>
      <rPr>
        <b/>
        <vertAlign val="subscript"/>
        <sz val="11"/>
        <color theme="0"/>
        <rFont val="Calibri"/>
        <family val="2"/>
        <scheme val="minor"/>
      </rPr>
      <t>t (</t>
    </r>
    <r>
      <rPr>
        <b/>
        <sz val="11"/>
        <color theme="0"/>
        <rFont val="Calibri"/>
        <family val="2"/>
        <scheme val="minor"/>
      </rPr>
      <t>Average Jul &amp; Aug)</t>
    </r>
  </si>
  <si>
    <t xml:space="preserve">xt  - μ </t>
  </si>
  <si>
    <t>Change</t>
  </si>
  <si>
    <t>T</t>
  </si>
  <si>
    <t>No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</si>
</sst>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;@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vertAlign val="subscript"/>
      <sz val="11"/>
      <color theme="0"/>
      <name val="Calibri"/>
      <family val="2"/>
      <scheme val="minor"/>
    </font>
    <font>
      <b/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8"/>
        <bgColor theme="8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theme="8"/>
      </left>
      <right/>
      <top style="thin">
        <color theme="8"/>
      </top>
      <bottom/>
      <diagonal/>
    </border>
    <border>
      <left/>
      <right style="thin">
        <color theme="8"/>
      </right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  <border>
      <left/>
      <right/>
      <top style="thin">
        <color theme="8"/>
      </top>
      <bottom style="thin">
        <color theme="8"/>
      </bottom>
      <diagonal/>
    </border>
    <border>
      <left style="thin">
        <color theme="8"/>
      </left>
      <right/>
      <top/>
      <bottom style="thin">
        <color theme="8"/>
      </bottom>
      <diagonal/>
    </border>
    <border>
      <left/>
      <right style="thin">
        <color theme="8"/>
      </right>
      <top/>
      <bottom style="thin">
        <color theme="8"/>
      </bottom>
      <diagonal/>
    </border>
  </borders>
  <cellStyleXfs count="1">
    <xf numFmtId="0" fontId="0" fillId="0" borderId="0"/>
  </cellStyleXfs>
  <cellXfs count="19">
    <xf numFmtId="0" fontId="0" fillId="0" borderId="0" xfId="0"/>
    <xf numFmtId="2" fontId="0" fillId="0" borderId="0" xfId="0" applyNumberFormat="1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  <xf numFmtId="0" fontId="1" fillId="2" borderId="1" xfId="0" applyFont="1" applyFill="1" applyBorder="1" applyAlignment="1">
      <alignment horizontal="center"/>
    </xf>
    <xf numFmtId="164" fontId="0" fillId="0" borderId="1" xfId="0" applyNumberFormat="1" applyFont="1" applyBorder="1" applyAlignment="1">
      <alignment horizontal="center"/>
    </xf>
    <xf numFmtId="164" fontId="0" fillId="0" borderId="3" xfId="0" applyNumberFormat="1" applyFont="1" applyBorder="1" applyAlignment="1">
      <alignment horizontal="center"/>
    </xf>
    <xf numFmtId="0" fontId="1" fillId="3" borderId="0" xfId="0" applyFont="1" applyFill="1" applyAlignment="1">
      <alignment horizontal="center"/>
    </xf>
    <xf numFmtId="2" fontId="0" fillId="0" borderId="4" xfId="0" applyNumberFormat="1" applyBorder="1" applyAlignment="1">
      <alignment horizontal="center"/>
    </xf>
    <xf numFmtId="0" fontId="2" fillId="0" borderId="0" xfId="0" applyFont="1" applyAlignment="1">
      <alignment horizontal="center"/>
    </xf>
    <xf numFmtId="164" fontId="0" fillId="0" borderId="4" xfId="0" applyNumberFormat="1" applyBorder="1" applyAlignment="1">
      <alignment horizontal="center"/>
    </xf>
    <xf numFmtId="0" fontId="5" fillId="4" borderId="1" xfId="0" applyFont="1" applyFill="1" applyBorder="1"/>
    <xf numFmtId="2" fontId="0" fillId="4" borderId="2" xfId="0" applyNumberFormat="1" applyFill="1" applyBorder="1" applyAlignment="1">
      <alignment horizontal="center"/>
    </xf>
    <xf numFmtId="0" fontId="5" fillId="4" borderId="5" xfId="0" applyFont="1" applyFill="1" applyBorder="1"/>
    <xf numFmtId="2" fontId="0" fillId="4" borderId="6" xfId="0" applyNumberFormat="1" applyFill="1" applyBorder="1" applyAlignment="1">
      <alignment horizontal="center"/>
    </xf>
    <xf numFmtId="0" fontId="0" fillId="0" borderId="4" xfId="0" applyNumberFormat="1" applyBorder="1" applyAlignment="1">
      <alignment horizontal="center"/>
    </xf>
    <xf numFmtId="0" fontId="0" fillId="0" borderId="4" xfId="0" applyBorder="1"/>
    <xf numFmtId="0" fontId="0" fillId="0" borderId="4" xfId="0" applyBorder="1" applyAlignment="1">
      <alignment horizontal="center"/>
    </xf>
  </cellXfs>
  <cellStyles count="1">
    <cellStyle name="Normal" xfId="0" builtinId="0"/>
  </cellStyles>
  <dxfs count="19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numFmt numFmtId="164" formatCode="[$-409]d\-mmm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'Question 6.2.1'!$C$5</c:f>
              <c:strCache>
                <c:ptCount val="1"/>
                <c:pt idx="0">
                  <c:v>Change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'Question 6.2.1'!$D$2:$M$2</c:f>
              <c:strCache>
                <c:ptCount val="10"/>
                <c:pt idx="0">
                  <c:v>C=0.5σ, T=3σ</c:v>
                </c:pt>
                <c:pt idx="1">
                  <c:v>C=0.5σ, T=4σ</c:v>
                </c:pt>
                <c:pt idx="2">
                  <c:v>C=0.5σ, T=5σ</c:v>
                </c:pt>
                <c:pt idx="3">
                  <c:v>C=1σ, T=3σ</c:v>
                </c:pt>
                <c:pt idx="4">
                  <c:v>C=1σ, T=4σ</c:v>
                </c:pt>
                <c:pt idx="5">
                  <c:v>C=1σ, T=5σ</c:v>
                </c:pt>
                <c:pt idx="6">
                  <c:v>C=2σ, T=3σ</c:v>
                </c:pt>
                <c:pt idx="7">
                  <c:v>C=2σ, T=4σ</c:v>
                </c:pt>
                <c:pt idx="8">
                  <c:v>C=2σ, T=5σ</c:v>
                </c:pt>
                <c:pt idx="9">
                  <c:v>C=4σ, T=10σ</c:v>
                </c:pt>
              </c:strCache>
            </c:strRef>
          </c:cat>
          <c:val>
            <c:numRef>
              <c:f>'Question 6.2.1'!$D$5:$M$5</c:f>
              <c:numCache>
                <c:formatCode>[$-409]d\-mmm;@</c:formatCode>
                <c:ptCount val="10"/>
                <c:pt idx="0">
                  <c:v>44027</c:v>
                </c:pt>
                <c:pt idx="1">
                  <c:v>44071</c:v>
                </c:pt>
                <c:pt idx="2">
                  <c:v>44073</c:v>
                </c:pt>
                <c:pt idx="3">
                  <c:v>44073</c:v>
                </c:pt>
                <c:pt idx="4">
                  <c:v>44074</c:v>
                </c:pt>
                <c:pt idx="5">
                  <c:v>44074</c:v>
                </c:pt>
                <c:pt idx="6">
                  <c:v>44075</c:v>
                </c:pt>
                <c:pt idx="7">
                  <c:v>44075</c:v>
                </c:pt>
                <c:pt idx="8">
                  <c:v>44076</c:v>
                </c:pt>
                <c:pt idx="9">
                  <c:v>44091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99E-4E57-901A-47BE68ADD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2101520"/>
        <c:axId val="460441408"/>
      </c:lineChart>
      <c:catAx>
        <c:axId val="1712101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441408"/>
        <c:crosses val="autoZero"/>
        <c:auto val="1"/>
        <c:lblAlgn val="ctr"/>
        <c:lblOffset val="100"/>
        <c:noMultiLvlLbl val="0"/>
      </c:catAx>
      <c:valAx>
        <c:axId val="46044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d\-m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101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'Question 6.2.1'!$B$6</c:f>
              <c:strCache>
                <c:ptCount val="1"/>
                <c:pt idx="0">
                  <c:v>xt (Average)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'Question 6.2.1'!$A$7:$A$129</c:f>
              <c:numCache>
                <c:formatCode>[$-409]d\-mmm;@</c:formatCode>
                <c:ptCount val="123"/>
                <c:pt idx="0">
                  <c:v>44013</c:v>
                </c:pt>
                <c:pt idx="1">
                  <c:v>44014</c:v>
                </c:pt>
                <c:pt idx="2">
                  <c:v>44015</c:v>
                </c:pt>
                <c:pt idx="3">
                  <c:v>44016</c:v>
                </c:pt>
                <c:pt idx="4">
                  <c:v>44017</c:v>
                </c:pt>
                <c:pt idx="5">
                  <c:v>44018</c:v>
                </c:pt>
                <c:pt idx="6">
                  <c:v>44019</c:v>
                </c:pt>
                <c:pt idx="7">
                  <c:v>44020</c:v>
                </c:pt>
                <c:pt idx="8">
                  <c:v>44021</c:v>
                </c:pt>
                <c:pt idx="9">
                  <c:v>44022</c:v>
                </c:pt>
                <c:pt idx="10">
                  <c:v>44023</c:v>
                </c:pt>
                <c:pt idx="11">
                  <c:v>44024</c:v>
                </c:pt>
                <c:pt idx="12">
                  <c:v>44025</c:v>
                </c:pt>
                <c:pt idx="13">
                  <c:v>44026</c:v>
                </c:pt>
                <c:pt idx="14">
                  <c:v>44027</c:v>
                </c:pt>
                <c:pt idx="15">
                  <c:v>44028</c:v>
                </c:pt>
                <c:pt idx="16">
                  <c:v>44029</c:v>
                </c:pt>
                <c:pt idx="17">
                  <c:v>44030</c:v>
                </c:pt>
                <c:pt idx="18">
                  <c:v>44031</c:v>
                </c:pt>
                <c:pt idx="19">
                  <c:v>44032</c:v>
                </c:pt>
                <c:pt idx="20">
                  <c:v>44033</c:v>
                </c:pt>
                <c:pt idx="21">
                  <c:v>44034</c:v>
                </c:pt>
                <c:pt idx="22">
                  <c:v>44035</c:v>
                </c:pt>
                <c:pt idx="23">
                  <c:v>44036</c:v>
                </c:pt>
                <c:pt idx="24">
                  <c:v>44037</c:v>
                </c:pt>
                <c:pt idx="25">
                  <c:v>44038</c:v>
                </c:pt>
                <c:pt idx="26">
                  <c:v>44039</c:v>
                </c:pt>
                <c:pt idx="27">
                  <c:v>44040</c:v>
                </c:pt>
                <c:pt idx="28">
                  <c:v>44041</c:v>
                </c:pt>
                <c:pt idx="29">
                  <c:v>44042</c:v>
                </c:pt>
                <c:pt idx="30">
                  <c:v>44043</c:v>
                </c:pt>
                <c:pt idx="31">
                  <c:v>44044</c:v>
                </c:pt>
                <c:pt idx="32">
                  <c:v>44045</c:v>
                </c:pt>
                <c:pt idx="33">
                  <c:v>44046</c:v>
                </c:pt>
                <c:pt idx="34">
                  <c:v>44047</c:v>
                </c:pt>
                <c:pt idx="35">
                  <c:v>44048</c:v>
                </c:pt>
                <c:pt idx="36">
                  <c:v>44049</c:v>
                </c:pt>
                <c:pt idx="37">
                  <c:v>44050</c:v>
                </c:pt>
                <c:pt idx="38">
                  <c:v>44051</c:v>
                </c:pt>
                <c:pt idx="39">
                  <c:v>44052</c:v>
                </c:pt>
                <c:pt idx="40">
                  <c:v>44053</c:v>
                </c:pt>
                <c:pt idx="41">
                  <c:v>44054</c:v>
                </c:pt>
                <c:pt idx="42">
                  <c:v>44055</c:v>
                </c:pt>
                <c:pt idx="43">
                  <c:v>44056</c:v>
                </c:pt>
                <c:pt idx="44">
                  <c:v>44057</c:v>
                </c:pt>
                <c:pt idx="45">
                  <c:v>44058</c:v>
                </c:pt>
                <c:pt idx="46">
                  <c:v>44059</c:v>
                </c:pt>
                <c:pt idx="47">
                  <c:v>44060</c:v>
                </c:pt>
                <c:pt idx="48">
                  <c:v>44061</c:v>
                </c:pt>
                <c:pt idx="49">
                  <c:v>44062</c:v>
                </c:pt>
                <c:pt idx="50">
                  <c:v>44063</c:v>
                </c:pt>
                <c:pt idx="51">
                  <c:v>44064</c:v>
                </c:pt>
                <c:pt idx="52">
                  <c:v>44065</c:v>
                </c:pt>
                <c:pt idx="53">
                  <c:v>44066</c:v>
                </c:pt>
                <c:pt idx="54">
                  <c:v>44067</c:v>
                </c:pt>
                <c:pt idx="55">
                  <c:v>44068</c:v>
                </c:pt>
                <c:pt idx="56">
                  <c:v>44069</c:v>
                </c:pt>
                <c:pt idx="57">
                  <c:v>44070</c:v>
                </c:pt>
                <c:pt idx="58">
                  <c:v>44071</c:v>
                </c:pt>
                <c:pt idx="59">
                  <c:v>44072</c:v>
                </c:pt>
                <c:pt idx="60">
                  <c:v>44073</c:v>
                </c:pt>
                <c:pt idx="61">
                  <c:v>44074</c:v>
                </c:pt>
                <c:pt idx="62">
                  <c:v>44075</c:v>
                </c:pt>
                <c:pt idx="63">
                  <c:v>44076</c:v>
                </c:pt>
                <c:pt idx="64">
                  <c:v>44077</c:v>
                </c:pt>
                <c:pt idx="65">
                  <c:v>44078</c:v>
                </c:pt>
                <c:pt idx="66">
                  <c:v>44079</c:v>
                </c:pt>
                <c:pt idx="67">
                  <c:v>44080</c:v>
                </c:pt>
                <c:pt idx="68">
                  <c:v>44081</c:v>
                </c:pt>
                <c:pt idx="69">
                  <c:v>44082</c:v>
                </c:pt>
                <c:pt idx="70">
                  <c:v>44083</c:v>
                </c:pt>
                <c:pt idx="71">
                  <c:v>44084</c:v>
                </c:pt>
                <c:pt idx="72">
                  <c:v>44085</c:v>
                </c:pt>
                <c:pt idx="73">
                  <c:v>44086</c:v>
                </c:pt>
                <c:pt idx="74">
                  <c:v>44087</c:v>
                </c:pt>
                <c:pt idx="75">
                  <c:v>44088</c:v>
                </c:pt>
                <c:pt idx="76">
                  <c:v>44089</c:v>
                </c:pt>
                <c:pt idx="77">
                  <c:v>44090</c:v>
                </c:pt>
                <c:pt idx="78">
                  <c:v>44091</c:v>
                </c:pt>
                <c:pt idx="79">
                  <c:v>44092</c:v>
                </c:pt>
                <c:pt idx="80">
                  <c:v>44093</c:v>
                </c:pt>
                <c:pt idx="81">
                  <c:v>44094</c:v>
                </c:pt>
                <c:pt idx="82">
                  <c:v>44095</c:v>
                </c:pt>
                <c:pt idx="83">
                  <c:v>44096</c:v>
                </c:pt>
                <c:pt idx="84">
                  <c:v>44097</c:v>
                </c:pt>
                <c:pt idx="85">
                  <c:v>44098</c:v>
                </c:pt>
                <c:pt idx="86">
                  <c:v>44099</c:v>
                </c:pt>
                <c:pt idx="87">
                  <c:v>44100</c:v>
                </c:pt>
                <c:pt idx="88">
                  <c:v>44101</c:v>
                </c:pt>
                <c:pt idx="89">
                  <c:v>44102</c:v>
                </c:pt>
                <c:pt idx="90">
                  <c:v>44103</c:v>
                </c:pt>
                <c:pt idx="91">
                  <c:v>44104</c:v>
                </c:pt>
                <c:pt idx="92">
                  <c:v>44105</c:v>
                </c:pt>
                <c:pt idx="93">
                  <c:v>44106</c:v>
                </c:pt>
                <c:pt idx="94">
                  <c:v>44107</c:v>
                </c:pt>
                <c:pt idx="95">
                  <c:v>44108</c:v>
                </c:pt>
                <c:pt idx="96">
                  <c:v>44109</c:v>
                </c:pt>
                <c:pt idx="97">
                  <c:v>44110</c:v>
                </c:pt>
                <c:pt idx="98">
                  <c:v>44111</c:v>
                </c:pt>
                <c:pt idx="99">
                  <c:v>44112</c:v>
                </c:pt>
                <c:pt idx="100">
                  <c:v>44113</c:v>
                </c:pt>
                <c:pt idx="101">
                  <c:v>44114</c:v>
                </c:pt>
                <c:pt idx="102">
                  <c:v>44115</c:v>
                </c:pt>
                <c:pt idx="103">
                  <c:v>44116</c:v>
                </c:pt>
                <c:pt idx="104">
                  <c:v>44117</c:v>
                </c:pt>
                <c:pt idx="105">
                  <c:v>44118</c:v>
                </c:pt>
                <c:pt idx="106">
                  <c:v>44119</c:v>
                </c:pt>
                <c:pt idx="107">
                  <c:v>44120</c:v>
                </c:pt>
                <c:pt idx="108">
                  <c:v>44121</c:v>
                </c:pt>
                <c:pt idx="109">
                  <c:v>44122</c:v>
                </c:pt>
                <c:pt idx="110">
                  <c:v>44123</c:v>
                </c:pt>
                <c:pt idx="111">
                  <c:v>44124</c:v>
                </c:pt>
                <c:pt idx="112">
                  <c:v>44125</c:v>
                </c:pt>
                <c:pt idx="113">
                  <c:v>44126</c:v>
                </c:pt>
                <c:pt idx="114">
                  <c:v>44127</c:v>
                </c:pt>
                <c:pt idx="115">
                  <c:v>44128</c:v>
                </c:pt>
                <c:pt idx="116">
                  <c:v>44129</c:v>
                </c:pt>
                <c:pt idx="117">
                  <c:v>44130</c:v>
                </c:pt>
                <c:pt idx="118">
                  <c:v>44131</c:v>
                </c:pt>
                <c:pt idx="119">
                  <c:v>44132</c:v>
                </c:pt>
                <c:pt idx="120">
                  <c:v>44133</c:v>
                </c:pt>
                <c:pt idx="121">
                  <c:v>44134</c:v>
                </c:pt>
                <c:pt idx="122">
                  <c:v>44135</c:v>
                </c:pt>
              </c:numCache>
            </c:numRef>
          </c:cat>
          <c:val>
            <c:numRef>
              <c:f>'Question 6.2.1'!$B$7:$B$129</c:f>
              <c:numCache>
                <c:formatCode>0.00</c:formatCode>
                <c:ptCount val="123"/>
                <c:pt idx="0">
                  <c:v>88.85</c:v>
                </c:pt>
                <c:pt idx="1">
                  <c:v>88.35</c:v>
                </c:pt>
                <c:pt idx="2">
                  <c:v>88.4</c:v>
                </c:pt>
                <c:pt idx="3">
                  <c:v>88.35</c:v>
                </c:pt>
                <c:pt idx="4">
                  <c:v>88.25</c:v>
                </c:pt>
                <c:pt idx="5">
                  <c:v>87.85</c:v>
                </c:pt>
                <c:pt idx="6">
                  <c:v>87.1</c:v>
                </c:pt>
                <c:pt idx="7">
                  <c:v>89.15</c:v>
                </c:pt>
                <c:pt idx="8">
                  <c:v>90.05</c:v>
                </c:pt>
                <c:pt idx="9">
                  <c:v>88.55</c:v>
                </c:pt>
                <c:pt idx="10">
                  <c:v>87.95</c:v>
                </c:pt>
                <c:pt idx="11">
                  <c:v>88.15</c:v>
                </c:pt>
                <c:pt idx="12">
                  <c:v>87.2</c:v>
                </c:pt>
                <c:pt idx="13">
                  <c:v>88.2</c:v>
                </c:pt>
                <c:pt idx="14">
                  <c:v>87</c:v>
                </c:pt>
                <c:pt idx="15">
                  <c:v>88.1</c:v>
                </c:pt>
                <c:pt idx="16">
                  <c:v>89.2</c:v>
                </c:pt>
                <c:pt idx="17">
                  <c:v>89.25</c:v>
                </c:pt>
                <c:pt idx="18">
                  <c:v>90.4</c:v>
                </c:pt>
                <c:pt idx="19">
                  <c:v>89.4</c:v>
                </c:pt>
                <c:pt idx="20">
                  <c:v>89.95</c:v>
                </c:pt>
                <c:pt idx="21">
                  <c:v>89.45</c:v>
                </c:pt>
                <c:pt idx="22">
                  <c:v>89.05</c:v>
                </c:pt>
                <c:pt idx="23">
                  <c:v>89.1</c:v>
                </c:pt>
                <c:pt idx="24">
                  <c:v>88</c:v>
                </c:pt>
                <c:pt idx="25">
                  <c:v>89.5</c:v>
                </c:pt>
                <c:pt idx="26">
                  <c:v>89.55</c:v>
                </c:pt>
                <c:pt idx="27">
                  <c:v>89.95</c:v>
                </c:pt>
                <c:pt idx="28">
                  <c:v>89.25</c:v>
                </c:pt>
                <c:pt idx="29">
                  <c:v>89.55</c:v>
                </c:pt>
                <c:pt idx="30">
                  <c:v>88.15</c:v>
                </c:pt>
                <c:pt idx="31">
                  <c:v>88.55</c:v>
                </c:pt>
                <c:pt idx="32">
                  <c:v>88.65</c:v>
                </c:pt>
                <c:pt idx="33">
                  <c:v>89.55</c:v>
                </c:pt>
                <c:pt idx="34">
                  <c:v>90.3</c:v>
                </c:pt>
                <c:pt idx="35">
                  <c:v>91.15</c:v>
                </c:pt>
                <c:pt idx="36">
                  <c:v>89.4</c:v>
                </c:pt>
                <c:pt idx="37">
                  <c:v>88.95</c:v>
                </c:pt>
                <c:pt idx="38">
                  <c:v>88.75</c:v>
                </c:pt>
                <c:pt idx="39">
                  <c:v>89</c:v>
                </c:pt>
                <c:pt idx="40">
                  <c:v>89.25</c:v>
                </c:pt>
                <c:pt idx="41">
                  <c:v>89.2</c:v>
                </c:pt>
                <c:pt idx="42">
                  <c:v>87.9</c:v>
                </c:pt>
                <c:pt idx="43">
                  <c:v>88.1</c:v>
                </c:pt>
                <c:pt idx="44">
                  <c:v>88.3</c:v>
                </c:pt>
                <c:pt idx="45">
                  <c:v>88</c:v>
                </c:pt>
                <c:pt idx="46">
                  <c:v>88.8</c:v>
                </c:pt>
                <c:pt idx="47">
                  <c:v>89.05</c:v>
                </c:pt>
                <c:pt idx="48">
                  <c:v>90.15</c:v>
                </c:pt>
                <c:pt idx="49">
                  <c:v>90.3</c:v>
                </c:pt>
                <c:pt idx="50">
                  <c:v>89.3</c:v>
                </c:pt>
                <c:pt idx="51">
                  <c:v>89.1</c:v>
                </c:pt>
                <c:pt idx="52">
                  <c:v>89.4</c:v>
                </c:pt>
                <c:pt idx="53">
                  <c:v>88.4</c:v>
                </c:pt>
                <c:pt idx="54">
                  <c:v>87.85</c:v>
                </c:pt>
                <c:pt idx="55">
                  <c:v>86.5</c:v>
                </c:pt>
                <c:pt idx="56">
                  <c:v>88.45</c:v>
                </c:pt>
                <c:pt idx="57">
                  <c:v>87.6</c:v>
                </c:pt>
                <c:pt idx="58">
                  <c:v>87.15</c:v>
                </c:pt>
                <c:pt idx="59">
                  <c:v>88.3</c:v>
                </c:pt>
                <c:pt idx="60">
                  <c:v>85.8</c:v>
                </c:pt>
                <c:pt idx="61">
                  <c:v>85.9</c:v>
                </c:pt>
                <c:pt idx="62">
                  <c:v>85.25</c:v>
                </c:pt>
                <c:pt idx="63">
                  <c:v>85.25</c:v>
                </c:pt>
                <c:pt idx="64">
                  <c:v>85.9</c:v>
                </c:pt>
                <c:pt idx="65">
                  <c:v>85.8</c:v>
                </c:pt>
                <c:pt idx="66">
                  <c:v>86.2</c:v>
                </c:pt>
                <c:pt idx="67">
                  <c:v>84.6</c:v>
                </c:pt>
                <c:pt idx="68">
                  <c:v>84.75</c:v>
                </c:pt>
                <c:pt idx="69">
                  <c:v>85.25</c:v>
                </c:pt>
                <c:pt idx="70">
                  <c:v>85.05</c:v>
                </c:pt>
                <c:pt idx="71">
                  <c:v>85.25</c:v>
                </c:pt>
                <c:pt idx="72">
                  <c:v>85.55</c:v>
                </c:pt>
                <c:pt idx="73">
                  <c:v>85.3</c:v>
                </c:pt>
                <c:pt idx="74">
                  <c:v>83.1</c:v>
                </c:pt>
                <c:pt idx="75">
                  <c:v>83.65</c:v>
                </c:pt>
                <c:pt idx="76">
                  <c:v>83.7</c:v>
                </c:pt>
                <c:pt idx="77">
                  <c:v>82.25</c:v>
                </c:pt>
                <c:pt idx="78">
                  <c:v>81.849999999999994</c:v>
                </c:pt>
                <c:pt idx="79">
                  <c:v>81.7</c:v>
                </c:pt>
                <c:pt idx="80">
                  <c:v>82.4</c:v>
                </c:pt>
                <c:pt idx="81">
                  <c:v>83</c:v>
                </c:pt>
                <c:pt idx="82">
                  <c:v>81.599999999999994</c:v>
                </c:pt>
                <c:pt idx="83">
                  <c:v>81.2</c:v>
                </c:pt>
                <c:pt idx="84">
                  <c:v>82.75</c:v>
                </c:pt>
                <c:pt idx="85">
                  <c:v>80.400000000000006</c:v>
                </c:pt>
                <c:pt idx="86">
                  <c:v>79.3</c:v>
                </c:pt>
                <c:pt idx="87">
                  <c:v>78.55</c:v>
                </c:pt>
                <c:pt idx="88">
                  <c:v>78.55</c:v>
                </c:pt>
                <c:pt idx="89">
                  <c:v>78.650000000000006</c:v>
                </c:pt>
                <c:pt idx="90">
                  <c:v>76.349999999999994</c:v>
                </c:pt>
                <c:pt idx="91">
                  <c:v>77</c:v>
                </c:pt>
                <c:pt idx="92">
                  <c:v>77.099999999999994</c:v>
                </c:pt>
                <c:pt idx="93">
                  <c:v>76.95</c:v>
                </c:pt>
                <c:pt idx="94">
                  <c:v>77.7</c:v>
                </c:pt>
                <c:pt idx="95">
                  <c:v>77.849999999999994</c:v>
                </c:pt>
                <c:pt idx="96">
                  <c:v>78.2</c:v>
                </c:pt>
                <c:pt idx="97">
                  <c:v>76.349999999999994</c:v>
                </c:pt>
                <c:pt idx="98">
                  <c:v>75.599999999999994</c:v>
                </c:pt>
                <c:pt idx="99">
                  <c:v>74.8</c:v>
                </c:pt>
                <c:pt idx="100">
                  <c:v>74.25</c:v>
                </c:pt>
                <c:pt idx="101">
                  <c:v>75.150000000000006</c:v>
                </c:pt>
                <c:pt idx="102">
                  <c:v>75.849999999999994</c:v>
                </c:pt>
                <c:pt idx="103">
                  <c:v>75.8</c:v>
                </c:pt>
                <c:pt idx="104">
                  <c:v>75.45</c:v>
                </c:pt>
                <c:pt idx="105">
                  <c:v>74.2</c:v>
                </c:pt>
                <c:pt idx="106">
                  <c:v>72.900000000000006</c:v>
                </c:pt>
                <c:pt idx="107">
                  <c:v>72.650000000000006</c:v>
                </c:pt>
                <c:pt idx="108">
                  <c:v>73.099999999999994</c:v>
                </c:pt>
                <c:pt idx="109">
                  <c:v>71.900000000000006</c:v>
                </c:pt>
                <c:pt idx="110">
                  <c:v>71.05</c:v>
                </c:pt>
                <c:pt idx="111">
                  <c:v>71.25</c:v>
                </c:pt>
                <c:pt idx="112">
                  <c:v>74.099999999999994</c:v>
                </c:pt>
                <c:pt idx="113">
                  <c:v>72.349999999999994</c:v>
                </c:pt>
                <c:pt idx="114">
                  <c:v>69.650000000000006</c:v>
                </c:pt>
                <c:pt idx="115">
                  <c:v>68.849999999999994</c:v>
                </c:pt>
                <c:pt idx="116">
                  <c:v>69.349999999999994</c:v>
                </c:pt>
                <c:pt idx="117">
                  <c:v>71.400000000000006</c:v>
                </c:pt>
                <c:pt idx="118">
                  <c:v>68.900000000000006</c:v>
                </c:pt>
                <c:pt idx="119">
                  <c:v>68.599999999999994</c:v>
                </c:pt>
                <c:pt idx="120">
                  <c:v>69.349999999999994</c:v>
                </c:pt>
                <c:pt idx="121">
                  <c:v>71.05</c:v>
                </c:pt>
                <c:pt idx="122">
                  <c:v>70.5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8D-49B2-9C20-6488DC282E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4131472"/>
        <c:axId val="469014000"/>
      </c:lineChart>
      <c:dateAx>
        <c:axId val="1754131472"/>
        <c:scaling>
          <c:orientation val="minMax"/>
        </c:scaling>
        <c:delete val="0"/>
        <c:axPos val="b"/>
        <c:numFmt formatCode="[$-409]d\-mmm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014000"/>
        <c:crosses val="autoZero"/>
        <c:auto val="1"/>
        <c:lblOffset val="100"/>
        <c:baseTimeUnit val="days"/>
        <c:majorUnit val="10"/>
        <c:majorTimeUnit val="days"/>
      </c:dateAx>
      <c:valAx>
        <c:axId val="469014000"/>
        <c:scaling>
          <c:orientation val="minMax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4131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'Question 6.2.2'!$A$7:$A$26</c:f>
              <c:strCache>
                <c:ptCount val="20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</c:strCache>
            </c:strRef>
          </c:cat>
          <c:val>
            <c:numRef>
              <c:f>'Question 6.2.2'!$B$7:$B$26</c:f>
              <c:numCache>
                <c:formatCode>0.00</c:formatCode>
                <c:ptCount val="20"/>
                <c:pt idx="0">
                  <c:v>89.612903225806448</c:v>
                </c:pt>
                <c:pt idx="1">
                  <c:v>86.532258064516128</c:v>
                </c:pt>
                <c:pt idx="2">
                  <c:v>88.241935483870961</c:v>
                </c:pt>
                <c:pt idx="3">
                  <c:v>89.629032258064512</c:v>
                </c:pt>
                <c:pt idx="4">
                  <c:v>91.403225806451616</c:v>
                </c:pt>
                <c:pt idx="5">
                  <c:v>86.741935483870961</c:v>
                </c:pt>
                <c:pt idx="6">
                  <c:v>89.209677419354833</c:v>
                </c:pt>
                <c:pt idx="7">
                  <c:v>86.225806451612897</c:v>
                </c:pt>
                <c:pt idx="8">
                  <c:v>86.5</c:v>
                </c:pt>
                <c:pt idx="9">
                  <c:v>86.983870967741936</c:v>
                </c:pt>
                <c:pt idx="10">
                  <c:v>89.967741935483872</c:v>
                </c:pt>
                <c:pt idx="11">
                  <c:v>91.209677419354833</c:v>
                </c:pt>
                <c:pt idx="12">
                  <c:v>87.709677419354833</c:v>
                </c:pt>
                <c:pt idx="13">
                  <c:v>87.112903225806448</c:v>
                </c:pt>
                <c:pt idx="14">
                  <c:v>91.306451612903231</c:v>
                </c:pt>
                <c:pt idx="15">
                  <c:v>92.709677419354833</c:v>
                </c:pt>
                <c:pt idx="16">
                  <c:v>90.870967741935488</c:v>
                </c:pt>
                <c:pt idx="17">
                  <c:v>84.838709677419359</c:v>
                </c:pt>
                <c:pt idx="18">
                  <c:v>87.435483870967744</c:v>
                </c:pt>
                <c:pt idx="19">
                  <c:v>89.41935483870968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8D-4EAC-A0A2-C66A8CA8BE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2897776"/>
        <c:axId val="1126166240"/>
      </c:lineChart>
      <c:catAx>
        <c:axId val="1952897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166240"/>
        <c:crosses val="autoZero"/>
        <c:auto val="1"/>
        <c:lblAlgn val="ctr"/>
        <c:lblOffset val="100"/>
        <c:noMultiLvlLbl val="0"/>
      </c:catAx>
      <c:valAx>
        <c:axId val="1126166240"/>
        <c:scaling>
          <c:orientation val="minMax"/>
          <c:min val="8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2897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chart" Target="../charts/chart3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390525</xdr:colOff>
      <xdr:row>0</xdr:row>
      <xdr:rowOff>166687</xdr:rowOff>
    </xdr:from>
    <xdr:to>
      <xdr:col>21</xdr:col>
      <xdr:colOff>85725</xdr:colOff>
      <xdr:row>15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8934D3-0269-47B2-A816-968F63CB77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442911</xdr:colOff>
      <xdr:row>15</xdr:row>
      <xdr:rowOff>147636</xdr:rowOff>
    </xdr:from>
    <xdr:to>
      <xdr:col>24</xdr:col>
      <xdr:colOff>352424</xdr:colOff>
      <xdr:row>30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200AC9-B2CD-4232-A68A-BF6C35B1E7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261936</xdr:colOff>
      <xdr:row>1</xdr:row>
      <xdr:rowOff>14287</xdr:rowOff>
    </xdr:from>
    <xdr:to>
      <xdr:col>23</xdr:col>
      <xdr:colOff>209549</xdr:colOff>
      <xdr:row>15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4E2064-4CE9-4E6A-B9EA-15F3C542FB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295275</xdr:colOff>
          <xdr:row>15</xdr:row>
          <xdr:rowOff>133350</xdr:rowOff>
        </xdr:from>
        <xdr:to>
          <xdr:col>18</xdr:col>
          <xdr:colOff>361950</xdr:colOff>
          <xdr:row>26</xdr:row>
          <xdr:rowOff>142875</xdr:rowOff>
        </xdr:to>
        <xdr:pic>
          <xdr:nvPicPr>
            <xdr:cNvPr id="4" name="Picture 3">
              <a:extLst>
                <a:ext uri="{FF2B5EF4-FFF2-40B4-BE49-F238E27FC236}">
                  <a16:creationId xmlns:a16="http://schemas.microsoft.com/office/drawing/2014/main" id="{40D49E51-D8AA-4E23-BAB0-3C94DA59A882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Question 6.2.2_2'!$A$1:$D$11" spid="_x0000_s4121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10572750" y="3028950"/>
              <a:ext cx="3114675" cy="2105025"/>
            </a:xfrm>
            <a:prstGeom prst="rect">
              <a:avLst/>
            </a:prstGeom>
            <a:solidFill>
              <a:schemeClr val="bg1"/>
            </a:solidFill>
          </xdr:spPr>
        </xdr:pic>
        <xdr:clientData/>
      </xdr:twoCellAnchor>
    </mc:Choice>
    <mc:Fallback/>
  </mc:AlternateContent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10A40D3F-11FB-4A1F-A655-481C4A25E3EC}" autoFormatId="16" applyNumberFormats="0" applyBorderFormats="0" applyFontFormats="0" applyPatternFormats="0" applyAlignmentFormats="0" applyWidthHeightFormats="0">
  <queryTableRefresh nextId="22">
    <queryTableFields count="21">
      <queryTableField id="1" name="DAY" tableColumnId="1"/>
      <queryTableField id="2" name="1996" tableColumnId="2"/>
      <queryTableField id="3" name="1997" tableColumnId="3"/>
      <queryTableField id="4" name="1998" tableColumnId="4"/>
      <queryTableField id="5" name="1999" tableColumnId="5"/>
      <queryTableField id="6" name="2000" tableColumnId="6"/>
      <queryTableField id="7" name="2001" tableColumnId="7"/>
      <queryTableField id="8" name="2002" tableColumnId="8"/>
      <queryTableField id="9" name="2003" tableColumnId="9"/>
      <queryTableField id="10" name="2004" tableColumnId="10"/>
      <queryTableField id="11" name="2005" tableColumnId="11"/>
      <queryTableField id="12" name="2006" tableColumnId="12"/>
      <queryTableField id="13" name="2007" tableColumnId="13"/>
      <queryTableField id="14" name="2008" tableColumnId="14"/>
      <queryTableField id="15" name="2009" tableColumnId="15"/>
      <queryTableField id="16" name="2010" tableColumnId="16"/>
      <queryTableField id="17" name="2011" tableColumnId="17"/>
      <queryTableField id="18" name="2012" tableColumnId="18"/>
      <queryTableField id="19" name="2013" tableColumnId="19"/>
      <queryTableField id="20" name="2014" tableColumnId="20"/>
      <queryTableField id="21" name="2015" tableColumnId="2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6388F03-C44C-498F-9782-B591B71240A9}" name="temps" displayName="temps" ref="A1:U124" tableType="queryTable" totalsRowShown="0">
  <autoFilter ref="A1:U124" xr:uid="{C2ECB199-3E79-429F-80EA-C9B81A1BFBEB}"/>
  <tableColumns count="21">
    <tableColumn id="1" xr3:uid="{4723A7E8-7834-4DB4-9AEA-1C5574B29713}" uniqueName="1" name="DAY" queryTableFieldId="1" dataDxfId="18"/>
    <tableColumn id="2" xr3:uid="{0B942E5F-CAD8-495D-8480-4184B94FD8DB}" uniqueName="2" name="1996" queryTableFieldId="2"/>
    <tableColumn id="3" xr3:uid="{9CAE92CE-0749-49EE-B299-84FD75897711}" uniqueName="3" name="1997" queryTableFieldId="3"/>
    <tableColumn id="4" xr3:uid="{FD739CF2-5D74-4311-A766-9C494EA4C717}" uniqueName="4" name="1998" queryTableFieldId="4"/>
    <tableColumn id="5" xr3:uid="{4A7D2C1B-52AA-4162-BDC9-EACCC2874630}" uniqueName="5" name="1999" queryTableFieldId="5"/>
    <tableColumn id="6" xr3:uid="{83FC41E6-5409-4A31-B1B8-9E437FEBC21F}" uniqueName="6" name="2000" queryTableFieldId="6"/>
    <tableColumn id="7" xr3:uid="{D1C0B39A-03FE-41A7-B81A-B1DDC2CB8D99}" uniqueName="7" name="2001" queryTableFieldId="7"/>
    <tableColumn id="8" xr3:uid="{706009E2-E472-4ADE-A6CB-E557B7521B30}" uniqueName="8" name="2002" queryTableFieldId="8"/>
    <tableColumn id="9" xr3:uid="{16F55437-B0B8-426A-9A27-C7CBED0440AC}" uniqueName="9" name="2003" queryTableFieldId="9"/>
    <tableColumn id="10" xr3:uid="{D8590CA1-B1B3-49FF-B602-1D99F170B6F8}" uniqueName="10" name="2004" queryTableFieldId="10"/>
    <tableColumn id="11" xr3:uid="{035901EB-9090-4A21-95A0-226880EFE31C}" uniqueName="11" name="2005" queryTableFieldId="11"/>
    <tableColumn id="12" xr3:uid="{9A10DC9E-83C6-4AB7-A113-F1F0256CC373}" uniqueName="12" name="2006" queryTableFieldId="12"/>
    <tableColumn id="13" xr3:uid="{A9B3F36F-5854-480A-BB95-9ED146F8BE4A}" uniqueName="13" name="2007" queryTableFieldId="13"/>
    <tableColumn id="14" xr3:uid="{978C18E8-2325-4D45-B358-0DB23358935D}" uniqueName="14" name="2008" queryTableFieldId="14"/>
    <tableColumn id="15" xr3:uid="{22045C2C-D1AF-47EB-A166-C3AEE0AD75EA}" uniqueName="15" name="2009" queryTableFieldId="15"/>
    <tableColumn id="16" xr3:uid="{9818B9E0-9CCD-455B-94C6-A3187C5201DA}" uniqueName="16" name="2010" queryTableFieldId="16"/>
    <tableColumn id="17" xr3:uid="{59268025-47C5-4829-B811-7DF92F14082F}" uniqueName="17" name="2011" queryTableFieldId="17"/>
    <tableColumn id="18" xr3:uid="{9D08824A-88E1-4CD2-90CA-ED8DA2CD639A}" uniqueName="18" name="2012" queryTableFieldId="18"/>
    <tableColumn id="19" xr3:uid="{DE5DC63A-6EE6-448F-AF42-E5411B302C07}" uniqueName="19" name="2013" queryTableFieldId="19"/>
    <tableColumn id="20" xr3:uid="{F21B3CB8-F460-49BC-AA24-3DB50661147C}" uniqueName="20" name="2014" queryTableFieldId="20"/>
    <tableColumn id="21" xr3:uid="{0A1A9DD0-CEBC-49E0-9FC4-8AAE9EA1C91B}" uniqueName="21" name="2015" queryTableFieldId="21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90E8D-2661-43D3-A000-9B392DB9305A}">
  <dimension ref="A1:U124"/>
  <sheetViews>
    <sheetView showGridLines="0" workbookViewId="0">
      <selection activeCell="C4" sqref="C4"/>
    </sheetView>
  </sheetViews>
  <sheetFormatPr defaultRowHeight="15" x14ac:dyDescent="0.25"/>
  <cols>
    <col min="1" max="1" width="10.7109375" bestFit="1" customWidth="1"/>
    <col min="2" max="21" width="7.28515625" bestFit="1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 s="4">
        <v>44013</v>
      </c>
      <c r="B2">
        <v>98</v>
      </c>
      <c r="C2">
        <v>86</v>
      </c>
      <c r="D2">
        <v>91</v>
      </c>
      <c r="E2">
        <v>84</v>
      </c>
      <c r="F2">
        <v>89</v>
      </c>
      <c r="G2">
        <v>84</v>
      </c>
      <c r="H2">
        <v>90</v>
      </c>
      <c r="I2">
        <v>73</v>
      </c>
      <c r="J2">
        <v>82</v>
      </c>
      <c r="K2">
        <v>91</v>
      </c>
      <c r="L2">
        <v>93</v>
      </c>
      <c r="M2">
        <v>95</v>
      </c>
      <c r="N2">
        <v>85</v>
      </c>
      <c r="O2">
        <v>95</v>
      </c>
      <c r="P2">
        <v>87</v>
      </c>
      <c r="Q2">
        <v>92</v>
      </c>
      <c r="R2">
        <v>105</v>
      </c>
      <c r="S2">
        <v>82</v>
      </c>
      <c r="T2">
        <v>90</v>
      </c>
      <c r="U2">
        <v>85</v>
      </c>
    </row>
    <row r="3" spans="1:21" x14ac:dyDescent="0.25">
      <c r="A3" s="4">
        <v>44014</v>
      </c>
      <c r="B3">
        <v>97</v>
      </c>
      <c r="C3">
        <v>90</v>
      </c>
      <c r="D3">
        <v>88</v>
      </c>
      <c r="E3">
        <v>82</v>
      </c>
      <c r="F3">
        <v>91</v>
      </c>
      <c r="G3">
        <v>87</v>
      </c>
      <c r="H3">
        <v>90</v>
      </c>
      <c r="I3">
        <v>81</v>
      </c>
      <c r="J3">
        <v>81</v>
      </c>
      <c r="K3">
        <v>89</v>
      </c>
      <c r="L3">
        <v>93</v>
      </c>
      <c r="M3">
        <v>85</v>
      </c>
      <c r="N3">
        <v>87</v>
      </c>
      <c r="O3">
        <v>90</v>
      </c>
      <c r="P3">
        <v>84</v>
      </c>
      <c r="Q3">
        <v>94</v>
      </c>
      <c r="R3">
        <v>93</v>
      </c>
      <c r="S3">
        <v>85</v>
      </c>
      <c r="T3">
        <v>93</v>
      </c>
      <c r="U3">
        <v>87</v>
      </c>
    </row>
    <row r="4" spans="1:21" x14ac:dyDescent="0.25">
      <c r="A4" s="4">
        <v>44015</v>
      </c>
      <c r="B4">
        <v>97</v>
      </c>
      <c r="C4">
        <v>93</v>
      </c>
      <c r="D4">
        <v>91</v>
      </c>
      <c r="E4">
        <v>87</v>
      </c>
      <c r="F4">
        <v>93</v>
      </c>
      <c r="G4">
        <v>87</v>
      </c>
      <c r="H4">
        <v>87</v>
      </c>
      <c r="I4">
        <v>87</v>
      </c>
      <c r="J4">
        <v>86</v>
      </c>
      <c r="K4">
        <v>86</v>
      </c>
      <c r="L4">
        <v>93</v>
      </c>
      <c r="M4">
        <v>82</v>
      </c>
      <c r="N4">
        <v>91</v>
      </c>
      <c r="O4">
        <v>89</v>
      </c>
      <c r="P4">
        <v>83</v>
      </c>
      <c r="Q4">
        <v>95</v>
      </c>
      <c r="R4">
        <v>99</v>
      </c>
      <c r="S4">
        <v>76</v>
      </c>
      <c r="T4">
        <v>87</v>
      </c>
      <c r="U4">
        <v>79</v>
      </c>
    </row>
    <row r="5" spans="1:21" x14ac:dyDescent="0.25">
      <c r="A5" s="4">
        <v>44016</v>
      </c>
      <c r="B5">
        <v>90</v>
      </c>
      <c r="C5">
        <v>91</v>
      </c>
      <c r="D5">
        <v>91</v>
      </c>
      <c r="E5">
        <v>88</v>
      </c>
      <c r="F5">
        <v>95</v>
      </c>
      <c r="G5">
        <v>84</v>
      </c>
      <c r="H5">
        <v>89</v>
      </c>
      <c r="I5">
        <v>86</v>
      </c>
      <c r="J5">
        <v>88</v>
      </c>
      <c r="K5">
        <v>86</v>
      </c>
      <c r="L5">
        <v>91</v>
      </c>
      <c r="M5">
        <v>86</v>
      </c>
      <c r="N5">
        <v>90</v>
      </c>
      <c r="O5">
        <v>91</v>
      </c>
      <c r="P5">
        <v>85</v>
      </c>
      <c r="Q5">
        <v>92</v>
      </c>
      <c r="R5">
        <v>98</v>
      </c>
      <c r="S5">
        <v>77</v>
      </c>
      <c r="T5">
        <v>84</v>
      </c>
      <c r="U5">
        <v>85</v>
      </c>
    </row>
    <row r="6" spans="1:21" x14ac:dyDescent="0.25">
      <c r="A6" s="4">
        <v>44017</v>
      </c>
      <c r="B6">
        <v>89</v>
      </c>
      <c r="C6">
        <v>84</v>
      </c>
      <c r="D6">
        <v>91</v>
      </c>
      <c r="E6">
        <v>90</v>
      </c>
      <c r="F6">
        <v>96</v>
      </c>
      <c r="G6">
        <v>86</v>
      </c>
      <c r="H6">
        <v>93</v>
      </c>
      <c r="I6">
        <v>80</v>
      </c>
      <c r="J6">
        <v>90</v>
      </c>
      <c r="K6">
        <v>89</v>
      </c>
      <c r="L6">
        <v>90</v>
      </c>
      <c r="M6">
        <v>88</v>
      </c>
      <c r="N6">
        <v>88</v>
      </c>
      <c r="O6">
        <v>80</v>
      </c>
      <c r="P6">
        <v>88</v>
      </c>
      <c r="Q6">
        <v>90</v>
      </c>
      <c r="R6">
        <v>100</v>
      </c>
      <c r="S6">
        <v>83</v>
      </c>
      <c r="T6">
        <v>86</v>
      </c>
      <c r="U6">
        <v>84</v>
      </c>
    </row>
    <row r="7" spans="1:21" x14ac:dyDescent="0.25">
      <c r="A7" s="4">
        <v>44018</v>
      </c>
      <c r="B7">
        <v>93</v>
      </c>
      <c r="C7">
        <v>84</v>
      </c>
      <c r="D7">
        <v>89</v>
      </c>
      <c r="E7">
        <v>91</v>
      </c>
      <c r="F7">
        <v>96</v>
      </c>
      <c r="G7">
        <v>87</v>
      </c>
      <c r="H7">
        <v>93</v>
      </c>
      <c r="I7">
        <v>84</v>
      </c>
      <c r="J7">
        <v>90</v>
      </c>
      <c r="K7">
        <v>82</v>
      </c>
      <c r="L7">
        <v>81</v>
      </c>
      <c r="M7">
        <v>87</v>
      </c>
      <c r="N7">
        <v>82</v>
      </c>
      <c r="O7">
        <v>87</v>
      </c>
      <c r="P7">
        <v>89</v>
      </c>
      <c r="Q7">
        <v>90</v>
      </c>
      <c r="R7">
        <v>98</v>
      </c>
      <c r="S7">
        <v>83</v>
      </c>
      <c r="T7">
        <v>87</v>
      </c>
      <c r="U7">
        <v>84</v>
      </c>
    </row>
    <row r="8" spans="1:21" x14ac:dyDescent="0.25">
      <c r="A8" s="4">
        <v>44019</v>
      </c>
      <c r="B8">
        <v>93</v>
      </c>
      <c r="C8">
        <v>75</v>
      </c>
      <c r="D8">
        <v>93</v>
      </c>
      <c r="E8">
        <v>82</v>
      </c>
      <c r="F8">
        <v>96</v>
      </c>
      <c r="G8">
        <v>87</v>
      </c>
      <c r="H8">
        <v>89</v>
      </c>
      <c r="I8">
        <v>87</v>
      </c>
      <c r="J8">
        <v>89</v>
      </c>
      <c r="K8">
        <v>76</v>
      </c>
      <c r="L8">
        <v>80</v>
      </c>
      <c r="M8">
        <v>82</v>
      </c>
      <c r="N8">
        <v>88</v>
      </c>
      <c r="O8">
        <v>86</v>
      </c>
      <c r="P8">
        <v>94</v>
      </c>
      <c r="Q8">
        <v>94</v>
      </c>
      <c r="R8">
        <v>93</v>
      </c>
      <c r="S8">
        <v>79</v>
      </c>
      <c r="T8">
        <v>89</v>
      </c>
      <c r="U8">
        <v>90</v>
      </c>
    </row>
    <row r="9" spans="1:21" x14ac:dyDescent="0.25">
      <c r="A9" s="4">
        <v>44020</v>
      </c>
      <c r="B9">
        <v>91</v>
      </c>
      <c r="C9">
        <v>87</v>
      </c>
      <c r="D9">
        <v>95</v>
      </c>
      <c r="E9">
        <v>86</v>
      </c>
      <c r="F9">
        <v>91</v>
      </c>
      <c r="G9">
        <v>89</v>
      </c>
      <c r="H9">
        <v>89</v>
      </c>
      <c r="I9">
        <v>90</v>
      </c>
      <c r="J9">
        <v>87</v>
      </c>
      <c r="K9">
        <v>88</v>
      </c>
      <c r="L9">
        <v>82</v>
      </c>
      <c r="M9">
        <v>82</v>
      </c>
      <c r="N9">
        <v>90</v>
      </c>
      <c r="O9">
        <v>82</v>
      </c>
      <c r="P9">
        <v>97</v>
      </c>
      <c r="Q9">
        <v>94</v>
      </c>
      <c r="R9">
        <v>95</v>
      </c>
      <c r="S9">
        <v>88</v>
      </c>
      <c r="T9">
        <v>90</v>
      </c>
      <c r="U9">
        <v>90</v>
      </c>
    </row>
    <row r="10" spans="1:21" x14ac:dyDescent="0.25">
      <c r="A10" s="4">
        <v>44021</v>
      </c>
      <c r="B10">
        <v>93</v>
      </c>
      <c r="C10">
        <v>84</v>
      </c>
      <c r="D10">
        <v>95</v>
      </c>
      <c r="E10">
        <v>87</v>
      </c>
      <c r="F10">
        <v>96</v>
      </c>
      <c r="G10">
        <v>91</v>
      </c>
      <c r="H10">
        <v>90</v>
      </c>
      <c r="I10">
        <v>89</v>
      </c>
      <c r="J10">
        <v>88</v>
      </c>
      <c r="K10">
        <v>89</v>
      </c>
      <c r="L10">
        <v>84</v>
      </c>
      <c r="M10">
        <v>89</v>
      </c>
      <c r="N10">
        <v>89</v>
      </c>
      <c r="O10">
        <v>84</v>
      </c>
      <c r="P10">
        <v>96</v>
      </c>
      <c r="Q10">
        <v>91</v>
      </c>
      <c r="R10">
        <v>97</v>
      </c>
      <c r="S10">
        <v>88</v>
      </c>
      <c r="T10">
        <v>90</v>
      </c>
      <c r="U10">
        <v>91</v>
      </c>
    </row>
    <row r="11" spans="1:21" x14ac:dyDescent="0.25">
      <c r="A11" s="4">
        <v>44022</v>
      </c>
      <c r="B11">
        <v>93</v>
      </c>
      <c r="C11">
        <v>87</v>
      </c>
      <c r="D11">
        <v>91</v>
      </c>
      <c r="E11">
        <v>87</v>
      </c>
      <c r="F11">
        <v>99</v>
      </c>
      <c r="G11">
        <v>87</v>
      </c>
      <c r="H11">
        <v>91</v>
      </c>
      <c r="I11">
        <v>84</v>
      </c>
      <c r="J11">
        <v>89</v>
      </c>
      <c r="K11">
        <v>78</v>
      </c>
      <c r="L11">
        <v>84</v>
      </c>
      <c r="M11">
        <v>86</v>
      </c>
      <c r="N11">
        <v>87</v>
      </c>
      <c r="O11">
        <v>84</v>
      </c>
      <c r="P11">
        <v>90</v>
      </c>
      <c r="Q11">
        <v>92</v>
      </c>
      <c r="R11">
        <v>95</v>
      </c>
      <c r="S11">
        <v>87</v>
      </c>
      <c r="T11">
        <v>87</v>
      </c>
      <c r="U11">
        <v>93</v>
      </c>
    </row>
    <row r="12" spans="1:21" x14ac:dyDescent="0.25">
      <c r="A12" s="4">
        <v>44023</v>
      </c>
      <c r="B12">
        <v>90</v>
      </c>
      <c r="C12">
        <v>84</v>
      </c>
      <c r="D12">
        <v>91</v>
      </c>
      <c r="E12">
        <v>82</v>
      </c>
      <c r="F12">
        <v>96</v>
      </c>
      <c r="G12">
        <v>90</v>
      </c>
      <c r="H12">
        <v>84</v>
      </c>
      <c r="I12">
        <v>84</v>
      </c>
      <c r="J12">
        <v>90</v>
      </c>
      <c r="K12">
        <v>83</v>
      </c>
      <c r="L12">
        <v>90</v>
      </c>
      <c r="M12">
        <v>85</v>
      </c>
      <c r="N12">
        <v>89</v>
      </c>
      <c r="O12">
        <v>86</v>
      </c>
      <c r="P12">
        <v>93</v>
      </c>
      <c r="Q12">
        <v>95</v>
      </c>
      <c r="R12">
        <v>90</v>
      </c>
      <c r="S12">
        <v>80</v>
      </c>
      <c r="T12">
        <v>85</v>
      </c>
      <c r="U12">
        <v>92</v>
      </c>
    </row>
    <row r="13" spans="1:21" x14ac:dyDescent="0.25">
      <c r="A13" s="4">
        <v>44024</v>
      </c>
      <c r="B13">
        <v>91</v>
      </c>
      <c r="C13">
        <v>88</v>
      </c>
      <c r="D13">
        <v>86</v>
      </c>
      <c r="E13">
        <v>77</v>
      </c>
      <c r="F13">
        <v>93</v>
      </c>
      <c r="G13">
        <v>90</v>
      </c>
      <c r="H13">
        <v>77</v>
      </c>
      <c r="I13">
        <v>86</v>
      </c>
      <c r="J13">
        <v>89</v>
      </c>
      <c r="K13">
        <v>86</v>
      </c>
      <c r="L13">
        <v>91</v>
      </c>
      <c r="M13">
        <v>87</v>
      </c>
      <c r="N13">
        <v>93</v>
      </c>
      <c r="O13">
        <v>90</v>
      </c>
      <c r="P13">
        <v>90</v>
      </c>
      <c r="Q13">
        <v>95</v>
      </c>
      <c r="R13">
        <v>84</v>
      </c>
      <c r="S13">
        <v>87</v>
      </c>
      <c r="T13">
        <v>90</v>
      </c>
      <c r="U13">
        <v>93</v>
      </c>
    </row>
    <row r="14" spans="1:21" x14ac:dyDescent="0.25">
      <c r="A14" s="4">
        <v>44025</v>
      </c>
      <c r="B14">
        <v>93</v>
      </c>
      <c r="C14">
        <v>86</v>
      </c>
      <c r="D14">
        <v>88</v>
      </c>
      <c r="E14">
        <v>73</v>
      </c>
      <c r="F14">
        <v>91</v>
      </c>
      <c r="G14">
        <v>86</v>
      </c>
      <c r="H14">
        <v>82</v>
      </c>
      <c r="I14">
        <v>87</v>
      </c>
      <c r="J14">
        <v>91</v>
      </c>
      <c r="K14">
        <v>84</v>
      </c>
      <c r="L14">
        <v>91</v>
      </c>
      <c r="M14">
        <v>86</v>
      </c>
      <c r="N14">
        <v>85</v>
      </c>
      <c r="O14">
        <v>84</v>
      </c>
      <c r="P14">
        <v>91</v>
      </c>
      <c r="Q14">
        <v>97</v>
      </c>
      <c r="R14">
        <v>90</v>
      </c>
      <c r="S14">
        <v>78</v>
      </c>
      <c r="T14">
        <v>89</v>
      </c>
      <c r="U14">
        <v>92</v>
      </c>
    </row>
    <row r="15" spans="1:21" x14ac:dyDescent="0.25">
      <c r="A15" s="4">
        <v>44026</v>
      </c>
      <c r="B15">
        <v>93</v>
      </c>
      <c r="C15">
        <v>90</v>
      </c>
      <c r="D15">
        <v>87</v>
      </c>
      <c r="E15">
        <v>81</v>
      </c>
      <c r="F15">
        <v>93</v>
      </c>
      <c r="G15">
        <v>82</v>
      </c>
      <c r="H15">
        <v>88</v>
      </c>
      <c r="I15">
        <v>84</v>
      </c>
      <c r="J15">
        <v>91</v>
      </c>
      <c r="K15">
        <v>87</v>
      </c>
      <c r="L15">
        <v>91</v>
      </c>
      <c r="M15">
        <v>84</v>
      </c>
      <c r="N15">
        <v>88</v>
      </c>
      <c r="O15">
        <v>89</v>
      </c>
      <c r="P15">
        <v>91</v>
      </c>
      <c r="Q15">
        <v>90</v>
      </c>
      <c r="R15">
        <v>90</v>
      </c>
      <c r="S15">
        <v>85</v>
      </c>
      <c r="T15">
        <v>90</v>
      </c>
      <c r="U15">
        <v>90</v>
      </c>
    </row>
    <row r="16" spans="1:21" x14ac:dyDescent="0.25">
      <c r="A16" s="4">
        <v>44027</v>
      </c>
      <c r="B16">
        <v>82</v>
      </c>
      <c r="C16">
        <v>91</v>
      </c>
      <c r="D16">
        <v>91</v>
      </c>
      <c r="E16">
        <v>81</v>
      </c>
      <c r="F16">
        <v>93</v>
      </c>
      <c r="G16">
        <v>82</v>
      </c>
      <c r="H16">
        <v>91</v>
      </c>
      <c r="I16">
        <v>86</v>
      </c>
      <c r="J16">
        <v>84</v>
      </c>
      <c r="K16">
        <v>84</v>
      </c>
      <c r="L16">
        <v>91</v>
      </c>
      <c r="M16">
        <v>81</v>
      </c>
      <c r="N16">
        <v>89</v>
      </c>
      <c r="O16">
        <v>89</v>
      </c>
      <c r="P16">
        <v>94</v>
      </c>
      <c r="Q16">
        <v>80</v>
      </c>
      <c r="R16">
        <v>90</v>
      </c>
      <c r="S16">
        <v>86</v>
      </c>
      <c r="T16">
        <v>86</v>
      </c>
      <c r="U16">
        <v>89</v>
      </c>
    </row>
    <row r="17" spans="1:21" x14ac:dyDescent="0.25">
      <c r="A17" s="4">
        <v>44028</v>
      </c>
      <c r="B17">
        <v>91</v>
      </c>
      <c r="C17">
        <v>91</v>
      </c>
      <c r="D17">
        <v>87</v>
      </c>
      <c r="E17">
        <v>86</v>
      </c>
      <c r="F17">
        <v>93</v>
      </c>
      <c r="G17">
        <v>84</v>
      </c>
      <c r="H17">
        <v>93</v>
      </c>
      <c r="I17">
        <v>88</v>
      </c>
      <c r="J17">
        <v>84</v>
      </c>
      <c r="K17">
        <v>85</v>
      </c>
      <c r="L17">
        <v>91</v>
      </c>
      <c r="M17">
        <v>86</v>
      </c>
      <c r="N17">
        <v>89</v>
      </c>
      <c r="O17">
        <v>90</v>
      </c>
      <c r="P17">
        <v>89</v>
      </c>
      <c r="Q17">
        <v>85</v>
      </c>
      <c r="R17">
        <v>92</v>
      </c>
      <c r="S17">
        <v>87</v>
      </c>
      <c r="T17">
        <v>83</v>
      </c>
      <c r="U17">
        <v>88</v>
      </c>
    </row>
    <row r="18" spans="1:21" x14ac:dyDescent="0.25">
      <c r="A18" s="4">
        <v>44029</v>
      </c>
      <c r="B18">
        <v>96</v>
      </c>
      <c r="C18">
        <v>89</v>
      </c>
      <c r="D18">
        <v>90</v>
      </c>
      <c r="E18">
        <v>82</v>
      </c>
      <c r="F18">
        <v>91</v>
      </c>
      <c r="G18">
        <v>87</v>
      </c>
      <c r="H18">
        <v>93</v>
      </c>
      <c r="I18">
        <v>88</v>
      </c>
      <c r="J18">
        <v>84</v>
      </c>
      <c r="K18">
        <v>89</v>
      </c>
      <c r="L18">
        <v>93</v>
      </c>
      <c r="M18">
        <v>89</v>
      </c>
      <c r="N18">
        <v>88</v>
      </c>
      <c r="O18">
        <v>88</v>
      </c>
      <c r="P18">
        <v>87</v>
      </c>
      <c r="Q18">
        <v>87</v>
      </c>
      <c r="R18">
        <v>93</v>
      </c>
      <c r="S18">
        <v>91</v>
      </c>
      <c r="T18">
        <v>86</v>
      </c>
      <c r="U18">
        <v>93</v>
      </c>
    </row>
    <row r="19" spans="1:21" x14ac:dyDescent="0.25">
      <c r="A19" s="4">
        <v>44030</v>
      </c>
      <c r="B19">
        <v>95</v>
      </c>
      <c r="C19">
        <v>89</v>
      </c>
      <c r="D19">
        <v>91</v>
      </c>
      <c r="E19">
        <v>87</v>
      </c>
      <c r="F19">
        <v>97</v>
      </c>
      <c r="G19">
        <v>88</v>
      </c>
      <c r="H19">
        <v>93</v>
      </c>
      <c r="I19">
        <v>88</v>
      </c>
      <c r="J19">
        <v>87</v>
      </c>
      <c r="K19">
        <v>90</v>
      </c>
      <c r="L19">
        <v>93</v>
      </c>
      <c r="M19">
        <v>89</v>
      </c>
      <c r="N19">
        <v>90</v>
      </c>
      <c r="O19">
        <v>82</v>
      </c>
      <c r="P19">
        <v>83</v>
      </c>
      <c r="Q19">
        <v>89</v>
      </c>
      <c r="R19">
        <v>93</v>
      </c>
      <c r="S19">
        <v>87</v>
      </c>
      <c r="T19">
        <v>82</v>
      </c>
      <c r="U19">
        <v>92</v>
      </c>
    </row>
    <row r="20" spans="1:21" x14ac:dyDescent="0.25">
      <c r="A20" s="4">
        <v>44031</v>
      </c>
      <c r="B20">
        <v>96</v>
      </c>
      <c r="C20">
        <v>89</v>
      </c>
      <c r="D20">
        <v>95</v>
      </c>
      <c r="E20">
        <v>88</v>
      </c>
      <c r="F20">
        <v>100</v>
      </c>
      <c r="G20">
        <v>90</v>
      </c>
      <c r="H20">
        <v>93</v>
      </c>
      <c r="I20">
        <v>88</v>
      </c>
      <c r="J20">
        <v>84</v>
      </c>
      <c r="K20">
        <v>89</v>
      </c>
      <c r="L20">
        <v>96</v>
      </c>
      <c r="M20">
        <v>88</v>
      </c>
      <c r="N20">
        <v>91</v>
      </c>
      <c r="O20">
        <v>80</v>
      </c>
      <c r="P20">
        <v>90</v>
      </c>
      <c r="Q20">
        <v>94</v>
      </c>
      <c r="R20">
        <v>91</v>
      </c>
      <c r="S20">
        <v>90</v>
      </c>
      <c r="T20">
        <v>85</v>
      </c>
      <c r="U20">
        <v>91</v>
      </c>
    </row>
    <row r="21" spans="1:21" x14ac:dyDescent="0.25">
      <c r="A21" s="4">
        <v>44032</v>
      </c>
      <c r="B21">
        <v>99</v>
      </c>
      <c r="C21">
        <v>90</v>
      </c>
      <c r="D21">
        <v>91</v>
      </c>
      <c r="E21">
        <v>90</v>
      </c>
      <c r="F21">
        <v>99</v>
      </c>
      <c r="G21">
        <v>87</v>
      </c>
      <c r="H21">
        <v>91</v>
      </c>
      <c r="I21">
        <v>88</v>
      </c>
      <c r="J21">
        <v>88</v>
      </c>
      <c r="K21">
        <v>89</v>
      </c>
      <c r="L21">
        <v>93</v>
      </c>
      <c r="M21">
        <v>86</v>
      </c>
      <c r="N21">
        <v>94</v>
      </c>
      <c r="O21">
        <v>82</v>
      </c>
      <c r="P21">
        <v>91</v>
      </c>
      <c r="Q21">
        <v>91</v>
      </c>
      <c r="R21">
        <v>84</v>
      </c>
      <c r="S21">
        <v>86</v>
      </c>
      <c r="T21">
        <v>76</v>
      </c>
      <c r="U21">
        <v>93</v>
      </c>
    </row>
    <row r="22" spans="1:21" x14ac:dyDescent="0.25">
      <c r="A22" s="4">
        <v>44033</v>
      </c>
      <c r="B22">
        <v>91</v>
      </c>
      <c r="C22">
        <v>89</v>
      </c>
      <c r="D22">
        <v>91</v>
      </c>
      <c r="E22">
        <v>90</v>
      </c>
      <c r="F22">
        <v>93</v>
      </c>
      <c r="G22">
        <v>84</v>
      </c>
      <c r="H22">
        <v>95</v>
      </c>
      <c r="I22">
        <v>89</v>
      </c>
      <c r="J22">
        <v>89</v>
      </c>
      <c r="K22">
        <v>90</v>
      </c>
      <c r="L22">
        <v>93</v>
      </c>
      <c r="M22">
        <v>86</v>
      </c>
      <c r="N22">
        <v>95</v>
      </c>
      <c r="O22">
        <v>86</v>
      </c>
      <c r="P22">
        <v>94</v>
      </c>
      <c r="Q22">
        <v>92</v>
      </c>
      <c r="R22">
        <v>90</v>
      </c>
      <c r="S22">
        <v>87</v>
      </c>
      <c r="T22">
        <v>82</v>
      </c>
      <c r="U22">
        <v>93</v>
      </c>
    </row>
    <row r="23" spans="1:21" x14ac:dyDescent="0.25">
      <c r="A23" s="4">
        <v>44034</v>
      </c>
      <c r="B23">
        <v>95</v>
      </c>
      <c r="C23">
        <v>84</v>
      </c>
      <c r="D23">
        <v>89</v>
      </c>
      <c r="E23">
        <v>91</v>
      </c>
      <c r="F23">
        <v>96</v>
      </c>
      <c r="G23">
        <v>87</v>
      </c>
      <c r="H23">
        <v>91</v>
      </c>
      <c r="I23">
        <v>86</v>
      </c>
      <c r="J23">
        <v>89</v>
      </c>
      <c r="K23">
        <v>91</v>
      </c>
      <c r="L23">
        <v>91</v>
      </c>
      <c r="M23">
        <v>79</v>
      </c>
      <c r="N23">
        <v>92</v>
      </c>
      <c r="O23">
        <v>84</v>
      </c>
      <c r="P23">
        <v>95</v>
      </c>
      <c r="Q23">
        <v>94</v>
      </c>
      <c r="R23">
        <v>95</v>
      </c>
      <c r="S23">
        <v>85</v>
      </c>
      <c r="T23">
        <v>83</v>
      </c>
      <c r="U23">
        <v>92</v>
      </c>
    </row>
    <row r="24" spans="1:21" x14ac:dyDescent="0.25">
      <c r="A24" s="4">
        <v>44035</v>
      </c>
      <c r="B24">
        <v>91</v>
      </c>
      <c r="C24">
        <v>87</v>
      </c>
      <c r="D24">
        <v>91</v>
      </c>
      <c r="E24">
        <v>93</v>
      </c>
      <c r="F24">
        <v>87</v>
      </c>
      <c r="G24">
        <v>90</v>
      </c>
      <c r="H24">
        <v>89</v>
      </c>
      <c r="I24">
        <v>81</v>
      </c>
      <c r="J24">
        <v>93</v>
      </c>
      <c r="K24">
        <v>91</v>
      </c>
      <c r="L24">
        <v>86</v>
      </c>
      <c r="M24">
        <v>82</v>
      </c>
      <c r="N24">
        <v>87</v>
      </c>
      <c r="O24">
        <v>87</v>
      </c>
      <c r="P24">
        <v>97</v>
      </c>
      <c r="Q24">
        <v>92</v>
      </c>
      <c r="R24">
        <v>97</v>
      </c>
      <c r="S24">
        <v>84</v>
      </c>
      <c r="T24">
        <v>88</v>
      </c>
      <c r="U24">
        <v>88</v>
      </c>
    </row>
    <row r="25" spans="1:21" x14ac:dyDescent="0.25">
      <c r="A25" s="4">
        <v>44036</v>
      </c>
      <c r="B25">
        <v>93</v>
      </c>
      <c r="C25">
        <v>88</v>
      </c>
      <c r="D25">
        <v>91</v>
      </c>
      <c r="E25">
        <v>93</v>
      </c>
      <c r="F25">
        <v>82</v>
      </c>
      <c r="G25">
        <v>84</v>
      </c>
      <c r="H25">
        <v>87</v>
      </c>
      <c r="I25">
        <v>82</v>
      </c>
      <c r="J25">
        <v>95</v>
      </c>
      <c r="K25">
        <v>90</v>
      </c>
      <c r="L25">
        <v>87</v>
      </c>
      <c r="M25">
        <v>87</v>
      </c>
      <c r="N25">
        <v>88</v>
      </c>
      <c r="O25">
        <v>88</v>
      </c>
      <c r="P25">
        <v>94</v>
      </c>
      <c r="Q25">
        <v>92</v>
      </c>
      <c r="R25">
        <v>97</v>
      </c>
      <c r="S25">
        <v>86</v>
      </c>
      <c r="T25">
        <v>87</v>
      </c>
      <c r="U25">
        <v>91</v>
      </c>
    </row>
    <row r="26" spans="1:21" x14ac:dyDescent="0.25">
      <c r="A26" s="4">
        <v>44037</v>
      </c>
      <c r="B26">
        <v>84</v>
      </c>
      <c r="C26">
        <v>89</v>
      </c>
      <c r="D26">
        <v>86</v>
      </c>
      <c r="E26">
        <v>91</v>
      </c>
      <c r="F26">
        <v>75</v>
      </c>
      <c r="G26">
        <v>82</v>
      </c>
      <c r="H26">
        <v>84</v>
      </c>
      <c r="I26">
        <v>84</v>
      </c>
      <c r="J26">
        <v>89</v>
      </c>
      <c r="K26">
        <v>92</v>
      </c>
      <c r="L26">
        <v>88</v>
      </c>
      <c r="M26">
        <v>87</v>
      </c>
      <c r="N26">
        <v>89</v>
      </c>
      <c r="O26">
        <v>90</v>
      </c>
      <c r="P26">
        <v>95</v>
      </c>
      <c r="Q26">
        <v>90</v>
      </c>
      <c r="R26">
        <v>98</v>
      </c>
      <c r="S26">
        <v>89</v>
      </c>
      <c r="T26">
        <v>88</v>
      </c>
      <c r="U26">
        <v>90</v>
      </c>
    </row>
    <row r="27" spans="1:21" x14ac:dyDescent="0.25">
      <c r="A27" s="4">
        <v>44038</v>
      </c>
      <c r="B27">
        <v>84</v>
      </c>
      <c r="C27">
        <v>89</v>
      </c>
      <c r="D27">
        <v>88</v>
      </c>
      <c r="E27">
        <v>93</v>
      </c>
      <c r="F27">
        <v>82</v>
      </c>
      <c r="G27">
        <v>88</v>
      </c>
      <c r="H27">
        <v>86</v>
      </c>
      <c r="I27">
        <v>87</v>
      </c>
      <c r="J27">
        <v>87</v>
      </c>
      <c r="K27">
        <v>94</v>
      </c>
      <c r="L27">
        <v>93</v>
      </c>
      <c r="M27">
        <v>87</v>
      </c>
      <c r="N27">
        <v>87</v>
      </c>
      <c r="O27">
        <v>92</v>
      </c>
      <c r="P27">
        <v>95</v>
      </c>
      <c r="Q27">
        <v>94</v>
      </c>
      <c r="R27">
        <v>98</v>
      </c>
      <c r="S27">
        <v>86</v>
      </c>
      <c r="T27">
        <v>89</v>
      </c>
      <c r="U27">
        <v>91</v>
      </c>
    </row>
    <row r="28" spans="1:21" x14ac:dyDescent="0.25">
      <c r="A28" s="4">
        <v>44039</v>
      </c>
      <c r="B28">
        <v>82</v>
      </c>
      <c r="C28">
        <v>91</v>
      </c>
      <c r="D28">
        <v>80</v>
      </c>
      <c r="E28">
        <v>93</v>
      </c>
      <c r="F28">
        <v>88</v>
      </c>
      <c r="G28">
        <v>90</v>
      </c>
      <c r="H28">
        <v>89</v>
      </c>
      <c r="I28">
        <v>87</v>
      </c>
      <c r="J28">
        <v>84</v>
      </c>
      <c r="K28">
        <v>92</v>
      </c>
      <c r="L28">
        <v>95</v>
      </c>
      <c r="M28">
        <v>90</v>
      </c>
      <c r="N28">
        <v>90</v>
      </c>
      <c r="O28">
        <v>90</v>
      </c>
      <c r="P28">
        <v>93</v>
      </c>
      <c r="Q28">
        <v>94</v>
      </c>
      <c r="R28">
        <v>97</v>
      </c>
      <c r="S28">
        <v>82</v>
      </c>
      <c r="T28">
        <v>92</v>
      </c>
      <c r="U28">
        <v>92</v>
      </c>
    </row>
    <row r="29" spans="1:21" x14ac:dyDescent="0.25">
      <c r="A29" s="4">
        <v>44040</v>
      </c>
      <c r="B29">
        <v>79</v>
      </c>
      <c r="C29">
        <v>91</v>
      </c>
      <c r="D29">
        <v>88</v>
      </c>
      <c r="E29">
        <v>93</v>
      </c>
      <c r="F29">
        <v>91</v>
      </c>
      <c r="G29">
        <v>84</v>
      </c>
      <c r="H29">
        <v>91</v>
      </c>
      <c r="I29">
        <v>89</v>
      </c>
      <c r="J29">
        <v>89</v>
      </c>
      <c r="K29">
        <v>90</v>
      </c>
      <c r="L29">
        <v>96</v>
      </c>
      <c r="M29">
        <v>89</v>
      </c>
      <c r="N29">
        <v>93</v>
      </c>
      <c r="O29">
        <v>89</v>
      </c>
      <c r="P29">
        <v>90</v>
      </c>
      <c r="Q29">
        <v>90</v>
      </c>
      <c r="R29">
        <v>97</v>
      </c>
      <c r="S29">
        <v>86</v>
      </c>
      <c r="T29">
        <v>90</v>
      </c>
      <c r="U29">
        <v>94</v>
      </c>
    </row>
    <row r="30" spans="1:21" x14ac:dyDescent="0.25">
      <c r="A30" s="4">
        <v>44041</v>
      </c>
      <c r="B30">
        <v>90</v>
      </c>
      <c r="C30">
        <v>89</v>
      </c>
      <c r="D30">
        <v>89</v>
      </c>
      <c r="E30">
        <v>93</v>
      </c>
      <c r="F30">
        <v>89</v>
      </c>
      <c r="G30">
        <v>89</v>
      </c>
      <c r="H30">
        <v>91</v>
      </c>
      <c r="I30">
        <v>88</v>
      </c>
      <c r="J30">
        <v>87</v>
      </c>
      <c r="K30">
        <v>83</v>
      </c>
      <c r="L30">
        <v>91</v>
      </c>
      <c r="M30">
        <v>87</v>
      </c>
      <c r="N30">
        <v>92</v>
      </c>
      <c r="O30">
        <v>85</v>
      </c>
      <c r="P30">
        <v>94</v>
      </c>
      <c r="Q30">
        <v>93</v>
      </c>
      <c r="R30">
        <v>94</v>
      </c>
      <c r="S30">
        <v>86</v>
      </c>
      <c r="T30">
        <v>82</v>
      </c>
      <c r="U30">
        <v>93</v>
      </c>
    </row>
    <row r="31" spans="1:21" x14ac:dyDescent="0.25">
      <c r="A31" s="4">
        <v>44042</v>
      </c>
      <c r="B31">
        <v>91</v>
      </c>
      <c r="C31">
        <v>88</v>
      </c>
      <c r="D31">
        <v>90</v>
      </c>
      <c r="E31">
        <v>97</v>
      </c>
      <c r="F31">
        <v>87</v>
      </c>
      <c r="G31">
        <v>89</v>
      </c>
      <c r="H31">
        <v>88</v>
      </c>
      <c r="I31">
        <v>84</v>
      </c>
      <c r="J31">
        <v>89</v>
      </c>
      <c r="K31">
        <v>78</v>
      </c>
      <c r="L31">
        <v>91</v>
      </c>
      <c r="M31">
        <v>92</v>
      </c>
      <c r="N31">
        <v>90</v>
      </c>
      <c r="O31">
        <v>82</v>
      </c>
      <c r="P31">
        <v>95</v>
      </c>
      <c r="Q31">
        <v>96</v>
      </c>
      <c r="R31">
        <v>96</v>
      </c>
      <c r="S31">
        <v>90</v>
      </c>
      <c r="T31">
        <v>84</v>
      </c>
      <c r="U31">
        <v>94</v>
      </c>
    </row>
    <row r="32" spans="1:21" x14ac:dyDescent="0.25">
      <c r="A32" s="4">
        <v>44043</v>
      </c>
      <c r="B32">
        <v>87</v>
      </c>
      <c r="C32">
        <v>72</v>
      </c>
      <c r="D32">
        <v>86</v>
      </c>
      <c r="E32">
        <v>99</v>
      </c>
      <c r="F32">
        <v>86</v>
      </c>
      <c r="G32">
        <v>87</v>
      </c>
      <c r="H32">
        <v>90</v>
      </c>
      <c r="I32">
        <v>88</v>
      </c>
      <c r="J32">
        <v>90</v>
      </c>
      <c r="K32">
        <v>84</v>
      </c>
      <c r="L32">
        <v>94</v>
      </c>
      <c r="M32">
        <v>90</v>
      </c>
      <c r="N32">
        <v>88</v>
      </c>
      <c r="O32">
        <v>85</v>
      </c>
      <c r="P32">
        <v>95</v>
      </c>
      <c r="Q32">
        <v>96</v>
      </c>
      <c r="R32">
        <v>88</v>
      </c>
      <c r="S32">
        <v>80</v>
      </c>
      <c r="T32">
        <v>85</v>
      </c>
      <c r="U32">
        <v>93</v>
      </c>
    </row>
    <row r="33" spans="1:21" x14ac:dyDescent="0.25">
      <c r="A33" s="4">
        <v>44044</v>
      </c>
      <c r="B33">
        <v>86</v>
      </c>
      <c r="C33">
        <v>80</v>
      </c>
      <c r="D33">
        <v>86</v>
      </c>
      <c r="E33">
        <v>96</v>
      </c>
      <c r="F33">
        <v>86</v>
      </c>
      <c r="G33">
        <v>84</v>
      </c>
      <c r="H33">
        <v>93</v>
      </c>
      <c r="I33">
        <v>84</v>
      </c>
      <c r="J33">
        <v>91</v>
      </c>
      <c r="K33">
        <v>82</v>
      </c>
      <c r="L33">
        <v>95</v>
      </c>
      <c r="M33">
        <v>92</v>
      </c>
      <c r="N33">
        <v>89</v>
      </c>
      <c r="O33">
        <v>89</v>
      </c>
      <c r="P33">
        <v>96</v>
      </c>
      <c r="Q33">
        <v>91</v>
      </c>
      <c r="R33">
        <v>94</v>
      </c>
      <c r="S33">
        <v>87</v>
      </c>
      <c r="T33">
        <v>81</v>
      </c>
      <c r="U33">
        <v>89</v>
      </c>
    </row>
    <row r="34" spans="1:21" x14ac:dyDescent="0.25">
      <c r="A34" s="4">
        <v>44045</v>
      </c>
      <c r="B34">
        <v>90</v>
      </c>
      <c r="C34">
        <v>84</v>
      </c>
      <c r="D34">
        <v>82</v>
      </c>
      <c r="E34">
        <v>93</v>
      </c>
      <c r="F34">
        <v>81</v>
      </c>
      <c r="G34">
        <v>84</v>
      </c>
      <c r="H34">
        <v>91</v>
      </c>
      <c r="I34">
        <v>84</v>
      </c>
      <c r="J34">
        <v>90</v>
      </c>
      <c r="K34">
        <v>86</v>
      </c>
      <c r="L34">
        <v>95</v>
      </c>
      <c r="M34">
        <v>92</v>
      </c>
      <c r="N34">
        <v>92</v>
      </c>
      <c r="O34">
        <v>83</v>
      </c>
      <c r="P34">
        <v>84</v>
      </c>
      <c r="Q34">
        <v>96</v>
      </c>
      <c r="R34">
        <v>99</v>
      </c>
      <c r="S34">
        <v>89</v>
      </c>
      <c r="T34">
        <v>84</v>
      </c>
      <c r="U34">
        <v>94</v>
      </c>
    </row>
    <row r="35" spans="1:21" x14ac:dyDescent="0.25">
      <c r="A35" s="4">
        <v>44046</v>
      </c>
      <c r="B35">
        <v>84</v>
      </c>
      <c r="C35">
        <v>88</v>
      </c>
      <c r="D35">
        <v>84</v>
      </c>
      <c r="E35">
        <v>88</v>
      </c>
      <c r="F35">
        <v>84</v>
      </c>
      <c r="G35">
        <v>84</v>
      </c>
      <c r="H35">
        <v>91</v>
      </c>
      <c r="I35">
        <v>84</v>
      </c>
      <c r="J35">
        <v>91</v>
      </c>
      <c r="K35">
        <v>88</v>
      </c>
      <c r="L35">
        <v>97</v>
      </c>
      <c r="M35">
        <v>94</v>
      </c>
      <c r="N35">
        <v>91</v>
      </c>
      <c r="O35">
        <v>90</v>
      </c>
      <c r="P35">
        <v>92</v>
      </c>
      <c r="Q35">
        <v>97</v>
      </c>
      <c r="R35">
        <v>94</v>
      </c>
      <c r="S35">
        <v>88</v>
      </c>
      <c r="T35">
        <v>88</v>
      </c>
      <c r="U35">
        <v>94</v>
      </c>
    </row>
    <row r="36" spans="1:21" x14ac:dyDescent="0.25">
      <c r="A36" s="4">
        <v>44047</v>
      </c>
      <c r="B36">
        <v>91</v>
      </c>
      <c r="C36">
        <v>89</v>
      </c>
      <c r="D36">
        <v>86</v>
      </c>
      <c r="E36">
        <v>89</v>
      </c>
      <c r="F36">
        <v>88</v>
      </c>
      <c r="G36">
        <v>86</v>
      </c>
      <c r="H36">
        <v>91</v>
      </c>
      <c r="I36">
        <v>82</v>
      </c>
      <c r="J36">
        <v>91</v>
      </c>
      <c r="K36">
        <v>91</v>
      </c>
      <c r="L36">
        <v>98</v>
      </c>
      <c r="M36">
        <v>97</v>
      </c>
      <c r="N36">
        <v>91</v>
      </c>
      <c r="O36">
        <v>92</v>
      </c>
      <c r="P36">
        <v>95</v>
      </c>
      <c r="Q36">
        <v>85</v>
      </c>
      <c r="R36">
        <v>87</v>
      </c>
      <c r="S36">
        <v>90</v>
      </c>
      <c r="T36">
        <v>90</v>
      </c>
      <c r="U36">
        <v>97</v>
      </c>
    </row>
    <row r="37" spans="1:21" x14ac:dyDescent="0.25">
      <c r="A37" s="4">
        <v>44048</v>
      </c>
      <c r="B37">
        <v>93</v>
      </c>
      <c r="C37">
        <v>88</v>
      </c>
      <c r="D37">
        <v>90</v>
      </c>
      <c r="E37">
        <v>91</v>
      </c>
      <c r="F37">
        <v>91</v>
      </c>
      <c r="G37">
        <v>88</v>
      </c>
      <c r="H37">
        <v>93</v>
      </c>
      <c r="I37">
        <v>84</v>
      </c>
      <c r="J37">
        <v>90</v>
      </c>
      <c r="K37">
        <v>88</v>
      </c>
      <c r="L37">
        <v>96</v>
      </c>
      <c r="M37">
        <v>96</v>
      </c>
      <c r="N37">
        <v>92</v>
      </c>
      <c r="O37">
        <v>92</v>
      </c>
      <c r="P37">
        <v>93</v>
      </c>
      <c r="Q37">
        <v>96</v>
      </c>
      <c r="R37">
        <v>90</v>
      </c>
      <c r="S37">
        <v>88</v>
      </c>
      <c r="T37">
        <v>89</v>
      </c>
      <c r="U37">
        <v>95</v>
      </c>
    </row>
    <row r="38" spans="1:21" x14ac:dyDescent="0.25">
      <c r="A38" s="4">
        <v>44049</v>
      </c>
      <c r="B38">
        <v>88</v>
      </c>
      <c r="C38">
        <v>84</v>
      </c>
      <c r="D38">
        <v>89</v>
      </c>
      <c r="E38">
        <v>93</v>
      </c>
      <c r="F38">
        <v>91</v>
      </c>
      <c r="G38">
        <v>84</v>
      </c>
      <c r="H38">
        <v>97</v>
      </c>
      <c r="I38">
        <v>82</v>
      </c>
      <c r="J38">
        <v>84</v>
      </c>
      <c r="K38">
        <v>86</v>
      </c>
      <c r="L38">
        <v>89</v>
      </c>
      <c r="M38">
        <v>98</v>
      </c>
      <c r="N38">
        <v>94</v>
      </c>
      <c r="O38">
        <v>89</v>
      </c>
      <c r="P38">
        <v>93</v>
      </c>
      <c r="Q38">
        <v>93</v>
      </c>
      <c r="R38">
        <v>86</v>
      </c>
      <c r="S38">
        <v>88</v>
      </c>
      <c r="T38">
        <v>92</v>
      </c>
      <c r="U38">
        <v>88</v>
      </c>
    </row>
    <row r="39" spans="1:21" x14ac:dyDescent="0.25">
      <c r="A39" s="4">
        <v>44050</v>
      </c>
      <c r="B39">
        <v>91</v>
      </c>
      <c r="C39">
        <v>84</v>
      </c>
      <c r="D39">
        <v>89</v>
      </c>
      <c r="E39">
        <v>93</v>
      </c>
      <c r="F39">
        <v>91</v>
      </c>
      <c r="G39">
        <v>86</v>
      </c>
      <c r="H39">
        <v>87</v>
      </c>
      <c r="I39">
        <v>84</v>
      </c>
      <c r="J39">
        <v>81</v>
      </c>
      <c r="K39">
        <v>80</v>
      </c>
      <c r="L39">
        <v>97</v>
      </c>
      <c r="M39">
        <v>98</v>
      </c>
      <c r="N39">
        <v>90</v>
      </c>
      <c r="O39">
        <v>91</v>
      </c>
      <c r="P39">
        <v>91</v>
      </c>
      <c r="Q39">
        <v>93</v>
      </c>
      <c r="R39">
        <v>84</v>
      </c>
      <c r="S39">
        <v>86</v>
      </c>
      <c r="T39">
        <v>95</v>
      </c>
      <c r="U39">
        <v>88</v>
      </c>
    </row>
    <row r="40" spans="1:21" x14ac:dyDescent="0.25">
      <c r="A40" s="4">
        <v>44051</v>
      </c>
      <c r="B40">
        <v>84</v>
      </c>
      <c r="C40">
        <v>80</v>
      </c>
      <c r="D40">
        <v>86</v>
      </c>
      <c r="E40">
        <v>93</v>
      </c>
      <c r="F40">
        <v>91</v>
      </c>
      <c r="G40">
        <v>88</v>
      </c>
      <c r="H40">
        <v>87</v>
      </c>
      <c r="I40">
        <v>84</v>
      </c>
      <c r="J40">
        <v>82</v>
      </c>
      <c r="K40">
        <v>82</v>
      </c>
      <c r="L40">
        <v>96</v>
      </c>
      <c r="M40">
        <v>100</v>
      </c>
      <c r="N40">
        <v>86</v>
      </c>
      <c r="O40">
        <v>92</v>
      </c>
      <c r="P40">
        <v>93</v>
      </c>
      <c r="Q40">
        <v>94</v>
      </c>
      <c r="R40">
        <v>92</v>
      </c>
      <c r="S40">
        <v>83</v>
      </c>
      <c r="T40">
        <v>90</v>
      </c>
      <c r="U40">
        <v>92</v>
      </c>
    </row>
    <row r="41" spans="1:21" x14ac:dyDescent="0.25">
      <c r="A41" s="4">
        <v>44052</v>
      </c>
      <c r="B41">
        <v>90</v>
      </c>
      <c r="C41">
        <v>73</v>
      </c>
      <c r="D41">
        <v>82</v>
      </c>
      <c r="E41">
        <v>91</v>
      </c>
      <c r="F41">
        <v>96</v>
      </c>
      <c r="G41">
        <v>87</v>
      </c>
      <c r="H41">
        <v>86</v>
      </c>
      <c r="I41">
        <v>86</v>
      </c>
      <c r="J41">
        <v>84</v>
      </c>
      <c r="K41">
        <v>85</v>
      </c>
      <c r="L41">
        <v>95</v>
      </c>
      <c r="M41">
        <v>103</v>
      </c>
      <c r="N41">
        <v>85</v>
      </c>
      <c r="O41">
        <v>93</v>
      </c>
      <c r="P41">
        <v>94</v>
      </c>
      <c r="Q41">
        <v>91</v>
      </c>
      <c r="R41">
        <v>88</v>
      </c>
      <c r="S41">
        <v>89</v>
      </c>
      <c r="T41">
        <v>89</v>
      </c>
      <c r="U41">
        <v>93</v>
      </c>
    </row>
    <row r="42" spans="1:21" x14ac:dyDescent="0.25">
      <c r="A42" s="4">
        <v>44053</v>
      </c>
      <c r="B42">
        <v>89</v>
      </c>
      <c r="C42">
        <v>80</v>
      </c>
      <c r="D42">
        <v>87</v>
      </c>
      <c r="E42">
        <v>90</v>
      </c>
      <c r="F42">
        <v>95</v>
      </c>
      <c r="G42">
        <v>88</v>
      </c>
      <c r="H42">
        <v>88</v>
      </c>
      <c r="I42">
        <v>87</v>
      </c>
      <c r="J42">
        <v>75</v>
      </c>
      <c r="K42">
        <v>83</v>
      </c>
      <c r="L42">
        <v>96</v>
      </c>
      <c r="M42">
        <v>103</v>
      </c>
      <c r="N42">
        <v>85</v>
      </c>
      <c r="O42">
        <v>93</v>
      </c>
      <c r="P42">
        <v>94</v>
      </c>
      <c r="Q42">
        <v>95</v>
      </c>
      <c r="R42">
        <v>87</v>
      </c>
      <c r="S42">
        <v>90</v>
      </c>
      <c r="T42">
        <v>86</v>
      </c>
      <c r="U42">
        <v>94</v>
      </c>
    </row>
    <row r="43" spans="1:21" x14ac:dyDescent="0.25">
      <c r="A43" s="4">
        <v>44054</v>
      </c>
      <c r="B43">
        <v>88</v>
      </c>
      <c r="C43">
        <v>86</v>
      </c>
      <c r="D43">
        <v>88</v>
      </c>
      <c r="E43">
        <v>96</v>
      </c>
      <c r="F43">
        <v>89</v>
      </c>
      <c r="G43">
        <v>86</v>
      </c>
      <c r="H43">
        <v>89</v>
      </c>
      <c r="I43">
        <v>84</v>
      </c>
      <c r="J43">
        <v>82</v>
      </c>
      <c r="K43">
        <v>87</v>
      </c>
      <c r="L43">
        <v>88</v>
      </c>
      <c r="M43">
        <v>100</v>
      </c>
      <c r="N43">
        <v>88</v>
      </c>
      <c r="O43">
        <v>95</v>
      </c>
      <c r="P43">
        <v>95</v>
      </c>
      <c r="Q43">
        <v>94</v>
      </c>
      <c r="R43">
        <v>85</v>
      </c>
      <c r="S43">
        <v>90</v>
      </c>
      <c r="T43">
        <v>83</v>
      </c>
      <c r="U43">
        <v>91</v>
      </c>
    </row>
    <row r="44" spans="1:21" x14ac:dyDescent="0.25">
      <c r="A44" s="4">
        <v>44055</v>
      </c>
      <c r="B44">
        <v>86</v>
      </c>
      <c r="C44">
        <v>88</v>
      </c>
      <c r="D44">
        <v>84</v>
      </c>
      <c r="E44">
        <v>98</v>
      </c>
      <c r="F44">
        <v>89</v>
      </c>
      <c r="G44">
        <v>86</v>
      </c>
      <c r="H44">
        <v>91</v>
      </c>
      <c r="I44">
        <v>81</v>
      </c>
      <c r="J44">
        <v>80</v>
      </c>
      <c r="K44">
        <v>88</v>
      </c>
      <c r="L44">
        <v>84</v>
      </c>
      <c r="M44">
        <v>90</v>
      </c>
      <c r="N44">
        <v>81</v>
      </c>
      <c r="O44">
        <v>86</v>
      </c>
      <c r="P44">
        <v>95</v>
      </c>
      <c r="Q44">
        <v>95</v>
      </c>
      <c r="R44">
        <v>88</v>
      </c>
      <c r="S44">
        <v>90</v>
      </c>
      <c r="T44">
        <v>88</v>
      </c>
      <c r="U44">
        <v>90</v>
      </c>
    </row>
    <row r="45" spans="1:21" x14ac:dyDescent="0.25">
      <c r="A45" s="4">
        <v>44056</v>
      </c>
      <c r="B45">
        <v>84</v>
      </c>
      <c r="C45">
        <v>88</v>
      </c>
      <c r="D45">
        <v>86</v>
      </c>
      <c r="E45">
        <v>97</v>
      </c>
      <c r="F45">
        <v>89</v>
      </c>
      <c r="G45">
        <v>81</v>
      </c>
      <c r="H45">
        <v>91</v>
      </c>
      <c r="I45">
        <v>87</v>
      </c>
      <c r="J45">
        <v>77</v>
      </c>
      <c r="K45">
        <v>86</v>
      </c>
      <c r="L45">
        <v>81</v>
      </c>
      <c r="M45">
        <v>100</v>
      </c>
      <c r="N45">
        <v>81</v>
      </c>
      <c r="O45">
        <v>90</v>
      </c>
      <c r="P45">
        <v>96</v>
      </c>
      <c r="Q45">
        <v>95</v>
      </c>
      <c r="R45">
        <v>91</v>
      </c>
      <c r="S45">
        <v>89</v>
      </c>
      <c r="T45">
        <v>84</v>
      </c>
      <c r="U45">
        <v>89</v>
      </c>
    </row>
    <row r="46" spans="1:21" x14ac:dyDescent="0.25">
      <c r="A46" s="4">
        <v>44057</v>
      </c>
      <c r="B46">
        <v>86</v>
      </c>
      <c r="C46">
        <v>87</v>
      </c>
      <c r="D46">
        <v>80</v>
      </c>
      <c r="E46">
        <v>98</v>
      </c>
      <c r="F46">
        <v>89</v>
      </c>
      <c r="G46">
        <v>87</v>
      </c>
      <c r="H46">
        <v>89</v>
      </c>
      <c r="I46">
        <v>89</v>
      </c>
      <c r="J46">
        <v>82</v>
      </c>
      <c r="K46">
        <v>90</v>
      </c>
      <c r="L46">
        <v>87</v>
      </c>
      <c r="M46">
        <v>99</v>
      </c>
      <c r="N46">
        <v>84</v>
      </c>
      <c r="O46">
        <v>90</v>
      </c>
      <c r="P46">
        <v>89</v>
      </c>
      <c r="Q46">
        <v>94</v>
      </c>
      <c r="R46">
        <v>88</v>
      </c>
      <c r="S46">
        <v>83</v>
      </c>
      <c r="T46">
        <v>85</v>
      </c>
      <c r="U46">
        <v>90</v>
      </c>
    </row>
    <row r="47" spans="1:21" x14ac:dyDescent="0.25">
      <c r="A47" s="4">
        <v>44058</v>
      </c>
      <c r="B47">
        <v>89</v>
      </c>
      <c r="C47">
        <v>88</v>
      </c>
      <c r="D47">
        <v>82</v>
      </c>
      <c r="E47">
        <v>93</v>
      </c>
      <c r="F47">
        <v>94</v>
      </c>
      <c r="G47">
        <v>84</v>
      </c>
      <c r="H47">
        <v>88</v>
      </c>
      <c r="I47">
        <v>90</v>
      </c>
      <c r="J47">
        <v>82</v>
      </c>
      <c r="K47">
        <v>92</v>
      </c>
      <c r="L47">
        <v>86</v>
      </c>
      <c r="M47">
        <v>102</v>
      </c>
      <c r="N47">
        <v>87</v>
      </c>
      <c r="O47">
        <v>90</v>
      </c>
      <c r="P47">
        <v>90</v>
      </c>
      <c r="Q47">
        <v>88</v>
      </c>
      <c r="R47">
        <v>85</v>
      </c>
      <c r="S47">
        <v>73</v>
      </c>
      <c r="T47">
        <v>87</v>
      </c>
      <c r="U47">
        <v>90</v>
      </c>
    </row>
    <row r="48" spans="1:21" x14ac:dyDescent="0.25">
      <c r="A48" s="4">
        <v>44059</v>
      </c>
      <c r="B48">
        <v>90</v>
      </c>
      <c r="C48">
        <v>91</v>
      </c>
      <c r="D48">
        <v>86</v>
      </c>
      <c r="E48">
        <v>93</v>
      </c>
      <c r="F48">
        <v>97</v>
      </c>
      <c r="G48">
        <v>90</v>
      </c>
      <c r="H48">
        <v>90</v>
      </c>
      <c r="I48">
        <v>86</v>
      </c>
      <c r="J48">
        <v>84</v>
      </c>
      <c r="K48">
        <v>89</v>
      </c>
      <c r="L48">
        <v>89</v>
      </c>
      <c r="M48">
        <v>101</v>
      </c>
      <c r="N48">
        <v>86</v>
      </c>
      <c r="O48">
        <v>88</v>
      </c>
      <c r="P48">
        <v>90</v>
      </c>
      <c r="Q48">
        <v>90</v>
      </c>
      <c r="R48">
        <v>91</v>
      </c>
      <c r="S48">
        <v>67</v>
      </c>
      <c r="T48">
        <v>88</v>
      </c>
      <c r="U48">
        <v>90</v>
      </c>
    </row>
    <row r="49" spans="1:21" x14ac:dyDescent="0.25">
      <c r="A49" s="4">
        <v>44060</v>
      </c>
      <c r="B49">
        <v>91</v>
      </c>
      <c r="C49">
        <v>91</v>
      </c>
      <c r="D49">
        <v>84</v>
      </c>
      <c r="E49">
        <v>96</v>
      </c>
      <c r="F49">
        <v>99</v>
      </c>
      <c r="G49">
        <v>91</v>
      </c>
      <c r="H49">
        <v>91</v>
      </c>
      <c r="I49">
        <v>89</v>
      </c>
      <c r="J49">
        <v>86</v>
      </c>
      <c r="K49">
        <v>90</v>
      </c>
      <c r="L49">
        <v>86</v>
      </c>
      <c r="M49">
        <v>101</v>
      </c>
      <c r="N49">
        <v>85</v>
      </c>
      <c r="O49">
        <v>87</v>
      </c>
      <c r="P49">
        <v>91</v>
      </c>
      <c r="Q49">
        <v>92</v>
      </c>
      <c r="R49">
        <v>87</v>
      </c>
      <c r="S49">
        <v>66</v>
      </c>
      <c r="T49">
        <v>89</v>
      </c>
      <c r="U49">
        <v>89</v>
      </c>
    </row>
    <row r="50" spans="1:21" x14ac:dyDescent="0.25">
      <c r="A50" s="4">
        <v>44061</v>
      </c>
      <c r="B50">
        <v>91</v>
      </c>
      <c r="C50">
        <v>89</v>
      </c>
      <c r="D50">
        <v>87</v>
      </c>
      <c r="E50">
        <v>98</v>
      </c>
      <c r="F50">
        <v>101</v>
      </c>
      <c r="G50">
        <v>91</v>
      </c>
      <c r="H50">
        <v>93</v>
      </c>
      <c r="I50">
        <v>90</v>
      </c>
      <c r="J50">
        <v>86</v>
      </c>
      <c r="K50">
        <v>90</v>
      </c>
      <c r="L50">
        <v>88</v>
      </c>
      <c r="M50">
        <v>97</v>
      </c>
      <c r="N50">
        <v>86</v>
      </c>
      <c r="O50">
        <v>88</v>
      </c>
      <c r="P50">
        <v>93</v>
      </c>
      <c r="Q50">
        <v>94</v>
      </c>
      <c r="R50">
        <v>87</v>
      </c>
      <c r="S50">
        <v>77</v>
      </c>
      <c r="T50">
        <v>89</v>
      </c>
      <c r="U50">
        <v>88</v>
      </c>
    </row>
    <row r="51" spans="1:21" x14ac:dyDescent="0.25">
      <c r="A51" s="4">
        <v>44062</v>
      </c>
      <c r="B51">
        <v>90</v>
      </c>
      <c r="C51">
        <v>89</v>
      </c>
      <c r="D51">
        <v>90</v>
      </c>
      <c r="E51">
        <v>98</v>
      </c>
      <c r="F51">
        <v>101</v>
      </c>
      <c r="G51">
        <v>87</v>
      </c>
      <c r="H51">
        <v>91</v>
      </c>
      <c r="I51">
        <v>90</v>
      </c>
      <c r="J51">
        <v>89</v>
      </c>
      <c r="K51">
        <v>89</v>
      </c>
      <c r="L51">
        <v>88</v>
      </c>
      <c r="M51">
        <v>95</v>
      </c>
      <c r="N51">
        <v>90</v>
      </c>
      <c r="O51">
        <v>90</v>
      </c>
      <c r="P51">
        <v>92</v>
      </c>
      <c r="Q51">
        <v>96</v>
      </c>
      <c r="R51">
        <v>84</v>
      </c>
      <c r="S51">
        <v>82</v>
      </c>
      <c r="T51">
        <v>86</v>
      </c>
      <c r="U51">
        <v>89</v>
      </c>
    </row>
    <row r="52" spans="1:21" x14ac:dyDescent="0.25">
      <c r="A52" s="4">
        <v>44063</v>
      </c>
      <c r="B52">
        <v>89</v>
      </c>
      <c r="C52">
        <v>88</v>
      </c>
      <c r="D52">
        <v>79</v>
      </c>
      <c r="E52">
        <v>89</v>
      </c>
      <c r="F52">
        <v>97</v>
      </c>
      <c r="G52">
        <v>86</v>
      </c>
      <c r="H52">
        <v>93</v>
      </c>
      <c r="I52">
        <v>87</v>
      </c>
      <c r="J52">
        <v>88</v>
      </c>
      <c r="K52">
        <v>92</v>
      </c>
      <c r="L52">
        <v>93</v>
      </c>
      <c r="M52">
        <v>96</v>
      </c>
      <c r="N52">
        <v>90</v>
      </c>
      <c r="O52">
        <v>88</v>
      </c>
      <c r="P52">
        <v>93</v>
      </c>
      <c r="Q52">
        <v>93</v>
      </c>
      <c r="R52">
        <v>84</v>
      </c>
      <c r="S52">
        <v>84</v>
      </c>
      <c r="T52">
        <v>89</v>
      </c>
      <c r="U52">
        <v>88</v>
      </c>
    </row>
    <row r="53" spans="1:21" x14ac:dyDescent="0.25">
      <c r="A53" s="4">
        <v>44064</v>
      </c>
      <c r="B53">
        <v>90</v>
      </c>
      <c r="C53">
        <v>82</v>
      </c>
      <c r="D53">
        <v>84</v>
      </c>
      <c r="E53">
        <v>91</v>
      </c>
      <c r="F53">
        <v>87</v>
      </c>
      <c r="G53">
        <v>88</v>
      </c>
      <c r="H53">
        <v>93</v>
      </c>
      <c r="I53">
        <v>88</v>
      </c>
      <c r="J53">
        <v>82</v>
      </c>
      <c r="K53">
        <v>94</v>
      </c>
      <c r="L53">
        <v>91</v>
      </c>
      <c r="M53">
        <v>99</v>
      </c>
      <c r="N53">
        <v>85</v>
      </c>
      <c r="O53">
        <v>88</v>
      </c>
      <c r="P53">
        <v>93</v>
      </c>
      <c r="Q53">
        <v>94</v>
      </c>
      <c r="R53">
        <v>88</v>
      </c>
      <c r="S53">
        <v>84</v>
      </c>
      <c r="T53">
        <v>92</v>
      </c>
      <c r="U53">
        <v>89</v>
      </c>
    </row>
    <row r="54" spans="1:21" x14ac:dyDescent="0.25">
      <c r="A54" s="4">
        <v>44065</v>
      </c>
      <c r="B54">
        <v>91</v>
      </c>
      <c r="C54">
        <v>79</v>
      </c>
      <c r="D54">
        <v>87</v>
      </c>
      <c r="E54">
        <v>91</v>
      </c>
      <c r="F54">
        <v>86</v>
      </c>
      <c r="G54">
        <v>90</v>
      </c>
      <c r="H54">
        <v>91</v>
      </c>
      <c r="I54">
        <v>88</v>
      </c>
      <c r="J54">
        <v>84</v>
      </c>
      <c r="K54">
        <v>93</v>
      </c>
      <c r="L54">
        <v>88</v>
      </c>
      <c r="M54">
        <v>104</v>
      </c>
      <c r="N54">
        <v>82</v>
      </c>
      <c r="O54">
        <v>85</v>
      </c>
      <c r="P54">
        <v>94</v>
      </c>
      <c r="Q54">
        <v>98</v>
      </c>
      <c r="R54">
        <v>84</v>
      </c>
      <c r="S54">
        <v>88</v>
      </c>
      <c r="T54">
        <v>93</v>
      </c>
      <c r="U54">
        <v>92</v>
      </c>
    </row>
    <row r="55" spans="1:21" x14ac:dyDescent="0.25">
      <c r="A55" s="4">
        <v>44066</v>
      </c>
      <c r="B55">
        <v>91</v>
      </c>
      <c r="C55">
        <v>81</v>
      </c>
      <c r="D55">
        <v>87</v>
      </c>
      <c r="E55">
        <v>90</v>
      </c>
      <c r="F55">
        <v>88</v>
      </c>
      <c r="G55">
        <v>88</v>
      </c>
      <c r="H55">
        <v>95</v>
      </c>
      <c r="I55">
        <v>90</v>
      </c>
      <c r="J55">
        <v>84</v>
      </c>
      <c r="K55">
        <v>87</v>
      </c>
      <c r="L55">
        <v>87</v>
      </c>
      <c r="M55">
        <v>98</v>
      </c>
      <c r="N55">
        <v>78</v>
      </c>
      <c r="O55">
        <v>81</v>
      </c>
      <c r="P55">
        <v>93</v>
      </c>
      <c r="Q55">
        <v>92</v>
      </c>
      <c r="R55">
        <v>88</v>
      </c>
      <c r="S55">
        <v>90</v>
      </c>
      <c r="T55">
        <v>93</v>
      </c>
      <c r="U55">
        <v>87</v>
      </c>
    </row>
    <row r="56" spans="1:21" x14ac:dyDescent="0.25">
      <c r="A56" s="4">
        <v>44067</v>
      </c>
      <c r="B56">
        <v>91</v>
      </c>
      <c r="C56">
        <v>82</v>
      </c>
      <c r="D56">
        <v>88</v>
      </c>
      <c r="E56">
        <v>80</v>
      </c>
      <c r="F56">
        <v>92</v>
      </c>
      <c r="G56">
        <v>93</v>
      </c>
      <c r="H56">
        <v>93</v>
      </c>
      <c r="I56">
        <v>89</v>
      </c>
      <c r="J56">
        <v>87</v>
      </c>
      <c r="K56">
        <v>85</v>
      </c>
      <c r="L56">
        <v>83</v>
      </c>
      <c r="M56">
        <v>95</v>
      </c>
      <c r="N56">
        <v>83</v>
      </c>
      <c r="O56">
        <v>86</v>
      </c>
      <c r="P56">
        <v>90</v>
      </c>
      <c r="Q56">
        <v>93</v>
      </c>
      <c r="R56">
        <v>86</v>
      </c>
      <c r="S56">
        <v>84</v>
      </c>
      <c r="T56">
        <v>88</v>
      </c>
      <c r="U56">
        <v>89</v>
      </c>
    </row>
    <row r="57" spans="1:21" x14ac:dyDescent="0.25">
      <c r="A57" s="4">
        <v>44068</v>
      </c>
      <c r="B57">
        <v>84</v>
      </c>
      <c r="C57">
        <v>84</v>
      </c>
      <c r="D57">
        <v>90</v>
      </c>
      <c r="E57">
        <v>82</v>
      </c>
      <c r="F57">
        <v>92</v>
      </c>
      <c r="G57">
        <v>90</v>
      </c>
      <c r="H57">
        <v>91</v>
      </c>
      <c r="I57">
        <v>88</v>
      </c>
      <c r="J57">
        <v>82</v>
      </c>
      <c r="K57">
        <v>84</v>
      </c>
      <c r="L57">
        <v>85</v>
      </c>
      <c r="M57">
        <v>94</v>
      </c>
      <c r="N57">
        <v>78</v>
      </c>
      <c r="O57">
        <v>87</v>
      </c>
      <c r="P57">
        <v>89</v>
      </c>
      <c r="Q57">
        <v>95</v>
      </c>
      <c r="R57">
        <v>85</v>
      </c>
      <c r="S57">
        <v>82</v>
      </c>
      <c r="T57">
        <v>84</v>
      </c>
      <c r="U57">
        <v>84</v>
      </c>
    </row>
    <row r="58" spans="1:21" x14ac:dyDescent="0.25">
      <c r="A58" s="4">
        <v>44069</v>
      </c>
      <c r="B58">
        <v>88</v>
      </c>
      <c r="C58">
        <v>87</v>
      </c>
      <c r="D58">
        <v>91</v>
      </c>
      <c r="E58">
        <v>89</v>
      </c>
      <c r="F58">
        <v>90</v>
      </c>
      <c r="G58">
        <v>91</v>
      </c>
      <c r="H58">
        <v>88</v>
      </c>
      <c r="I58">
        <v>89</v>
      </c>
      <c r="J58">
        <v>86</v>
      </c>
      <c r="K58">
        <v>84</v>
      </c>
      <c r="L58">
        <v>88</v>
      </c>
      <c r="M58">
        <v>92</v>
      </c>
      <c r="N58">
        <v>83</v>
      </c>
      <c r="O58">
        <v>90</v>
      </c>
      <c r="P58">
        <v>90</v>
      </c>
      <c r="Q58">
        <v>99</v>
      </c>
      <c r="R58">
        <v>90</v>
      </c>
      <c r="S58">
        <v>82</v>
      </c>
      <c r="T58">
        <v>86</v>
      </c>
      <c r="U58">
        <v>86</v>
      </c>
    </row>
    <row r="59" spans="1:21" x14ac:dyDescent="0.25">
      <c r="A59" s="4">
        <v>44070</v>
      </c>
      <c r="B59">
        <v>84</v>
      </c>
      <c r="C59">
        <v>90</v>
      </c>
      <c r="D59">
        <v>89</v>
      </c>
      <c r="E59">
        <v>88</v>
      </c>
      <c r="F59">
        <v>90</v>
      </c>
      <c r="G59">
        <v>91</v>
      </c>
      <c r="H59">
        <v>84</v>
      </c>
      <c r="I59">
        <v>90</v>
      </c>
      <c r="J59">
        <v>88</v>
      </c>
      <c r="K59">
        <v>86</v>
      </c>
      <c r="L59">
        <v>88</v>
      </c>
      <c r="M59">
        <v>88</v>
      </c>
      <c r="N59">
        <v>80</v>
      </c>
      <c r="O59">
        <v>83</v>
      </c>
      <c r="P59">
        <v>89</v>
      </c>
      <c r="Q59">
        <v>95</v>
      </c>
      <c r="R59">
        <v>90</v>
      </c>
      <c r="S59">
        <v>86</v>
      </c>
      <c r="T59">
        <v>88</v>
      </c>
      <c r="U59">
        <v>85</v>
      </c>
    </row>
    <row r="60" spans="1:21" x14ac:dyDescent="0.25">
      <c r="A60" s="4">
        <v>44071</v>
      </c>
      <c r="B60">
        <v>86</v>
      </c>
      <c r="C60">
        <v>90</v>
      </c>
      <c r="D60">
        <v>90</v>
      </c>
      <c r="E60">
        <v>90</v>
      </c>
      <c r="F60">
        <v>92</v>
      </c>
      <c r="G60">
        <v>81</v>
      </c>
      <c r="H60">
        <v>82</v>
      </c>
      <c r="I60">
        <v>91</v>
      </c>
      <c r="J60">
        <v>90</v>
      </c>
      <c r="K60">
        <v>86</v>
      </c>
      <c r="L60">
        <v>90</v>
      </c>
      <c r="M60">
        <v>88</v>
      </c>
      <c r="N60">
        <v>86</v>
      </c>
      <c r="O60">
        <v>75</v>
      </c>
      <c r="P60">
        <v>87</v>
      </c>
      <c r="Q60">
        <v>95</v>
      </c>
      <c r="R60">
        <v>80</v>
      </c>
      <c r="S60">
        <v>90</v>
      </c>
      <c r="T60">
        <v>91</v>
      </c>
      <c r="U60">
        <v>83</v>
      </c>
    </row>
    <row r="61" spans="1:21" x14ac:dyDescent="0.25">
      <c r="A61" s="4">
        <v>44072</v>
      </c>
      <c r="B61">
        <v>88</v>
      </c>
      <c r="C61">
        <v>91</v>
      </c>
      <c r="D61">
        <v>93</v>
      </c>
      <c r="E61">
        <v>91</v>
      </c>
      <c r="F61">
        <v>92</v>
      </c>
      <c r="G61">
        <v>86</v>
      </c>
      <c r="H61">
        <v>82</v>
      </c>
      <c r="I61">
        <v>89</v>
      </c>
      <c r="J61">
        <v>87</v>
      </c>
      <c r="K61">
        <v>85</v>
      </c>
      <c r="L61">
        <v>90</v>
      </c>
      <c r="M61">
        <v>89</v>
      </c>
      <c r="N61">
        <v>89</v>
      </c>
      <c r="O61">
        <v>86</v>
      </c>
      <c r="P61">
        <v>84</v>
      </c>
      <c r="Q61">
        <v>93</v>
      </c>
      <c r="R61">
        <v>86</v>
      </c>
      <c r="S61">
        <v>92</v>
      </c>
      <c r="T61">
        <v>92</v>
      </c>
      <c r="U61">
        <v>81</v>
      </c>
    </row>
    <row r="62" spans="1:21" x14ac:dyDescent="0.25">
      <c r="A62" s="4">
        <v>44073</v>
      </c>
      <c r="B62">
        <v>84</v>
      </c>
      <c r="C62">
        <v>91</v>
      </c>
      <c r="D62">
        <v>93</v>
      </c>
      <c r="E62">
        <v>91</v>
      </c>
      <c r="F62">
        <v>88</v>
      </c>
      <c r="G62">
        <v>81</v>
      </c>
      <c r="H62">
        <v>78</v>
      </c>
      <c r="I62">
        <v>88</v>
      </c>
      <c r="J62">
        <v>88</v>
      </c>
      <c r="K62">
        <v>85</v>
      </c>
      <c r="L62">
        <v>88</v>
      </c>
      <c r="M62">
        <v>89</v>
      </c>
      <c r="N62">
        <v>89</v>
      </c>
      <c r="O62">
        <v>79</v>
      </c>
      <c r="P62">
        <v>85</v>
      </c>
      <c r="Q62">
        <v>90</v>
      </c>
      <c r="R62">
        <v>80</v>
      </c>
      <c r="S62">
        <v>87</v>
      </c>
      <c r="T62">
        <v>88</v>
      </c>
      <c r="U62">
        <v>74</v>
      </c>
    </row>
    <row r="63" spans="1:21" x14ac:dyDescent="0.25">
      <c r="A63" s="4">
        <v>44074</v>
      </c>
      <c r="B63">
        <v>82</v>
      </c>
      <c r="C63">
        <v>88</v>
      </c>
      <c r="D63">
        <v>91</v>
      </c>
      <c r="E63">
        <v>84</v>
      </c>
      <c r="F63">
        <v>87</v>
      </c>
      <c r="G63">
        <v>82</v>
      </c>
      <c r="H63">
        <v>77</v>
      </c>
      <c r="I63">
        <v>89</v>
      </c>
      <c r="J63">
        <v>87</v>
      </c>
      <c r="K63">
        <v>85</v>
      </c>
      <c r="L63">
        <v>80</v>
      </c>
      <c r="M63">
        <v>86</v>
      </c>
      <c r="N63">
        <v>88</v>
      </c>
      <c r="O63">
        <v>79</v>
      </c>
      <c r="P63">
        <v>89</v>
      </c>
      <c r="Q63">
        <v>92</v>
      </c>
      <c r="R63">
        <v>89</v>
      </c>
      <c r="S63">
        <v>90</v>
      </c>
      <c r="T63">
        <v>89</v>
      </c>
      <c r="U63">
        <v>84</v>
      </c>
    </row>
    <row r="64" spans="1:21" x14ac:dyDescent="0.25">
      <c r="A64" s="4">
        <v>44075</v>
      </c>
      <c r="B64">
        <v>80</v>
      </c>
      <c r="C64">
        <v>88</v>
      </c>
      <c r="D64">
        <v>87</v>
      </c>
      <c r="E64">
        <v>88</v>
      </c>
      <c r="F64">
        <v>79</v>
      </c>
      <c r="G64">
        <v>80</v>
      </c>
      <c r="H64">
        <v>84</v>
      </c>
      <c r="I64">
        <v>88</v>
      </c>
      <c r="J64">
        <v>82</v>
      </c>
      <c r="K64">
        <v>85</v>
      </c>
      <c r="L64">
        <v>85</v>
      </c>
      <c r="M64">
        <v>84</v>
      </c>
      <c r="N64">
        <v>81</v>
      </c>
      <c r="O64">
        <v>71</v>
      </c>
      <c r="P64">
        <v>90</v>
      </c>
      <c r="Q64">
        <v>95</v>
      </c>
      <c r="R64">
        <v>91</v>
      </c>
      <c r="S64">
        <v>90</v>
      </c>
      <c r="T64">
        <v>90</v>
      </c>
      <c r="U64">
        <v>87</v>
      </c>
    </row>
    <row r="65" spans="1:21" x14ac:dyDescent="0.25">
      <c r="A65" s="4">
        <v>44076</v>
      </c>
      <c r="B65">
        <v>73</v>
      </c>
      <c r="C65">
        <v>91</v>
      </c>
      <c r="D65">
        <v>84</v>
      </c>
      <c r="E65">
        <v>91</v>
      </c>
      <c r="F65">
        <v>81</v>
      </c>
      <c r="G65">
        <v>75</v>
      </c>
      <c r="H65">
        <v>84</v>
      </c>
      <c r="I65">
        <v>86</v>
      </c>
      <c r="J65">
        <v>80</v>
      </c>
      <c r="K65">
        <v>88</v>
      </c>
      <c r="L65">
        <v>86</v>
      </c>
      <c r="M65">
        <v>83</v>
      </c>
      <c r="N65">
        <v>85</v>
      </c>
      <c r="O65">
        <v>78</v>
      </c>
      <c r="P65">
        <v>91</v>
      </c>
      <c r="Q65">
        <v>96</v>
      </c>
      <c r="R65">
        <v>89</v>
      </c>
      <c r="S65">
        <v>84</v>
      </c>
      <c r="T65">
        <v>90</v>
      </c>
      <c r="U65">
        <v>90</v>
      </c>
    </row>
    <row r="66" spans="1:21" x14ac:dyDescent="0.25">
      <c r="A66" s="4">
        <v>44077</v>
      </c>
      <c r="B66">
        <v>87</v>
      </c>
      <c r="C66">
        <v>93</v>
      </c>
      <c r="D66">
        <v>77</v>
      </c>
      <c r="E66">
        <v>84</v>
      </c>
      <c r="F66">
        <v>82</v>
      </c>
      <c r="G66">
        <v>73</v>
      </c>
      <c r="H66">
        <v>89</v>
      </c>
      <c r="I66">
        <v>87</v>
      </c>
      <c r="J66">
        <v>81</v>
      </c>
      <c r="K66">
        <v>87</v>
      </c>
      <c r="L66">
        <v>85</v>
      </c>
      <c r="M66">
        <v>88</v>
      </c>
      <c r="N66">
        <v>83</v>
      </c>
      <c r="O66">
        <v>79</v>
      </c>
      <c r="P66">
        <v>92</v>
      </c>
      <c r="Q66">
        <v>95</v>
      </c>
      <c r="R66">
        <v>85</v>
      </c>
      <c r="S66">
        <v>90</v>
      </c>
      <c r="T66">
        <v>92</v>
      </c>
      <c r="U66">
        <v>89</v>
      </c>
    </row>
    <row r="67" spans="1:21" x14ac:dyDescent="0.25">
      <c r="A67" s="4">
        <v>44078</v>
      </c>
      <c r="B67">
        <v>84</v>
      </c>
      <c r="C67">
        <v>81</v>
      </c>
      <c r="D67">
        <v>90</v>
      </c>
      <c r="E67">
        <v>93</v>
      </c>
      <c r="F67">
        <v>87</v>
      </c>
      <c r="G67">
        <v>81</v>
      </c>
      <c r="H67">
        <v>95</v>
      </c>
      <c r="I67">
        <v>87</v>
      </c>
      <c r="J67">
        <v>82</v>
      </c>
      <c r="K67">
        <v>85</v>
      </c>
      <c r="L67">
        <v>88</v>
      </c>
      <c r="M67">
        <v>91</v>
      </c>
      <c r="N67">
        <v>85</v>
      </c>
      <c r="O67">
        <v>83</v>
      </c>
      <c r="P67">
        <v>84</v>
      </c>
      <c r="Q67">
        <v>80</v>
      </c>
      <c r="R67">
        <v>77</v>
      </c>
      <c r="S67">
        <v>89</v>
      </c>
      <c r="T67">
        <v>82</v>
      </c>
      <c r="U67">
        <v>92</v>
      </c>
    </row>
    <row r="68" spans="1:21" x14ac:dyDescent="0.25">
      <c r="A68" s="4">
        <v>44079</v>
      </c>
      <c r="B68">
        <v>87</v>
      </c>
      <c r="C68">
        <v>81</v>
      </c>
      <c r="D68">
        <v>91</v>
      </c>
      <c r="E68">
        <v>96</v>
      </c>
      <c r="F68">
        <v>81</v>
      </c>
      <c r="G68">
        <v>90</v>
      </c>
      <c r="H68">
        <v>93</v>
      </c>
      <c r="I68">
        <v>84</v>
      </c>
      <c r="J68">
        <v>84</v>
      </c>
      <c r="K68">
        <v>81</v>
      </c>
      <c r="L68">
        <v>83</v>
      </c>
      <c r="M68">
        <v>89</v>
      </c>
      <c r="N68">
        <v>88</v>
      </c>
      <c r="O68">
        <v>83</v>
      </c>
      <c r="P68">
        <v>85</v>
      </c>
      <c r="Q68">
        <v>78</v>
      </c>
      <c r="R68">
        <v>85</v>
      </c>
      <c r="S68">
        <v>89</v>
      </c>
      <c r="T68">
        <v>89</v>
      </c>
      <c r="U68">
        <v>87</v>
      </c>
    </row>
    <row r="69" spans="1:21" x14ac:dyDescent="0.25">
      <c r="A69" s="4">
        <v>44080</v>
      </c>
      <c r="B69">
        <v>89</v>
      </c>
      <c r="C69">
        <v>82</v>
      </c>
      <c r="D69">
        <v>89</v>
      </c>
      <c r="E69">
        <v>96</v>
      </c>
      <c r="F69">
        <v>66</v>
      </c>
      <c r="G69">
        <v>88</v>
      </c>
      <c r="H69">
        <v>91</v>
      </c>
      <c r="I69">
        <v>73</v>
      </c>
      <c r="J69">
        <v>81</v>
      </c>
      <c r="K69">
        <v>81</v>
      </c>
      <c r="L69">
        <v>85</v>
      </c>
      <c r="M69">
        <v>85</v>
      </c>
      <c r="N69">
        <v>87</v>
      </c>
      <c r="O69">
        <v>85</v>
      </c>
      <c r="P69">
        <v>90</v>
      </c>
      <c r="Q69">
        <v>75</v>
      </c>
      <c r="R69">
        <v>85</v>
      </c>
      <c r="S69">
        <v>88</v>
      </c>
      <c r="T69">
        <v>91</v>
      </c>
      <c r="U69">
        <v>85</v>
      </c>
    </row>
    <row r="70" spans="1:21" x14ac:dyDescent="0.25">
      <c r="A70" s="4">
        <v>44081</v>
      </c>
      <c r="B70">
        <v>89</v>
      </c>
      <c r="C70">
        <v>86</v>
      </c>
      <c r="D70">
        <v>90</v>
      </c>
      <c r="E70">
        <v>91</v>
      </c>
      <c r="F70">
        <v>66</v>
      </c>
      <c r="G70">
        <v>87</v>
      </c>
      <c r="H70">
        <v>88</v>
      </c>
      <c r="I70">
        <v>75</v>
      </c>
      <c r="J70">
        <v>86</v>
      </c>
      <c r="K70">
        <v>83</v>
      </c>
      <c r="L70">
        <v>80</v>
      </c>
      <c r="M70">
        <v>86</v>
      </c>
      <c r="N70">
        <v>89</v>
      </c>
      <c r="O70">
        <v>84</v>
      </c>
      <c r="P70">
        <v>91</v>
      </c>
      <c r="Q70">
        <v>69</v>
      </c>
      <c r="R70">
        <v>92</v>
      </c>
      <c r="S70">
        <v>88</v>
      </c>
      <c r="T70">
        <v>90</v>
      </c>
      <c r="U70">
        <v>85</v>
      </c>
    </row>
    <row r="71" spans="1:21" x14ac:dyDescent="0.25">
      <c r="A71" s="4">
        <v>44082</v>
      </c>
      <c r="B71">
        <v>89</v>
      </c>
      <c r="C71">
        <v>88</v>
      </c>
      <c r="D71">
        <v>89</v>
      </c>
      <c r="E71">
        <v>91</v>
      </c>
      <c r="F71">
        <v>75</v>
      </c>
      <c r="G71">
        <v>86</v>
      </c>
      <c r="H71">
        <v>87</v>
      </c>
      <c r="I71">
        <v>81</v>
      </c>
      <c r="J71">
        <v>73</v>
      </c>
      <c r="K71">
        <v>85</v>
      </c>
      <c r="L71">
        <v>83</v>
      </c>
      <c r="M71">
        <v>88</v>
      </c>
      <c r="N71">
        <v>90</v>
      </c>
      <c r="O71">
        <v>87</v>
      </c>
      <c r="P71">
        <v>93</v>
      </c>
      <c r="Q71">
        <v>73</v>
      </c>
      <c r="R71">
        <v>88</v>
      </c>
      <c r="S71">
        <v>91</v>
      </c>
      <c r="T71">
        <v>84</v>
      </c>
      <c r="U71">
        <v>84</v>
      </c>
    </row>
    <row r="72" spans="1:21" x14ac:dyDescent="0.25">
      <c r="A72" s="4">
        <v>44083</v>
      </c>
      <c r="B72">
        <v>91</v>
      </c>
      <c r="C72">
        <v>84</v>
      </c>
      <c r="D72">
        <v>79</v>
      </c>
      <c r="E72">
        <v>77</v>
      </c>
      <c r="F72">
        <v>80</v>
      </c>
      <c r="G72">
        <v>86</v>
      </c>
      <c r="H72">
        <v>91</v>
      </c>
      <c r="I72">
        <v>82</v>
      </c>
      <c r="J72">
        <v>84</v>
      </c>
      <c r="K72">
        <v>86</v>
      </c>
      <c r="L72">
        <v>83</v>
      </c>
      <c r="M72">
        <v>89</v>
      </c>
      <c r="N72">
        <v>88</v>
      </c>
      <c r="O72">
        <v>84</v>
      </c>
      <c r="P72">
        <v>92</v>
      </c>
      <c r="Q72">
        <v>81</v>
      </c>
      <c r="R72">
        <v>83</v>
      </c>
      <c r="S72">
        <v>90</v>
      </c>
      <c r="T72">
        <v>84</v>
      </c>
      <c r="U72">
        <v>87</v>
      </c>
    </row>
    <row r="73" spans="1:21" x14ac:dyDescent="0.25">
      <c r="A73" s="4">
        <v>44084</v>
      </c>
      <c r="B73">
        <v>84</v>
      </c>
      <c r="C73">
        <v>80</v>
      </c>
      <c r="D73">
        <v>78</v>
      </c>
      <c r="E73">
        <v>87</v>
      </c>
      <c r="F73">
        <v>82</v>
      </c>
      <c r="G73">
        <v>89</v>
      </c>
      <c r="H73">
        <v>95</v>
      </c>
      <c r="I73">
        <v>79</v>
      </c>
      <c r="J73">
        <v>84</v>
      </c>
      <c r="K73">
        <v>84</v>
      </c>
      <c r="L73">
        <v>85</v>
      </c>
      <c r="M73">
        <v>89</v>
      </c>
      <c r="N73">
        <v>87</v>
      </c>
      <c r="O73">
        <v>80</v>
      </c>
      <c r="P73">
        <v>94</v>
      </c>
      <c r="Q73">
        <v>84</v>
      </c>
      <c r="R73">
        <v>84</v>
      </c>
      <c r="S73">
        <v>89</v>
      </c>
      <c r="T73">
        <v>86</v>
      </c>
      <c r="U73">
        <v>85</v>
      </c>
    </row>
    <row r="74" spans="1:21" x14ac:dyDescent="0.25">
      <c r="A74" s="4">
        <v>44085</v>
      </c>
      <c r="B74">
        <v>86</v>
      </c>
      <c r="C74">
        <v>82</v>
      </c>
      <c r="D74">
        <v>81</v>
      </c>
      <c r="E74">
        <v>87</v>
      </c>
      <c r="F74">
        <v>84</v>
      </c>
      <c r="G74">
        <v>87</v>
      </c>
      <c r="H74">
        <v>95</v>
      </c>
      <c r="I74">
        <v>80</v>
      </c>
      <c r="J74">
        <v>84</v>
      </c>
      <c r="K74">
        <v>84</v>
      </c>
      <c r="L74">
        <v>84</v>
      </c>
      <c r="M74">
        <v>89</v>
      </c>
      <c r="N74">
        <v>83</v>
      </c>
      <c r="O74">
        <v>75</v>
      </c>
      <c r="P74">
        <v>96</v>
      </c>
      <c r="Q74">
        <v>86</v>
      </c>
      <c r="R74">
        <v>83</v>
      </c>
      <c r="S74">
        <v>89</v>
      </c>
      <c r="T74">
        <v>90</v>
      </c>
      <c r="U74">
        <v>86</v>
      </c>
    </row>
    <row r="75" spans="1:21" x14ac:dyDescent="0.25">
      <c r="A75" s="4">
        <v>44086</v>
      </c>
      <c r="B75">
        <v>88</v>
      </c>
      <c r="C75">
        <v>86</v>
      </c>
      <c r="D75">
        <v>84</v>
      </c>
      <c r="E75">
        <v>87</v>
      </c>
      <c r="F75">
        <v>86</v>
      </c>
      <c r="G75">
        <v>84</v>
      </c>
      <c r="H75">
        <v>90</v>
      </c>
      <c r="I75">
        <v>81</v>
      </c>
      <c r="J75">
        <v>81</v>
      </c>
      <c r="K75">
        <v>86</v>
      </c>
      <c r="L75">
        <v>82</v>
      </c>
      <c r="M75">
        <v>86</v>
      </c>
      <c r="N75">
        <v>87</v>
      </c>
      <c r="O75">
        <v>81</v>
      </c>
      <c r="P75">
        <v>89</v>
      </c>
      <c r="Q75">
        <v>87</v>
      </c>
      <c r="R75">
        <v>81</v>
      </c>
      <c r="S75">
        <v>90</v>
      </c>
      <c r="T75">
        <v>92</v>
      </c>
      <c r="U75">
        <v>78</v>
      </c>
    </row>
    <row r="76" spans="1:21" x14ac:dyDescent="0.25">
      <c r="A76" s="4">
        <v>44087</v>
      </c>
      <c r="B76">
        <v>78</v>
      </c>
      <c r="C76">
        <v>87</v>
      </c>
      <c r="D76">
        <v>89</v>
      </c>
      <c r="E76">
        <v>86</v>
      </c>
      <c r="F76">
        <v>87</v>
      </c>
      <c r="G76">
        <v>84</v>
      </c>
      <c r="H76">
        <v>75</v>
      </c>
      <c r="I76">
        <v>84</v>
      </c>
      <c r="J76">
        <v>79</v>
      </c>
      <c r="K76">
        <v>88</v>
      </c>
      <c r="L76">
        <v>70</v>
      </c>
      <c r="M76">
        <v>85</v>
      </c>
      <c r="N76">
        <v>86</v>
      </c>
      <c r="O76">
        <v>80</v>
      </c>
      <c r="P76">
        <v>86</v>
      </c>
      <c r="Q76">
        <v>89</v>
      </c>
      <c r="R76">
        <v>81</v>
      </c>
      <c r="S76">
        <v>87</v>
      </c>
      <c r="T76">
        <v>86</v>
      </c>
      <c r="U76">
        <v>75</v>
      </c>
    </row>
    <row r="77" spans="1:21" x14ac:dyDescent="0.25">
      <c r="A77" s="4">
        <v>44088</v>
      </c>
      <c r="B77">
        <v>79</v>
      </c>
      <c r="C77">
        <v>87</v>
      </c>
      <c r="D77">
        <v>87</v>
      </c>
      <c r="E77">
        <v>87</v>
      </c>
      <c r="F77">
        <v>86</v>
      </c>
      <c r="G77">
        <v>86</v>
      </c>
      <c r="H77">
        <v>78</v>
      </c>
      <c r="I77">
        <v>82</v>
      </c>
      <c r="J77">
        <v>79</v>
      </c>
      <c r="K77">
        <v>88</v>
      </c>
      <c r="L77">
        <v>80</v>
      </c>
      <c r="M77">
        <v>81</v>
      </c>
      <c r="N77">
        <v>88</v>
      </c>
      <c r="O77">
        <v>82</v>
      </c>
      <c r="P77">
        <v>91</v>
      </c>
      <c r="Q77">
        <v>92</v>
      </c>
      <c r="R77">
        <v>83</v>
      </c>
      <c r="S77">
        <v>82</v>
      </c>
      <c r="T77">
        <v>78</v>
      </c>
      <c r="U77">
        <v>77</v>
      </c>
    </row>
    <row r="78" spans="1:21" x14ac:dyDescent="0.25">
      <c r="A78" s="4">
        <v>44089</v>
      </c>
      <c r="B78">
        <v>86</v>
      </c>
      <c r="C78">
        <v>88</v>
      </c>
      <c r="D78">
        <v>87</v>
      </c>
      <c r="E78">
        <v>89</v>
      </c>
      <c r="F78">
        <v>80</v>
      </c>
      <c r="G78">
        <v>77</v>
      </c>
      <c r="H78">
        <v>91</v>
      </c>
      <c r="I78">
        <v>82</v>
      </c>
      <c r="J78">
        <v>73</v>
      </c>
      <c r="K78">
        <v>91</v>
      </c>
      <c r="L78">
        <v>82</v>
      </c>
      <c r="M78">
        <v>82</v>
      </c>
      <c r="N78">
        <v>79</v>
      </c>
      <c r="O78">
        <v>79</v>
      </c>
      <c r="P78">
        <v>91</v>
      </c>
      <c r="Q78">
        <v>86</v>
      </c>
      <c r="R78">
        <v>87</v>
      </c>
      <c r="S78">
        <v>84</v>
      </c>
      <c r="T78">
        <v>80</v>
      </c>
      <c r="U78">
        <v>80</v>
      </c>
    </row>
    <row r="79" spans="1:21" x14ac:dyDescent="0.25">
      <c r="A79" s="4">
        <v>44090</v>
      </c>
      <c r="B79">
        <v>82</v>
      </c>
      <c r="C79">
        <v>88</v>
      </c>
      <c r="D79">
        <v>88</v>
      </c>
      <c r="E79">
        <v>81</v>
      </c>
      <c r="F79">
        <v>75</v>
      </c>
      <c r="G79">
        <v>77</v>
      </c>
      <c r="H79">
        <v>88</v>
      </c>
      <c r="I79">
        <v>81</v>
      </c>
      <c r="J79">
        <v>75</v>
      </c>
      <c r="K79">
        <v>88</v>
      </c>
      <c r="L79">
        <v>83</v>
      </c>
      <c r="M79">
        <v>76</v>
      </c>
      <c r="N79">
        <v>80</v>
      </c>
      <c r="O79">
        <v>82</v>
      </c>
      <c r="P79">
        <v>89</v>
      </c>
      <c r="Q79">
        <v>72</v>
      </c>
      <c r="R79">
        <v>86</v>
      </c>
      <c r="S79">
        <v>89</v>
      </c>
      <c r="T79">
        <v>86</v>
      </c>
      <c r="U79">
        <v>79</v>
      </c>
    </row>
    <row r="80" spans="1:21" x14ac:dyDescent="0.25">
      <c r="A80" s="4">
        <v>44091</v>
      </c>
      <c r="B80">
        <v>82</v>
      </c>
      <c r="C80">
        <v>90</v>
      </c>
      <c r="D80">
        <v>87</v>
      </c>
      <c r="E80">
        <v>81</v>
      </c>
      <c r="F80">
        <v>73</v>
      </c>
      <c r="G80">
        <v>81</v>
      </c>
      <c r="H80">
        <v>86</v>
      </c>
      <c r="I80">
        <v>81</v>
      </c>
      <c r="J80">
        <v>80</v>
      </c>
      <c r="K80">
        <v>86</v>
      </c>
      <c r="L80">
        <v>85</v>
      </c>
      <c r="M80">
        <v>78</v>
      </c>
      <c r="N80">
        <v>69</v>
      </c>
      <c r="O80">
        <v>73</v>
      </c>
      <c r="P80">
        <v>95</v>
      </c>
      <c r="Q80">
        <v>79</v>
      </c>
      <c r="R80">
        <v>83</v>
      </c>
      <c r="S80">
        <v>79</v>
      </c>
      <c r="T80">
        <v>86</v>
      </c>
      <c r="U80">
        <v>83</v>
      </c>
    </row>
    <row r="81" spans="1:21" x14ac:dyDescent="0.25">
      <c r="A81" s="4">
        <v>44092</v>
      </c>
      <c r="B81">
        <v>78</v>
      </c>
      <c r="C81">
        <v>88</v>
      </c>
      <c r="D81">
        <v>82</v>
      </c>
      <c r="E81">
        <v>82</v>
      </c>
      <c r="F81">
        <v>73</v>
      </c>
      <c r="G81">
        <v>81</v>
      </c>
      <c r="H81">
        <v>81</v>
      </c>
      <c r="I81">
        <v>81</v>
      </c>
      <c r="J81">
        <v>79</v>
      </c>
      <c r="K81">
        <v>88</v>
      </c>
      <c r="L81">
        <v>85</v>
      </c>
      <c r="M81">
        <v>79</v>
      </c>
      <c r="N81">
        <v>82</v>
      </c>
      <c r="O81">
        <v>80</v>
      </c>
      <c r="P81">
        <v>93</v>
      </c>
      <c r="Q81">
        <v>77</v>
      </c>
      <c r="R81">
        <v>79</v>
      </c>
      <c r="S81">
        <v>78</v>
      </c>
      <c r="T81">
        <v>85</v>
      </c>
      <c r="U81">
        <v>83</v>
      </c>
    </row>
    <row r="82" spans="1:21" x14ac:dyDescent="0.25">
      <c r="A82" s="4">
        <v>44093</v>
      </c>
      <c r="B82">
        <v>79</v>
      </c>
      <c r="C82">
        <v>91</v>
      </c>
      <c r="D82">
        <v>80</v>
      </c>
      <c r="E82">
        <v>79</v>
      </c>
      <c r="F82">
        <v>84</v>
      </c>
      <c r="G82">
        <v>82</v>
      </c>
      <c r="H82">
        <v>80</v>
      </c>
      <c r="I82">
        <v>84</v>
      </c>
      <c r="J82">
        <v>78</v>
      </c>
      <c r="K82">
        <v>90</v>
      </c>
      <c r="L82">
        <v>79</v>
      </c>
      <c r="M82">
        <v>82</v>
      </c>
      <c r="N82">
        <v>81</v>
      </c>
      <c r="O82">
        <v>74</v>
      </c>
      <c r="P82">
        <v>92</v>
      </c>
      <c r="Q82">
        <v>77</v>
      </c>
      <c r="R82">
        <v>81</v>
      </c>
      <c r="S82">
        <v>84</v>
      </c>
      <c r="T82">
        <v>84</v>
      </c>
      <c r="U82">
        <v>87</v>
      </c>
    </row>
    <row r="83" spans="1:21" x14ac:dyDescent="0.25">
      <c r="A83" s="4">
        <v>44094</v>
      </c>
      <c r="B83">
        <v>79</v>
      </c>
      <c r="C83">
        <v>95</v>
      </c>
      <c r="D83">
        <v>82</v>
      </c>
      <c r="E83">
        <v>68</v>
      </c>
      <c r="F83">
        <v>87</v>
      </c>
      <c r="G83">
        <v>84</v>
      </c>
      <c r="H83">
        <v>86</v>
      </c>
      <c r="I83">
        <v>87</v>
      </c>
      <c r="J83">
        <v>73</v>
      </c>
      <c r="K83">
        <v>90</v>
      </c>
      <c r="L83">
        <v>73</v>
      </c>
      <c r="M83">
        <v>81</v>
      </c>
      <c r="N83">
        <v>79</v>
      </c>
      <c r="O83">
        <v>81</v>
      </c>
      <c r="P83">
        <v>96</v>
      </c>
      <c r="Q83">
        <v>82</v>
      </c>
      <c r="R83">
        <v>79</v>
      </c>
      <c r="S83">
        <v>86</v>
      </c>
      <c r="T83">
        <v>83</v>
      </c>
      <c r="U83">
        <v>89</v>
      </c>
    </row>
    <row r="84" spans="1:21" x14ac:dyDescent="0.25">
      <c r="A84" s="4">
        <v>44095</v>
      </c>
      <c r="B84">
        <v>78</v>
      </c>
      <c r="C84">
        <v>89</v>
      </c>
      <c r="D84">
        <v>82</v>
      </c>
      <c r="E84">
        <v>79</v>
      </c>
      <c r="F84">
        <v>77</v>
      </c>
      <c r="G84">
        <v>86</v>
      </c>
      <c r="H84">
        <v>84</v>
      </c>
      <c r="I84">
        <v>82</v>
      </c>
      <c r="J84">
        <v>75</v>
      </c>
      <c r="K84">
        <v>90</v>
      </c>
      <c r="L84">
        <v>75</v>
      </c>
      <c r="M84">
        <v>78</v>
      </c>
      <c r="N84">
        <v>75</v>
      </c>
      <c r="O84">
        <v>79</v>
      </c>
      <c r="P84">
        <v>95</v>
      </c>
      <c r="Q84">
        <v>86</v>
      </c>
      <c r="R84">
        <v>85</v>
      </c>
      <c r="S84">
        <v>73</v>
      </c>
      <c r="T84">
        <v>87</v>
      </c>
      <c r="U84">
        <v>77</v>
      </c>
    </row>
    <row r="85" spans="1:21" x14ac:dyDescent="0.25">
      <c r="A85" s="4">
        <v>44096</v>
      </c>
      <c r="B85">
        <v>81</v>
      </c>
      <c r="C85">
        <v>70</v>
      </c>
      <c r="D85">
        <v>88</v>
      </c>
      <c r="E85">
        <v>72</v>
      </c>
      <c r="F85">
        <v>73</v>
      </c>
      <c r="G85">
        <v>87</v>
      </c>
      <c r="H85">
        <v>77</v>
      </c>
      <c r="I85">
        <v>75</v>
      </c>
      <c r="J85">
        <v>80</v>
      </c>
      <c r="K85">
        <v>86</v>
      </c>
      <c r="L85">
        <v>82</v>
      </c>
      <c r="M85">
        <v>86</v>
      </c>
      <c r="N85">
        <v>84</v>
      </c>
      <c r="O85">
        <v>84</v>
      </c>
      <c r="P85">
        <v>92</v>
      </c>
      <c r="Q85">
        <v>80</v>
      </c>
      <c r="R85">
        <v>87</v>
      </c>
      <c r="S85">
        <v>82</v>
      </c>
      <c r="T85">
        <v>82</v>
      </c>
      <c r="U85">
        <v>76</v>
      </c>
    </row>
    <row r="86" spans="1:21" x14ac:dyDescent="0.25">
      <c r="A86" s="4">
        <v>44097</v>
      </c>
      <c r="B86">
        <v>84</v>
      </c>
      <c r="C86">
        <v>80</v>
      </c>
      <c r="D86">
        <v>84</v>
      </c>
      <c r="E86">
        <v>75</v>
      </c>
      <c r="F86">
        <v>81</v>
      </c>
      <c r="G86">
        <v>88</v>
      </c>
      <c r="H86">
        <v>82</v>
      </c>
      <c r="I86">
        <v>81</v>
      </c>
      <c r="J86">
        <v>84</v>
      </c>
      <c r="K86">
        <v>87</v>
      </c>
      <c r="L86">
        <v>86</v>
      </c>
      <c r="M86">
        <v>83</v>
      </c>
      <c r="N86">
        <v>82</v>
      </c>
      <c r="O86">
        <v>83</v>
      </c>
      <c r="P86">
        <v>91</v>
      </c>
      <c r="Q86">
        <v>83</v>
      </c>
      <c r="R86">
        <v>81</v>
      </c>
      <c r="S86">
        <v>82</v>
      </c>
      <c r="T86">
        <v>77</v>
      </c>
      <c r="U86">
        <v>81</v>
      </c>
    </row>
    <row r="87" spans="1:21" x14ac:dyDescent="0.25">
      <c r="A87" s="4">
        <v>44098</v>
      </c>
      <c r="B87">
        <v>84</v>
      </c>
      <c r="C87">
        <v>82</v>
      </c>
      <c r="D87">
        <v>81</v>
      </c>
      <c r="E87">
        <v>78</v>
      </c>
      <c r="F87">
        <v>84</v>
      </c>
      <c r="G87">
        <v>69</v>
      </c>
      <c r="H87">
        <v>73</v>
      </c>
      <c r="I87">
        <v>80</v>
      </c>
      <c r="J87">
        <v>82</v>
      </c>
      <c r="K87">
        <v>88</v>
      </c>
      <c r="L87">
        <v>84</v>
      </c>
      <c r="M87">
        <v>89</v>
      </c>
      <c r="N87">
        <v>78</v>
      </c>
      <c r="O87">
        <v>85</v>
      </c>
      <c r="P87">
        <v>88</v>
      </c>
      <c r="Q87">
        <v>82</v>
      </c>
      <c r="R87">
        <v>78</v>
      </c>
      <c r="S87">
        <v>71</v>
      </c>
      <c r="T87">
        <v>78</v>
      </c>
      <c r="U87">
        <v>74</v>
      </c>
    </row>
    <row r="88" spans="1:21" x14ac:dyDescent="0.25">
      <c r="A88" s="4">
        <v>44099</v>
      </c>
      <c r="B88">
        <v>87</v>
      </c>
      <c r="C88">
        <v>66</v>
      </c>
      <c r="D88">
        <v>82</v>
      </c>
      <c r="E88">
        <v>81</v>
      </c>
      <c r="F88">
        <v>82</v>
      </c>
      <c r="G88">
        <v>66</v>
      </c>
      <c r="H88">
        <v>69</v>
      </c>
      <c r="I88">
        <v>82</v>
      </c>
      <c r="J88">
        <v>81</v>
      </c>
      <c r="K88">
        <v>85</v>
      </c>
      <c r="L88">
        <v>75</v>
      </c>
      <c r="M88">
        <v>87</v>
      </c>
      <c r="N88">
        <v>82</v>
      </c>
      <c r="O88">
        <v>87</v>
      </c>
      <c r="P88">
        <v>93</v>
      </c>
      <c r="Q88">
        <v>88</v>
      </c>
      <c r="R88">
        <v>82</v>
      </c>
      <c r="S88">
        <v>67</v>
      </c>
      <c r="T88">
        <v>77</v>
      </c>
      <c r="U88">
        <v>67</v>
      </c>
    </row>
    <row r="89" spans="1:21" x14ac:dyDescent="0.25">
      <c r="A89" s="4">
        <v>44100</v>
      </c>
      <c r="B89">
        <v>84</v>
      </c>
      <c r="C89">
        <v>70</v>
      </c>
      <c r="D89">
        <v>84</v>
      </c>
      <c r="E89">
        <v>82</v>
      </c>
      <c r="F89">
        <v>68</v>
      </c>
      <c r="G89">
        <v>72</v>
      </c>
      <c r="H89">
        <v>75</v>
      </c>
      <c r="I89">
        <v>82</v>
      </c>
      <c r="J89">
        <v>79</v>
      </c>
      <c r="K89">
        <v>77</v>
      </c>
      <c r="L89">
        <v>78</v>
      </c>
      <c r="M89">
        <v>84</v>
      </c>
      <c r="N89">
        <v>80</v>
      </c>
      <c r="O89">
        <v>85</v>
      </c>
      <c r="P89">
        <v>76</v>
      </c>
      <c r="Q89">
        <v>86</v>
      </c>
      <c r="R89">
        <v>86</v>
      </c>
      <c r="S89">
        <v>78</v>
      </c>
      <c r="T89">
        <v>74</v>
      </c>
      <c r="U89">
        <v>71</v>
      </c>
    </row>
    <row r="90" spans="1:21" x14ac:dyDescent="0.25">
      <c r="A90" s="4">
        <v>44101</v>
      </c>
      <c r="B90">
        <v>79</v>
      </c>
      <c r="C90">
        <v>64</v>
      </c>
      <c r="D90">
        <v>87</v>
      </c>
      <c r="E90">
        <v>78</v>
      </c>
      <c r="F90">
        <v>71</v>
      </c>
      <c r="G90">
        <v>75</v>
      </c>
      <c r="H90">
        <v>75</v>
      </c>
      <c r="I90">
        <v>82</v>
      </c>
      <c r="J90">
        <v>72</v>
      </c>
      <c r="K90">
        <v>86</v>
      </c>
      <c r="L90">
        <v>79</v>
      </c>
      <c r="M90">
        <v>85</v>
      </c>
      <c r="N90">
        <v>77</v>
      </c>
      <c r="O90">
        <v>80</v>
      </c>
      <c r="P90">
        <v>81</v>
      </c>
      <c r="Q90">
        <v>84</v>
      </c>
      <c r="R90">
        <v>88</v>
      </c>
      <c r="S90">
        <v>79</v>
      </c>
      <c r="T90">
        <v>78</v>
      </c>
      <c r="U90">
        <v>71</v>
      </c>
    </row>
    <row r="91" spans="1:21" x14ac:dyDescent="0.25">
      <c r="A91" s="4">
        <v>44102</v>
      </c>
      <c r="B91">
        <v>75</v>
      </c>
      <c r="C91">
        <v>68</v>
      </c>
      <c r="D91">
        <v>80</v>
      </c>
      <c r="E91">
        <v>80</v>
      </c>
      <c r="F91">
        <v>75</v>
      </c>
      <c r="G91">
        <v>78</v>
      </c>
      <c r="H91">
        <v>79</v>
      </c>
      <c r="I91">
        <v>73</v>
      </c>
      <c r="J91">
        <v>78</v>
      </c>
      <c r="K91">
        <v>85</v>
      </c>
      <c r="L91">
        <v>81</v>
      </c>
      <c r="M91">
        <v>85</v>
      </c>
      <c r="N91">
        <v>86</v>
      </c>
      <c r="O91">
        <v>83</v>
      </c>
      <c r="P91">
        <v>76</v>
      </c>
      <c r="Q91">
        <v>79</v>
      </c>
      <c r="R91">
        <v>86</v>
      </c>
      <c r="S91">
        <v>77</v>
      </c>
      <c r="T91">
        <v>74</v>
      </c>
      <c r="U91">
        <v>75</v>
      </c>
    </row>
    <row r="92" spans="1:21" x14ac:dyDescent="0.25">
      <c r="A92" s="4">
        <v>44103</v>
      </c>
      <c r="B92">
        <v>72</v>
      </c>
      <c r="C92">
        <v>77</v>
      </c>
      <c r="D92">
        <v>75</v>
      </c>
      <c r="E92">
        <v>77</v>
      </c>
      <c r="F92">
        <v>73</v>
      </c>
      <c r="G92">
        <v>71</v>
      </c>
      <c r="H92">
        <v>73</v>
      </c>
      <c r="I92">
        <v>66</v>
      </c>
      <c r="J92">
        <v>78</v>
      </c>
      <c r="K92">
        <v>85</v>
      </c>
      <c r="L92">
        <v>70</v>
      </c>
      <c r="M92">
        <v>81</v>
      </c>
      <c r="N92">
        <v>86</v>
      </c>
      <c r="O92">
        <v>72</v>
      </c>
      <c r="P92">
        <v>79</v>
      </c>
      <c r="Q92">
        <v>84</v>
      </c>
      <c r="R92">
        <v>84</v>
      </c>
      <c r="S92">
        <v>76</v>
      </c>
      <c r="T92">
        <v>71</v>
      </c>
      <c r="U92">
        <v>77</v>
      </c>
    </row>
    <row r="93" spans="1:21" x14ac:dyDescent="0.25">
      <c r="A93" s="4">
        <v>44104</v>
      </c>
      <c r="B93">
        <v>64</v>
      </c>
      <c r="C93">
        <v>86</v>
      </c>
      <c r="D93">
        <v>75</v>
      </c>
      <c r="E93">
        <v>71</v>
      </c>
      <c r="F93">
        <v>75</v>
      </c>
      <c r="G93">
        <v>71</v>
      </c>
      <c r="H93">
        <v>79</v>
      </c>
      <c r="I93">
        <v>71</v>
      </c>
      <c r="J93">
        <v>80</v>
      </c>
      <c r="K93">
        <v>82</v>
      </c>
      <c r="L93">
        <v>75</v>
      </c>
      <c r="M93">
        <v>79</v>
      </c>
      <c r="N93">
        <v>86</v>
      </c>
      <c r="O93">
        <v>74</v>
      </c>
      <c r="P93">
        <v>76</v>
      </c>
      <c r="Q93">
        <v>78</v>
      </c>
      <c r="R93">
        <v>72</v>
      </c>
      <c r="S93">
        <v>77</v>
      </c>
      <c r="T93">
        <v>84</v>
      </c>
      <c r="U93">
        <v>85</v>
      </c>
    </row>
    <row r="94" spans="1:21" x14ac:dyDescent="0.25">
      <c r="A94" s="4">
        <v>44105</v>
      </c>
      <c r="B94">
        <v>66</v>
      </c>
      <c r="C94">
        <v>75</v>
      </c>
      <c r="D94">
        <v>86</v>
      </c>
      <c r="E94">
        <v>73</v>
      </c>
      <c r="F94">
        <v>77</v>
      </c>
      <c r="G94">
        <v>75</v>
      </c>
      <c r="H94">
        <v>82</v>
      </c>
      <c r="I94">
        <v>72</v>
      </c>
      <c r="J94">
        <v>82</v>
      </c>
      <c r="K94">
        <v>83</v>
      </c>
      <c r="L94">
        <v>83</v>
      </c>
      <c r="M94">
        <v>80</v>
      </c>
      <c r="N94">
        <v>74</v>
      </c>
      <c r="O94">
        <v>76</v>
      </c>
      <c r="P94">
        <v>79</v>
      </c>
      <c r="Q94">
        <v>65</v>
      </c>
      <c r="R94">
        <v>75</v>
      </c>
      <c r="S94">
        <v>82</v>
      </c>
      <c r="T94">
        <v>86</v>
      </c>
      <c r="U94">
        <v>71</v>
      </c>
    </row>
    <row r="95" spans="1:21" x14ac:dyDescent="0.25">
      <c r="A95" s="4">
        <v>44106</v>
      </c>
      <c r="B95">
        <v>72</v>
      </c>
      <c r="C95">
        <v>73</v>
      </c>
      <c r="D95">
        <v>78</v>
      </c>
      <c r="E95">
        <v>75</v>
      </c>
      <c r="F95">
        <v>79</v>
      </c>
      <c r="G95">
        <v>80</v>
      </c>
      <c r="H95">
        <v>84</v>
      </c>
      <c r="I95">
        <v>68</v>
      </c>
      <c r="J95">
        <v>82</v>
      </c>
      <c r="K95">
        <v>85</v>
      </c>
      <c r="L95">
        <v>81</v>
      </c>
      <c r="M95">
        <v>82</v>
      </c>
      <c r="N95">
        <v>74</v>
      </c>
      <c r="O95">
        <v>75</v>
      </c>
      <c r="P95">
        <v>78</v>
      </c>
      <c r="Q95">
        <v>68</v>
      </c>
      <c r="R95">
        <v>72</v>
      </c>
      <c r="S95">
        <v>82</v>
      </c>
      <c r="T95">
        <v>85</v>
      </c>
      <c r="U95">
        <v>66</v>
      </c>
    </row>
    <row r="96" spans="1:21" x14ac:dyDescent="0.25">
      <c r="A96" s="4">
        <v>44107</v>
      </c>
      <c r="B96">
        <v>84</v>
      </c>
      <c r="C96">
        <v>75</v>
      </c>
      <c r="D96">
        <v>77</v>
      </c>
      <c r="E96">
        <v>84</v>
      </c>
      <c r="F96">
        <v>82</v>
      </c>
      <c r="G96">
        <v>81</v>
      </c>
      <c r="H96">
        <v>84</v>
      </c>
      <c r="I96">
        <v>66</v>
      </c>
      <c r="J96">
        <v>80</v>
      </c>
      <c r="K96">
        <v>83</v>
      </c>
      <c r="L96">
        <v>82</v>
      </c>
      <c r="M96">
        <v>77</v>
      </c>
      <c r="N96">
        <v>80</v>
      </c>
      <c r="O96">
        <v>76</v>
      </c>
      <c r="P96">
        <v>68</v>
      </c>
      <c r="Q96">
        <v>75</v>
      </c>
      <c r="R96">
        <v>74</v>
      </c>
      <c r="S96">
        <v>82</v>
      </c>
      <c r="T96">
        <v>78</v>
      </c>
      <c r="U96">
        <v>66</v>
      </c>
    </row>
    <row r="97" spans="1:21" x14ac:dyDescent="0.25">
      <c r="A97" s="4">
        <v>44108</v>
      </c>
      <c r="B97">
        <v>70</v>
      </c>
      <c r="C97">
        <v>78</v>
      </c>
      <c r="D97">
        <v>82</v>
      </c>
      <c r="E97">
        <v>71</v>
      </c>
      <c r="F97">
        <v>81</v>
      </c>
      <c r="G97">
        <v>80</v>
      </c>
      <c r="H97">
        <v>82</v>
      </c>
      <c r="I97">
        <v>77</v>
      </c>
      <c r="J97">
        <v>81</v>
      </c>
      <c r="K97">
        <v>85</v>
      </c>
      <c r="L97">
        <v>84</v>
      </c>
      <c r="M97">
        <v>80</v>
      </c>
      <c r="N97">
        <v>83</v>
      </c>
      <c r="O97">
        <v>74</v>
      </c>
      <c r="P97">
        <v>67</v>
      </c>
      <c r="Q97">
        <v>80</v>
      </c>
      <c r="R97">
        <v>82</v>
      </c>
      <c r="S97">
        <v>85</v>
      </c>
      <c r="T97">
        <v>65</v>
      </c>
      <c r="U97">
        <v>70</v>
      </c>
    </row>
    <row r="98" spans="1:21" x14ac:dyDescent="0.25">
      <c r="A98" s="4">
        <v>44109</v>
      </c>
      <c r="B98">
        <v>66</v>
      </c>
      <c r="C98">
        <v>81</v>
      </c>
      <c r="D98">
        <v>82</v>
      </c>
      <c r="E98">
        <v>73</v>
      </c>
      <c r="F98">
        <v>82</v>
      </c>
      <c r="G98">
        <v>79</v>
      </c>
      <c r="H98">
        <v>87</v>
      </c>
      <c r="I98">
        <v>78</v>
      </c>
      <c r="J98">
        <v>80</v>
      </c>
      <c r="K98">
        <v>81</v>
      </c>
      <c r="L98">
        <v>86</v>
      </c>
      <c r="M98">
        <v>81</v>
      </c>
      <c r="N98">
        <v>83</v>
      </c>
      <c r="O98">
        <v>62</v>
      </c>
      <c r="P98">
        <v>70</v>
      </c>
      <c r="Q98">
        <v>83</v>
      </c>
      <c r="R98">
        <v>82</v>
      </c>
      <c r="S98">
        <v>84</v>
      </c>
      <c r="T98">
        <v>71</v>
      </c>
      <c r="U98">
        <v>73</v>
      </c>
    </row>
    <row r="99" spans="1:21" x14ac:dyDescent="0.25">
      <c r="A99" s="4">
        <v>44110</v>
      </c>
      <c r="B99">
        <v>64</v>
      </c>
      <c r="C99">
        <v>82</v>
      </c>
      <c r="D99">
        <v>73</v>
      </c>
      <c r="E99">
        <v>71</v>
      </c>
      <c r="F99">
        <v>73</v>
      </c>
      <c r="G99">
        <v>70</v>
      </c>
      <c r="H99">
        <v>86</v>
      </c>
      <c r="I99">
        <v>75</v>
      </c>
      <c r="J99">
        <v>75</v>
      </c>
      <c r="K99">
        <v>72</v>
      </c>
      <c r="L99">
        <v>76</v>
      </c>
      <c r="M99">
        <v>82</v>
      </c>
      <c r="N99">
        <v>82</v>
      </c>
      <c r="O99">
        <v>71</v>
      </c>
      <c r="P99">
        <v>73</v>
      </c>
      <c r="Q99">
        <v>81</v>
      </c>
      <c r="R99">
        <v>83</v>
      </c>
      <c r="S99">
        <v>84</v>
      </c>
      <c r="T99">
        <v>78</v>
      </c>
      <c r="U99">
        <v>76</v>
      </c>
    </row>
    <row r="100" spans="1:21" x14ac:dyDescent="0.25">
      <c r="A100" s="4">
        <v>44111</v>
      </c>
      <c r="B100">
        <v>60</v>
      </c>
      <c r="C100">
        <v>82</v>
      </c>
      <c r="D100">
        <v>82</v>
      </c>
      <c r="E100">
        <v>73</v>
      </c>
      <c r="F100">
        <v>66</v>
      </c>
      <c r="G100">
        <v>68</v>
      </c>
      <c r="H100">
        <v>80</v>
      </c>
      <c r="I100">
        <v>73</v>
      </c>
      <c r="J100">
        <v>75</v>
      </c>
      <c r="K100">
        <v>72</v>
      </c>
      <c r="L100">
        <v>72</v>
      </c>
      <c r="M100">
        <v>83</v>
      </c>
      <c r="N100">
        <v>82</v>
      </c>
      <c r="O100">
        <v>79</v>
      </c>
      <c r="P100">
        <v>81</v>
      </c>
      <c r="Q100">
        <v>79</v>
      </c>
      <c r="R100">
        <v>68</v>
      </c>
      <c r="S100">
        <v>74</v>
      </c>
      <c r="T100">
        <v>82</v>
      </c>
      <c r="U100">
        <v>81</v>
      </c>
    </row>
    <row r="101" spans="1:21" x14ac:dyDescent="0.25">
      <c r="A101" s="4">
        <v>44112</v>
      </c>
      <c r="B101">
        <v>78</v>
      </c>
      <c r="C101">
        <v>82</v>
      </c>
      <c r="D101">
        <v>69</v>
      </c>
      <c r="E101">
        <v>73</v>
      </c>
      <c r="F101">
        <v>55</v>
      </c>
      <c r="G101">
        <v>79</v>
      </c>
      <c r="H101">
        <v>71</v>
      </c>
      <c r="I101">
        <v>73</v>
      </c>
      <c r="J101">
        <v>73</v>
      </c>
      <c r="K101">
        <v>73</v>
      </c>
      <c r="L101">
        <v>72</v>
      </c>
      <c r="M101">
        <v>83</v>
      </c>
      <c r="N101">
        <v>72</v>
      </c>
      <c r="O101">
        <v>80</v>
      </c>
      <c r="P101">
        <v>82</v>
      </c>
      <c r="Q101">
        <v>78</v>
      </c>
      <c r="R101">
        <v>63</v>
      </c>
      <c r="S101">
        <v>72</v>
      </c>
      <c r="T101">
        <v>86</v>
      </c>
      <c r="U101">
        <v>82</v>
      </c>
    </row>
    <row r="102" spans="1:21" x14ac:dyDescent="0.25">
      <c r="A102" s="4">
        <v>44113</v>
      </c>
      <c r="B102">
        <v>70</v>
      </c>
      <c r="C102">
        <v>80</v>
      </c>
      <c r="D102">
        <v>72</v>
      </c>
      <c r="E102">
        <v>72</v>
      </c>
      <c r="F102">
        <v>55</v>
      </c>
      <c r="G102">
        <v>66</v>
      </c>
      <c r="H102">
        <v>66</v>
      </c>
      <c r="I102">
        <v>73</v>
      </c>
      <c r="J102">
        <v>71</v>
      </c>
      <c r="K102">
        <v>70</v>
      </c>
      <c r="L102">
        <v>79</v>
      </c>
      <c r="M102">
        <v>81</v>
      </c>
      <c r="N102">
        <v>75</v>
      </c>
      <c r="O102">
        <v>85</v>
      </c>
      <c r="P102">
        <v>85</v>
      </c>
      <c r="Q102">
        <v>72</v>
      </c>
      <c r="R102">
        <v>70</v>
      </c>
      <c r="S102">
        <v>76</v>
      </c>
      <c r="T102">
        <v>86</v>
      </c>
      <c r="U102">
        <v>81</v>
      </c>
    </row>
    <row r="103" spans="1:21" x14ac:dyDescent="0.25">
      <c r="A103" s="4">
        <v>44114</v>
      </c>
      <c r="B103">
        <v>72</v>
      </c>
      <c r="C103">
        <v>82</v>
      </c>
      <c r="D103">
        <v>73</v>
      </c>
      <c r="E103">
        <v>72</v>
      </c>
      <c r="F103">
        <v>64</v>
      </c>
      <c r="G103">
        <v>73</v>
      </c>
      <c r="H103">
        <v>70</v>
      </c>
      <c r="I103">
        <v>73</v>
      </c>
      <c r="J103">
        <v>71</v>
      </c>
      <c r="K103">
        <v>77</v>
      </c>
      <c r="L103">
        <v>80</v>
      </c>
      <c r="M103">
        <v>81</v>
      </c>
      <c r="N103">
        <v>77</v>
      </c>
      <c r="O103">
        <v>74</v>
      </c>
      <c r="P103">
        <v>86</v>
      </c>
      <c r="Q103">
        <v>68</v>
      </c>
      <c r="R103">
        <v>73</v>
      </c>
      <c r="S103">
        <v>80</v>
      </c>
      <c r="T103">
        <v>86</v>
      </c>
      <c r="U103">
        <v>71</v>
      </c>
    </row>
    <row r="104" spans="1:21" x14ac:dyDescent="0.25">
      <c r="A104" s="4">
        <v>44115</v>
      </c>
      <c r="B104">
        <v>69</v>
      </c>
      <c r="C104">
        <v>82</v>
      </c>
      <c r="D104">
        <v>78</v>
      </c>
      <c r="E104">
        <v>73</v>
      </c>
      <c r="F104">
        <v>71</v>
      </c>
      <c r="G104">
        <v>75</v>
      </c>
      <c r="H104">
        <v>78</v>
      </c>
      <c r="I104">
        <v>66</v>
      </c>
      <c r="J104">
        <v>77</v>
      </c>
      <c r="K104">
        <v>82</v>
      </c>
      <c r="L104">
        <v>80</v>
      </c>
      <c r="M104">
        <v>67</v>
      </c>
      <c r="N104">
        <v>78</v>
      </c>
      <c r="O104">
        <v>77</v>
      </c>
      <c r="P104">
        <v>86</v>
      </c>
      <c r="Q104">
        <v>65</v>
      </c>
      <c r="R104">
        <v>75</v>
      </c>
      <c r="S104">
        <v>79</v>
      </c>
      <c r="T104">
        <v>86</v>
      </c>
      <c r="U104">
        <v>73</v>
      </c>
    </row>
    <row r="105" spans="1:21" x14ac:dyDescent="0.25">
      <c r="A105" s="4">
        <v>44116</v>
      </c>
      <c r="B105">
        <v>69</v>
      </c>
      <c r="C105">
        <v>79</v>
      </c>
      <c r="D105">
        <v>78</v>
      </c>
      <c r="E105">
        <v>70</v>
      </c>
      <c r="F105">
        <v>73</v>
      </c>
      <c r="G105">
        <v>78</v>
      </c>
      <c r="H105">
        <v>84</v>
      </c>
      <c r="I105">
        <v>78</v>
      </c>
      <c r="J105">
        <v>73</v>
      </c>
      <c r="K105">
        <v>74</v>
      </c>
      <c r="L105">
        <v>71</v>
      </c>
      <c r="M105">
        <v>72</v>
      </c>
      <c r="N105">
        <v>77</v>
      </c>
      <c r="O105">
        <v>66</v>
      </c>
      <c r="P105">
        <v>80</v>
      </c>
      <c r="Q105">
        <v>73</v>
      </c>
      <c r="R105">
        <v>79</v>
      </c>
      <c r="S105">
        <v>81</v>
      </c>
      <c r="T105">
        <v>85</v>
      </c>
      <c r="U105">
        <v>76</v>
      </c>
    </row>
    <row r="106" spans="1:21" x14ac:dyDescent="0.25">
      <c r="A106" s="4">
        <v>44117</v>
      </c>
      <c r="B106">
        <v>73</v>
      </c>
      <c r="C106">
        <v>80</v>
      </c>
      <c r="D106">
        <v>78</v>
      </c>
      <c r="E106">
        <v>64</v>
      </c>
      <c r="F106">
        <v>75</v>
      </c>
      <c r="G106">
        <v>78</v>
      </c>
      <c r="H106">
        <v>79</v>
      </c>
      <c r="I106">
        <v>78</v>
      </c>
      <c r="J106">
        <v>64</v>
      </c>
      <c r="K106">
        <v>77</v>
      </c>
      <c r="L106">
        <v>62</v>
      </c>
      <c r="M106">
        <v>74</v>
      </c>
      <c r="N106">
        <v>77</v>
      </c>
      <c r="O106">
        <v>73</v>
      </c>
      <c r="P106">
        <v>80</v>
      </c>
      <c r="Q106">
        <v>74</v>
      </c>
      <c r="R106">
        <v>75</v>
      </c>
      <c r="S106">
        <v>82</v>
      </c>
      <c r="T106">
        <v>85</v>
      </c>
      <c r="U106">
        <v>81</v>
      </c>
    </row>
    <row r="107" spans="1:21" x14ac:dyDescent="0.25">
      <c r="A107" s="4">
        <v>44118</v>
      </c>
      <c r="B107">
        <v>79</v>
      </c>
      <c r="C107">
        <v>68</v>
      </c>
      <c r="D107">
        <v>75</v>
      </c>
      <c r="E107">
        <v>75</v>
      </c>
      <c r="F107">
        <v>75</v>
      </c>
      <c r="G107">
        <v>75</v>
      </c>
      <c r="H107">
        <v>68</v>
      </c>
      <c r="I107">
        <v>78</v>
      </c>
      <c r="J107">
        <v>63</v>
      </c>
      <c r="K107">
        <v>78</v>
      </c>
      <c r="L107">
        <v>69</v>
      </c>
      <c r="M107">
        <v>78</v>
      </c>
      <c r="N107">
        <v>80</v>
      </c>
      <c r="O107">
        <v>66</v>
      </c>
      <c r="P107">
        <v>73</v>
      </c>
      <c r="Q107">
        <v>77</v>
      </c>
      <c r="R107">
        <v>77</v>
      </c>
      <c r="S107">
        <v>77</v>
      </c>
      <c r="T107">
        <v>75</v>
      </c>
      <c r="U107">
        <v>78</v>
      </c>
    </row>
    <row r="108" spans="1:21" x14ac:dyDescent="0.25">
      <c r="A108" s="4">
        <v>44119</v>
      </c>
      <c r="B108">
        <v>81</v>
      </c>
      <c r="C108">
        <v>63</v>
      </c>
      <c r="D108">
        <v>79</v>
      </c>
      <c r="E108">
        <v>73</v>
      </c>
      <c r="F108">
        <v>77</v>
      </c>
      <c r="G108">
        <v>75</v>
      </c>
      <c r="H108">
        <v>57</v>
      </c>
      <c r="I108">
        <v>69</v>
      </c>
      <c r="J108">
        <v>62</v>
      </c>
      <c r="K108">
        <v>79</v>
      </c>
      <c r="L108">
        <v>70</v>
      </c>
      <c r="M108">
        <v>78</v>
      </c>
      <c r="N108">
        <v>81</v>
      </c>
      <c r="O108">
        <v>61</v>
      </c>
      <c r="P108">
        <v>78</v>
      </c>
      <c r="Q108">
        <v>80</v>
      </c>
      <c r="R108">
        <v>77</v>
      </c>
      <c r="S108">
        <v>68</v>
      </c>
      <c r="T108">
        <v>69</v>
      </c>
      <c r="U108">
        <v>81</v>
      </c>
    </row>
    <row r="109" spans="1:21" x14ac:dyDescent="0.25">
      <c r="A109" s="4">
        <v>44120</v>
      </c>
      <c r="B109">
        <v>80</v>
      </c>
      <c r="C109">
        <v>57</v>
      </c>
      <c r="D109">
        <v>78</v>
      </c>
      <c r="E109">
        <v>77</v>
      </c>
      <c r="F109">
        <v>80</v>
      </c>
      <c r="G109">
        <v>62</v>
      </c>
      <c r="H109">
        <v>66</v>
      </c>
      <c r="I109">
        <v>72</v>
      </c>
      <c r="J109">
        <v>71</v>
      </c>
      <c r="K109">
        <v>76</v>
      </c>
      <c r="L109">
        <v>59</v>
      </c>
      <c r="M109">
        <v>76</v>
      </c>
      <c r="N109">
        <v>83</v>
      </c>
      <c r="O109">
        <v>61</v>
      </c>
      <c r="P109">
        <v>76</v>
      </c>
      <c r="Q109">
        <v>84</v>
      </c>
      <c r="R109">
        <v>74</v>
      </c>
      <c r="S109">
        <v>74</v>
      </c>
      <c r="T109">
        <v>70</v>
      </c>
      <c r="U109">
        <v>77</v>
      </c>
    </row>
    <row r="110" spans="1:21" x14ac:dyDescent="0.25">
      <c r="A110" s="4">
        <v>44121</v>
      </c>
      <c r="B110">
        <v>82</v>
      </c>
      <c r="C110">
        <v>66</v>
      </c>
      <c r="D110">
        <v>77</v>
      </c>
      <c r="E110">
        <v>80</v>
      </c>
      <c r="F110">
        <v>80</v>
      </c>
      <c r="G110">
        <v>60</v>
      </c>
      <c r="H110">
        <v>64</v>
      </c>
      <c r="I110">
        <v>68</v>
      </c>
      <c r="J110">
        <v>75</v>
      </c>
      <c r="K110">
        <v>75</v>
      </c>
      <c r="L110">
        <v>71</v>
      </c>
      <c r="M110">
        <v>82</v>
      </c>
      <c r="N110">
        <v>69</v>
      </c>
      <c r="O110">
        <v>51</v>
      </c>
      <c r="P110">
        <v>80</v>
      </c>
      <c r="Q110">
        <v>85</v>
      </c>
      <c r="R110">
        <v>75</v>
      </c>
      <c r="S110">
        <v>72</v>
      </c>
      <c r="T110">
        <v>80</v>
      </c>
      <c r="U110">
        <v>70</v>
      </c>
    </row>
    <row r="111" spans="1:21" x14ac:dyDescent="0.25">
      <c r="A111" s="4">
        <v>44122</v>
      </c>
      <c r="B111">
        <v>66</v>
      </c>
      <c r="C111">
        <v>64</v>
      </c>
      <c r="D111">
        <v>78</v>
      </c>
      <c r="E111">
        <v>71</v>
      </c>
      <c r="F111">
        <v>80</v>
      </c>
      <c r="G111">
        <v>64</v>
      </c>
      <c r="H111">
        <v>68</v>
      </c>
      <c r="I111">
        <v>70</v>
      </c>
      <c r="J111">
        <v>73</v>
      </c>
      <c r="K111">
        <v>81</v>
      </c>
      <c r="L111">
        <v>77</v>
      </c>
      <c r="M111">
        <v>77</v>
      </c>
      <c r="N111">
        <v>67</v>
      </c>
      <c r="O111">
        <v>55</v>
      </c>
      <c r="P111">
        <v>78</v>
      </c>
      <c r="Q111">
        <v>80</v>
      </c>
      <c r="R111">
        <v>74</v>
      </c>
      <c r="S111">
        <v>73</v>
      </c>
      <c r="T111">
        <v>76</v>
      </c>
      <c r="U111">
        <v>66</v>
      </c>
    </row>
    <row r="112" spans="1:21" x14ac:dyDescent="0.25">
      <c r="A112" s="4">
        <v>44123</v>
      </c>
      <c r="B112">
        <v>63</v>
      </c>
      <c r="C112">
        <v>69</v>
      </c>
      <c r="D112">
        <v>82</v>
      </c>
      <c r="E112">
        <v>66</v>
      </c>
      <c r="F112">
        <v>73</v>
      </c>
      <c r="G112">
        <v>71</v>
      </c>
      <c r="H112">
        <v>71</v>
      </c>
      <c r="I112">
        <v>75</v>
      </c>
      <c r="J112">
        <v>68</v>
      </c>
      <c r="K112">
        <v>83</v>
      </c>
      <c r="L112">
        <v>76</v>
      </c>
      <c r="M112">
        <v>76</v>
      </c>
      <c r="N112">
        <v>65</v>
      </c>
      <c r="O112">
        <v>61</v>
      </c>
      <c r="P112">
        <v>82</v>
      </c>
      <c r="Q112">
        <v>67</v>
      </c>
      <c r="R112">
        <v>73</v>
      </c>
      <c r="S112">
        <v>63</v>
      </c>
      <c r="T112">
        <v>73</v>
      </c>
      <c r="U112">
        <v>64</v>
      </c>
    </row>
    <row r="113" spans="1:21" x14ac:dyDescent="0.25">
      <c r="A113" s="4">
        <v>44124</v>
      </c>
      <c r="B113">
        <v>68</v>
      </c>
      <c r="C113">
        <v>70</v>
      </c>
      <c r="D113">
        <v>75</v>
      </c>
      <c r="E113">
        <v>60</v>
      </c>
      <c r="F113">
        <v>73</v>
      </c>
      <c r="G113">
        <v>75</v>
      </c>
      <c r="H113">
        <v>73</v>
      </c>
      <c r="I113">
        <v>78</v>
      </c>
      <c r="J113">
        <v>71</v>
      </c>
      <c r="K113">
        <v>83</v>
      </c>
      <c r="L113">
        <v>69</v>
      </c>
      <c r="M113">
        <v>75</v>
      </c>
      <c r="N113">
        <v>66</v>
      </c>
      <c r="O113">
        <v>68</v>
      </c>
      <c r="P113">
        <v>77</v>
      </c>
      <c r="Q113">
        <v>59</v>
      </c>
      <c r="R113">
        <v>71</v>
      </c>
      <c r="S113">
        <v>70</v>
      </c>
      <c r="T113">
        <v>73</v>
      </c>
      <c r="U113">
        <v>71</v>
      </c>
    </row>
    <row r="114" spans="1:21" x14ac:dyDescent="0.25">
      <c r="A114" s="4">
        <v>44125</v>
      </c>
      <c r="B114">
        <v>79</v>
      </c>
      <c r="C114">
        <v>70</v>
      </c>
      <c r="D114">
        <v>73</v>
      </c>
      <c r="E114">
        <v>64</v>
      </c>
      <c r="F114">
        <v>75</v>
      </c>
      <c r="G114">
        <v>79</v>
      </c>
      <c r="H114">
        <v>71</v>
      </c>
      <c r="I114">
        <v>84</v>
      </c>
      <c r="J114">
        <v>73</v>
      </c>
      <c r="K114">
        <v>80</v>
      </c>
      <c r="L114">
        <v>69</v>
      </c>
      <c r="M114">
        <v>78</v>
      </c>
      <c r="N114">
        <v>72</v>
      </c>
      <c r="O114">
        <v>71</v>
      </c>
      <c r="P114">
        <v>80</v>
      </c>
      <c r="Q114">
        <v>63</v>
      </c>
      <c r="R114">
        <v>76</v>
      </c>
      <c r="S114">
        <v>72</v>
      </c>
      <c r="T114">
        <v>77</v>
      </c>
      <c r="U114">
        <v>76</v>
      </c>
    </row>
    <row r="115" spans="1:21" x14ac:dyDescent="0.25">
      <c r="A115" s="4">
        <v>44126</v>
      </c>
      <c r="B115">
        <v>81</v>
      </c>
      <c r="C115">
        <v>62</v>
      </c>
      <c r="D115">
        <v>63</v>
      </c>
      <c r="E115">
        <v>73</v>
      </c>
      <c r="F115">
        <v>79</v>
      </c>
      <c r="G115">
        <v>80</v>
      </c>
      <c r="H115">
        <v>64</v>
      </c>
      <c r="I115">
        <v>78</v>
      </c>
      <c r="J115">
        <v>73</v>
      </c>
      <c r="K115">
        <v>67</v>
      </c>
      <c r="L115">
        <v>70</v>
      </c>
      <c r="M115">
        <v>72</v>
      </c>
      <c r="N115">
        <v>68</v>
      </c>
      <c r="O115">
        <v>74</v>
      </c>
      <c r="P115">
        <v>78</v>
      </c>
      <c r="Q115">
        <v>68</v>
      </c>
      <c r="R115">
        <v>79</v>
      </c>
      <c r="S115">
        <v>69</v>
      </c>
      <c r="T115">
        <v>70</v>
      </c>
      <c r="U115">
        <v>79</v>
      </c>
    </row>
    <row r="116" spans="1:21" x14ac:dyDescent="0.25">
      <c r="A116" s="4">
        <v>44127</v>
      </c>
      <c r="B116">
        <v>69</v>
      </c>
      <c r="C116">
        <v>63</v>
      </c>
      <c r="D116">
        <v>63</v>
      </c>
      <c r="E116">
        <v>57</v>
      </c>
      <c r="F116">
        <v>75</v>
      </c>
      <c r="G116">
        <v>81</v>
      </c>
      <c r="H116">
        <v>59</v>
      </c>
      <c r="I116">
        <v>78</v>
      </c>
      <c r="J116">
        <v>70</v>
      </c>
      <c r="K116">
        <v>70</v>
      </c>
      <c r="L116">
        <v>53</v>
      </c>
      <c r="M116">
        <v>81</v>
      </c>
      <c r="N116">
        <v>62</v>
      </c>
      <c r="O116">
        <v>72</v>
      </c>
      <c r="P116">
        <v>76</v>
      </c>
      <c r="Q116">
        <v>70</v>
      </c>
      <c r="R116">
        <v>78</v>
      </c>
      <c r="S116">
        <v>63</v>
      </c>
      <c r="T116">
        <v>72</v>
      </c>
      <c r="U116">
        <v>81</v>
      </c>
    </row>
    <row r="117" spans="1:21" x14ac:dyDescent="0.25">
      <c r="A117" s="4">
        <v>44128</v>
      </c>
      <c r="B117">
        <v>73</v>
      </c>
      <c r="C117">
        <v>62</v>
      </c>
      <c r="D117">
        <v>72</v>
      </c>
      <c r="E117">
        <v>59</v>
      </c>
      <c r="F117">
        <v>75</v>
      </c>
      <c r="G117">
        <v>79</v>
      </c>
      <c r="H117">
        <v>68</v>
      </c>
      <c r="I117">
        <v>73</v>
      </c>
      <c r="J117">
        <v>73</v>
      </c>
      <c r="K117">
        <v>56</v>
      </c>
      <c r="L117">
        <v>56</v>
      </c>
      <c r="M117">
        <v>59</v>
      </c>
      <c r="N117">
        <v>54</v>
      </c>
      <c r="O117">
        <v>69</v>
      </c>
      <c r="P117">
        <v>81</v>
      </c>
      <c r="Q117">
        <v>73</v>
      </c>
      <c r="R117">
        <v>79</v>
      </c>
      <c r="S117">
        <v>66</v>
      </c>
      <c r="T117">
        <v>74</v>
      </c>
      <c r="U117">
        <v>76</v>
      </c>
    </row>
    <row r="118" spans="1:21" x14ac:dyDescent="0.25">
      <c r="A118" s="4">
        <v>44129</v>
      </c>
      <c r="B118">
        <v>73</v>
      </c>
      <c r="C118">
        <v>75</v>
      </c>
      <c r="D118">
        <v>75</v>
      </c>
      <c r="E118">
        <v>64</v>
      </c>
      <c r="F118">
        <v>78</v>
      </c>
      <c r="G118">
        <v>73</v>
      </c>
      <c r="H118">
        <v>60</v>
      </c>
      <c r="I118">
        <v>73</v>
      </c>
      <c r="J118">
        <v>78</v>
      </c>
      <c r="K118">
        <v>54</v>
      </c>
      <c r="L118">
        <v>55</v>
      </c>
      <c r="M118">
        <v>61</v>
      </c>
      <c r="N118">
        <v>67</v>
      </c>
      <c r="O118">
        <v>65</v>
      </c>
      <c r="P118">
        <v>76</v>
      </c>
      <c r="Q118">
        <v>76</v>
      </c>
      <c r="R118">
        <v>80</v>
      </c>
      <c r="S118">
        <v>56</v>
      </c>
      <c r="T118">
        <v>77</v>
      </c>
      <c r="U118">
        <v>71</v>
      </c>
    </row>
    <row r="119" spans="1:21" x14ac:dyDescent="0.25">
      <c r="A119" s="4">
        <v>44130</v>
      </c>
      <c r="B119">
        <v>75</v>
      </c>
      <c r="C119">
        <v>71</v>
      </c>
      <c r="D119">
        <v>79</v>
      </c>
      <c r="E119">
        <v>69</v>
      </c>
      <c r="F119">
        <v>75</v>
      </c>
      <c r="G119">
        <v>64</v>
      </c>
      <c r="H119">
        <v>68</v>
      </c>
      <c r="I119">
        <v>68</v>
      </c>
      <c r="J119">
        <v>79</v>
      </c>
      <c r="K119">
        <v>61</v>
      </c>
      <c r="L119">
        <v>62</v>
      </c>
      <c r="M119">
        <v>68</v>
      </c>
      <c r="N119">
        <v>70</v>
      </c>
      <c r="O119">
        <v>65</v>
      </c>
      <c r="P119">
        <v>85</v>
      </c>
      <c r="Q119">
        <v>77</v>
      </c>
      <c r="R119">
        <v>80</v>
      </c>
      <c r="S119">
        <v>61</v>
      </c>
      <c r="T119">
        <v>84</v>
      </c>
      <c r="U119">
        <v>67</v>
      </c>
    </row>
    <row r="120" spans="1:21" x14ac:dyDescent="0.25">
      <c r="A120" s="4">
        <v>44131</v>
      </c>
      <c r="B120">
        <v>75</v>
      </c>
      <c r="C120">
        <v>57</v>
      </c>
      <c r="D120">
        <v>79</v>
      </c>
      <c r="E120">
        <v>75</v>
      </c>
      <c r="F120">
        <v>78</v>
      </c>
      <c r="G120">
        <v>51</v>
      </c>
      <c r="H120">
        <v>69</v>
      </c>
      <c r="I120">
        <v>64</v>
      </c>
      <c r="J120">
        <v>81</v>
      </c>
      <c r="K120">
        <v>63</v>
      </c>
      <c r="L120">
        <v>66</v>
      </c>
      <c r="M120">
        <v>67</v>
      </c>
      <c r="N120">
        <v>59</v>
      </c>
      <c r="O120">
        <v>60</v>
      </c>
      <c r="P120">
        <v>76</v>
      </c>
      <c r="Q120">
        <v>79</v>
      </c>
      <c r="R120">
        <v>70</v>
      </c>
      <c r="S120">
        <v>69</v>
      </c>
      <c r="T120">
        <v>84</v>
      </c>
      <c r="U120">
        <v>56</v>
      </c>
    </row>
    <row r="121" spans="1:21" x14ac:dyDescent="0.25">
      <c r="A121" s="4">
        <v>44132</v>
      </c>
      <c r="B121">
        <v>81</v>
      </c>
      <c r="C121">
        <v>55</v>
      </c>
      <c r="D121">
        <v>79</v>
      </c>
      <c r="E121">
        <v>73</v>
      </c>
      <c r="F121">
        <v>80</v>
      </c>
      <c r="G121">
        <v>55</v>
      </c>
      <c r="H121">
        <v>75</v>
      </c>
      <c r="I121">
        <v>57</v>
      </c>
      <c r="J121">
        <v>78</v>
      </c>
      <c r="K121">
        <v>62</v>
      </c>
      <c r="L121">
        <v>63</v>
      </c>
      <c r="M121">
        <v>70</v>
      </c>
      <c r="N121">
        <v>50</v>
      </c>
      <c r="O121">
        <v>71</v>
      </c>
      <c r="P121">
        <v>74</v>
      </c>
      <c r="Q121">
        <v>74</v>
      </c>
      <c r="R121">
        <v>56</v>
      </c>
      <c r="S121">
        <v>64</v>
      </c>
      <c r="T121">
        <v>77</v>
      </c>
      <c r="U121">
        <v>78</v>
      </c>
    </row>
    <row r="122" spans="1:21" x14ac:dyDescent="0.25">
      <c r="A122" s="4">
        <v>44133</v>
      </c>
      <c r="B122">
        <v>82</v>
      </c>
      <c r="C122">
        <v>64</v>
      </c>
      <c r="D122">
        <v>78</v>
      </c>
      <c r="E122">
        <v>72</v>
      </c>
      <c r="F122">
        <v>75</v>
      </c>
      <c r="G122">
        <v>63</v>
      </c>
      <c r="H122">
        <v>75</v>
      </c>
      <c r="I122">
        <v>70</v>
      </c>
      <c r="J122">
        <v>75</v>
      </c>
      <c r="K122">
        <v>64</v>
      </c>
      <c r="L122">
        <v>72</v>
      </c>
      <c r="M122">
        <v>62</v>
      </c>
      <c r="N122">
        <v>59</v>
      </c>
      <c r="O122">
        <v>75</v>
      </c>
      <c r="P122">
        <v>68</v>
      </c>
      <c r="Q122">
        <v>59</v>
      </c>
      <c r="R122">
        <v>56</v>
      </c>
      <c r="S122">
        <v>75</v>
      </c>
      <c r="T122">
        <v>73</v>
      </c>
      <c r="U122">
        <v>70</v>
      </c>
    </row>
    <row r="123" spans="1:21" x14ac:dyDescent="0.25">
      <c r="A123" s="4">
        <v>44134</v>
      </c>
      <c r="B123">
        <v>82</v>
      </c>
      <c r="C123">
        <v>66</v>
      </c>
      <c r="D123">
        <v>82</v>
      </c>
      <c r="E123">
        <v>75</v>
      </c>
      <c r="F123">
        <v>77</v>
      </c>
      <c r="G123">
        <v>72</v>
      </c>
      <c r="H123">
        <v>68</v>
      </c>
      <c r="I123">
        <v>77</v>
      </c>
      <c r="J123">
        <v>78</v>
      </c>
      <c r="K123">
        <v>69</v>
      </c>
      <c r="L123">
        <v>73</v>
      </c>
      <c r="M123">
        <v>67</v>
      </c>
      <c r="N123">
        <v>65</v>
      </c>
      <c r="O123">
        <v>66</v>
      </c>
      <c r="P123">
        <v>71</v>
      </c>
      <c r="Q123">
        <v>61</v>
      </c>
      <c r="R123">
        <v>56</v>
      </c>
      <c r="S123">
        <v>78</v>
      </c>
      <c r="T123">
        <v>68</v>
      </c>
      <c r="U123">
        <v>70</v>
      </c>
    </row>
    <row r="124" spans="1:21" x14ac:dyDescent="0.25">
      <c r="A124" s="4">
        <v>44135</v>
      </c>
      <c r="B124">
        <v>81</v>
      </c>
      <c r="C124">
        <v>60</v>
      </c>
      <c r="D124">
        <v>79</v>
      </c>
      <c r="E124">
        <v>75</v>
      </c>
      <c r="F124">
        <v>78</v>
      </c>
      <c r="G124">
        <v>71</v>
      </c>
      <c r="H124">
        <v>60</v>
      </c>
      <c r="I124">
        <v>75</v>
      </c>
      <c r="J124">
        <v>82</v>
      </c>
      <c r="K124">
        <v>70</v>
      </c>
      <c r="L124">
        <v>68</v>
      </c>
      <c r="M124">
        <v>71</v>
      </c>
      <c r="N124">
        <v>67</v>
      </c>
      <c r="O124">
        <v>69</v>
      </c>
      <c r="P124">
        <v>75</v>
      </c>
      <c r="Q124">
        <v>65</v>
      </c>
      <c r="R124">
        <v>65</v>
      </c>
      <c r="S124">
        <v>74</v>
      </c>
      <c r="T124">
        <v>63</v>
      </c>
      <c r="U124">
        <v>62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129"/>
  <sheetViews>
    <sheetView showGridLines="0" zoomScale="90" zoomScaleNormal="90" workbookViewId="0">
      <selection activeCell="D10" sqref="D10"/>
    </sheetView>
  </sheetViews>
  <sheetFormatPr defaultRowHeight="15" x14ac:dyDescent="0.25"/>
  <cols>
    <col min="1" max="1" width="14.85546875" bestFit="1" customWidth="1"/>
    <col min="2" max="2" width="11.140625" bestFit="1" customWidth="1"/>
    <col min="3" max="3" width="9.140625" style="3"/>
    <col min="4" max="13" width="13.140625" customWidth="1"/>
  </cols>
  <sheetData>
    <row r="2" spans="1:13" x14ac:dyDescent="0.25">
      <c r="D2" s="10" t="s">
        <v>23</v>
      </c>
      <c r="E2" s="10" t="s">
        <v>24</v>
      </c>
      <c r="F2" s="10" t="s">
        <v>25</v>
      </c>
      <c r="G2" s="10" t="s">
        <v>26</v>
      </c>
      <c r="H2" s="10" t="s">
        <v>27</v>
      </c>
      <c r="I2" s="10" t="s">
        <v>28</v>
      </c>
      <c r="J2" s="10" t="s">
        <v>29</v>
      </c>
      <c r="K2" s="10" t="s">
        <v>30</v>
      </c>
      <c r="L2" s="10" t="s">
        <v>31</v>
      </c>
      <c r="M2" s="10" t="s">
        <v>38</v>
      </c>
    </row>
    <row r="3" spans="1:13" x14ac:dyDescent="0.25">
      <c r="A3" s="12" t="s">
        <v>39</v>
      </c>
      <c r="B3" s="13">
        <f>AVERAGE('Question 6.2.1'!B7:B37)</f>
        <v>88.750000000000014</v>
      </c>
      <c r="C3" s="10" t="s">
        <v>36</v>
      </c>
      <c r="D3" s="9">
        <f>0.5*$B$4</f>
        <v>0.44262474701113019</v>
      </c>
      <c r="E3" s="9">
        <f>0.5*$B$4</f>
        <v>0.44262474701113019</v>
      </c>
      <c r="F3" s="9">
        <f>0.5*$B$4</f>
        <v>0.44262474701113019</v>
      </c>
      <c r="G3" s="9">
        <f>1*$B$4</f>
        <v>0.88524949402226039</v>
      </c>
      <c r="H3" s="9">
        <f>1*$B$4</f>
        <v>0.88524949402226039</v>
      </c>
      <c r="I3" s="9">
        <f>1*$B$4</f>
        <v>0.88524949402226039</v>
      </c>
      <c r="J3" s="9">
        <f>2*$B$4</f>
        <v>1.7704989880445208</v>
      </c>
      <c r="K3" s="9">
        <f>2*$B$4</f>
        <v>1.7704989880445208</v>
      </c>
      <c r="L3" s="9">
        <f>2*$B$4</f>
        <v>1.7704989880445208</v>
      </c>
      <c r="M3" s="9">
        <f>4*$B$4</f>
        <v>3.5409979760890415</v>
      </c>
    </row>
    <row r="4" spans="1:13" x14ac:dyDescent="0.25">
      <c r="A4" s="14" t="s">
        <v>22</v>
      </c>
      <c r="B4" s="15">
        <f>STDEV(B7:B37)</f>
        <v>0.88524949402226039</v>
      </c>
      <c r="C4" s="10" t="s">
        <v>37</v>
      </c>
      <c r="D4" s="9">
        <f>3*$B$4</f>
        <v>2.6557484820667812</v>
      </c>
      <c r="E4" s="9">
        <f>4*$B$4</f>
        <v>3.5409979760890415</v>
      </c>
      <c r="F4" s="9">
        <f>5*$B$4</f>
        <v>4.4262474701113019</v>
      </c>
      <c r="G4" s="9">
        <f>3*$B$4</f>
        <v>2.6557484820667812</v>
      </c>
      <c r="H4" s="9">
        <f>4*$B$4</f>
        <v>3.5409979760890415</v>
      </c>
      <c r="I4" s="9">
        <f>5*$B$4</f>
        <v>4.4262474701113019</v>
      </c>
      <c r="J4" s="9">
        <f>3*$B$4</f>
        <v>2.6557484820667812</v>
      </c>
      <c r="K4" s="9">
        <f>4*$B$4</f>
        <v>3.5409979760890415</v>
      </c>
      <c r="L4" s="9">
        <f>5*$B$4</f>
        <v>4.4262474701113019</v>
      </c>
      <c r="M4" s="9">
        <f>10*$B$4</f>
        <v>8.8524949402226039</v>
      </c>
    </row>
    <row r="5" spans="1:13" x14ac:dyDescent="0.25">
      <c r="C5" s="10" t="s">
        <v>43</v>
      </c>
      <c r="D5" s="11">
        <f t="shared" ref="D5:M5" ca="1" si="0">OFFSET($A$6,MATCH(TRUE,INDEX(D$7:D$129&gt;D$4,0),0),0)</f>
        <v>44027</v>
      </c>
      <c r="E5" s="11">
        <f t="shared" ca="1" si="0"/>
        <v>44071</v>
      </c>
      <c r="F5" s="11">
        <f t="shared" ca="1" si="0"/>
        <v>44073</v>
      </c>
      <c r="G5" s="11">
        <f t="shared" ca="1" si="0"/>
        <v>44073</v>
      </c>
      <c r="H5" s="11">
        <f t="shared" ca="1" si="0"/>
        <v>44074</v>
      </c>
      <c r="I5" s="11">
        <f t="shared" ca="1" si="0"/>
        <v>44074</v>
      </c>
      <c r="J5" s="11">
        <f t="shared" ca="1" si="0"/>
        <v>44075</v>
      </c>
      <c r="K5" s="11">
        <f t="shared" ca="1" si="0"/>
        <v>44075</v>
      </c>
      <c r="L5" s="11">
        <f t="shared" ca="1" si="0"/>
        <v>44076</v>
      </c>
      <c r="M5" s="11">
        <f t="shared" ca="1" si="0"/>
        <v>44091</v>
      </c>
    </row>
    <row r="6" spans="1:13" ht="18" x14ac:dyDescent="0.35">
      <c r="A6" s="5" t="s">
        <v>35</v>
      </c>
      <c r="B6" s="8" t="s">
        <v>33</v>
      </c>
      <c r="C6" s="8" t="s">
        <v>32</v>
      </c>
      <c r="D6" s="8" t="s">
        <v>34</v>
      </c>
      <c r="E6" s="8" t="s">
        <v>34</v>
      </c>
      <c r="F6" s="8" t="s">
        <v>34</v>
      </c>
      <c r="G6" s="8" t="s">
        <v>34</v>
      </c>
      <c r="H6" s="8" t="s">
        <v>34</v>
      </c>
      <c r="I6" s="8" t="s">
        <v>34</v>
      </c>
      <c r="J6" s="8" t="s">
        <v>34</v>
      </c>
      <c r="K6" s="8" t="s">
        <v>34</v>
      </c>
      <c r="L6" s="8" t="s">
        <v>34</v>
      </c>
      <c r="M6" s="8" t="s">
        <v>34</v>
      </c>
    </row>
    <row r="7" spans="1:13" x14ac:dyDescent="0.25">
      <c r="A7" s="6">
        <v>44013</v>
      </c>
      <c r="B7" s="9">
        <f>AVERAGE(temps!B2:U2)</f>
        <v>88.85</v>
      </c>
      <c r="C7" s="9">
        <f t="shared" ref="C7:C38" si="1">$B$3-B7</f>
        <v>-9.9999999999980105E-2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</row>
    <row r="8" spans="1:13" x14ac:dyDescent="0.25">
      <c r="A8" s="6">
        <v>44014</v>
      </c>
      <c r="B8" s="9">
        <f>AVERAGE(temps!B3:U3)</f>
        <v>88.35</v>
      </c>
      <c r="C8" s="9">
        <f t="shared" si="1"/>
        <v>0.4000000000000199</v>
      </c>
      <c r="D8" s="9">
        <f>MAX(0,D7+($C8-$D$3))</f>
        <v>0</v>
      </c>
      <c r="E8" s="9">
        <f>MAX(0,E7+($C8-$E$3))</f>
        <v>0</v>
      </c>
      <c r="F8" s="9">
        <f>MAX(0,F7+($C8-$F$3))</f>
        <v>0</v>
      </c>
      <c r="G8" s="9">
        <f>MAX(0,G7+($C8-$G$3))</f>
        <v>0</v>
      </c>
      <c r="H8" s="9">
        <f>MAX(0,H7+($C8-$H$3))</f>
        <v>0</v>
      </c>
      <c r="I8" s="9">
        <f>MAX(0,I7+($C8-$I$3))</f>
        <v>0</v>
      </c>
      <c r="J8" s="9">
        <f>MAX(0,J7+($C8-$J$3))</f>
        <v>0</v>
      </c>
      <c r="K8" s="9">
        <f>MAX(0,K7+($C8-$K$3))</f>
        <v>0</v>
      </c>
      <c r="L8" s="9">
        <f>MAX(0,L7+($C8-$L$3))</f>
        <v>0</v>
      </c>
      <c r="M8" s="9">
        <f>MAX(0,M7+($C8-$M$3))</f>
        <v>0</v>
      </c>
    </row>
    <row r="9" spans="1:13" x14ac:dyDescent="0.25">
      <c r="A9" s="6">
        <v>44015</v>
      </c>
      <c r="B9" s="9">
        <f>AVERAGE(temps!B4:U4)</f>
        <v>88.4</v>
      </c>
      <c r="C9" s="9">
        <f t="shared" si="1"/>
        <v>0.35000000000000853</v>
      </c>
      <c r="D9" s="9">
        <f t="shared" ref="D9:D72" si="2">MAX(0,D8+(C9-$D$3))</f>
        <v>0</v>
      </c>
      <c r="E9" s="9">
        <f t="shared" ref="E9:E72" si="3">MAX(0,E8+($C9-$E$3))</f>
        <v>0</v>
      </c>
      <c r="F9" s="9">
        <f t="shared" ref="F9:F72" si="4">MAX(0,F8+($C9-$F$3))</f>
        <v>0</v>
      </c>
      <c r="G9" s="9">
        <f t="shared" ref="G9:G72" si="5">MAX(0,G8+($C9-$G$3))</f>
        <v>0</v>
      </c>
      <c r="H9" s="9">
        <f t="shared" ref="H9:H72" si="6">MAX(0,H8+($C9-$H$3))</f>
        <v>0</v>
      </c>
      <c r="I9" s="9">
        <f t="shared" ref="I9:I72" si="7">MAX(0,I8+($C9-$I$3))</f>
        <v>0</v>
      </c>
      <c r="J9" s="9">
        <f t="shared" ref="J9:J72" si="8">MAX(0,J8+($C9-$J$3))</f>
        <v>0</v>
      </c>
      <c r="K9" s="9">
        <f t="shared" ref="K9:K72" si="9">MAX(0,K8+($C9-$K$3))</f>
        <v>0</v>
      </c>
      <c r="L9" s="9">
        <f t="shared" ref="L9:L72" si="10">MAX(0,L8+($C9-$L$3))</f>
        <v>0</v>
      </c>
      <c r="M9" s="9">
        <f t="shared" ref="M9:M72" si="11">MAX(0,M8+($C9-$M$3))</f>
        <v>0</v>
      </c>
    </row>
    <row r="10" spans="1:13" x14ac:dyDescent="0.25">
      <c r="A10" s="6">
        <v>44016</v>
      </c>
      <c r="B10" s="9">
        <f>AVERAGE(temps!B5:U5)</f>
        <v>88.35</v>
      </c>
      <c r="C10" s="9">
        <f t="shared" si="1"/>
        <v>0.4000000000000199</v>
      </c>
      <c r="D10" s="9">
        <f t="shared" si="2"/>
        <v>0</v>
      </c>
      <c r="E10" s="9">
        <f t="shared" si="3"/>
        <v>0</v>
      </c>
      <c r="F10" s="9">
        <f t="shared" si="4"/>
        <v>0</v>
      </c>
      <c r="G10" s="9">
        <f t="shared" si="5"/>
        <v>0</v>
      </c>
      <c r="H10" s="9">
        <f t="shared" si="6"/>
        <v>0</v>
      </c>
      <c r="I10" s="9">
        <f t="shared" si="7"/>
        <v>0</v>
      </c>
      <c r="J10" s="9">
        <f t="shared" si="8"/>
        <v>0</v>
      </c>
      <c r="K10" s="9">
        <f t="shared" si="9"/>
        <v>0</v>
      </c>
      <c r="L10" s="9">
        <f t="shared" si="10"/>
        <v>0</v>
      </c>
      <c r="M10" s="9">
        <f t="shared" si="11"/>
        <v>0</v>
      </c>
    </row>
    <row r="11" spans="1:13" x14ac:dyDescent="0.25">
      <c r="A11" s="6">
        <v>44017</v>
      </c>
      <c r="B11" s="9">
        <f>AVERAGE(temps!B6:U6)</f>
        <v>88.25</v>
      </c>
      <c r="C11" s="9">
        <f t="shared" si="1"/>
        <v>0.50000000000001421</v>
      </c>
      <c r="D11" s="9">
        <f t="shared" si="2"/>
        <v>5.7375252988884018E-2</v>
      </c>
      <c r="E11" s="9">
        <f t="shared" si="3"/>
        <v>5.7375252988884018E-2</v>
      </c>
      <c r="F11" s="9">
        <f t="shared" si="4"/>
        <v>5.7375252988884018E-2</v>
      </c>
      <c r="G11" s="9">
        <f t="shared" si="5"/>
        <v>0</v>
      </c>
      <c r="H11" s="9">
        <f t="shared" si="6"/>
        <v>0</v>
      </c>
      <c r="I11" s="9">
        <f t="shared" si="7"/>
        <v>0</v>
      </c>
      <c r="J11" s="9">
        <f t="shared" si="8"/>
        <v>0</v>
      </c>
      <c r="K11" s="9">
        <f t="shared" si="9"/>
        <v>0</v>
      </c>
      <c r="L11" s="9">
        <f t="shared" si="10"/>
        <v>0</v>
      </c>
      <c r="M11" s="9">
        <f t="shared" si="11"/>
        <v>0</v>
      </c>
    </row>
    <row r="12" spans="1:13" x14ac:dyDescent="0.25">
      <c r="A12" s="6">
        <v>44018</v>
      </c>
      <c r="B12" s="9">
        <f>AVERAGE(temps!B7:U7)</f>
        <v>87.85</v>
      </c>
      <c r="C12" s="9">
        <f t="shared" si="1"/>
        <v>0.9000000000000199</v>
      </c>
      <c r="D12" s="9">
        <f t="shared" si="2"/>
        <v>0.51475050597777372</v>
      </c>
      <c r="E12" s="9">
        <f t="shared" si="3"/>
        <v>0.51475050597777372</v>
      </c>
      <c r="F12" s="9">
        <f t="shared" si="4"/>
        <v>0.51475050597777372</v>
      </c>
      <c r="G12" s="9">
        <f t="shared" si="5"/>
        <v>1.4750505977759509E-2</v>
      </c>
      <c r="H12" s="9">
        <f t="shared" si="6"/>
        <v>1.4750505977759509E-2</v>
      </c>
      <c r="I12" s="9">
        <f t="shared" si="7"/>
        <v>1.4750505977759509E-2</v>
      </c>
      <c r="J12" s="9">
        <f t="shared" si="8"/>
        <v>0</v>
      </c>
      <c r="K12" s="9">
        <f t="shared" si="9"/>
        <v>0</v>
      </c>
      <c r="L12" s="9">
        <f t="shared" si="10"/>
        <v>0</v>
      </c>
      <c r="M12" s="9">
        <f t="shared" si="11"/>
        <v>0</v>
      </c>
    </row>
    <row r="13" spans="1:13" x14ac:dyDescent="0.25">
      <c r="A13" s="6">
        <v>44019</v>
      </c>
      <c r="B13" s="9">
        <f>AVERAGE(temps!B8:U8)</f>
        <v>87.1</v>
      </c>
      <c r="C13" s="9">
        <f t="shared" si="1"/>
        <v>1.6500000000000199</v>
      </c>
      <c r="D13" s="9">
        <f t="shared" si="2"/>
        <v>1.7221257589666634</v>
      </c>
      <c r="E13" s="9">
        <f t="shared" si="3"/>
        <v>1.7221257589666634</v>
      </c>
      <c r="F13" s="9">
        <f t="shared" si="4"/>
        <v>1.7221257589666634</v>
      </c>
      <c r="G13" s="9">
        <f t="shared" si="5"/>
        <v>0.77950101195551902</v>
      </c>
      <c r="H13" s="9">
        <f t="shared" si="6"/>
        <v>0.77950101195551902</v>
      </c>
      <c r="I13" s="9">
        <f t="shared" si="7"/>
        <v>0.77950101195551902</v>
      </c>
      <c r="J13" s="9">
        <f t="shared" si="8"/>
        <v>0</v>
      </c>
      <c r="K13" s="9">
        <f t="shared" si="9"/>
        <v>0</v>
      </c>
      <c r="L13" s="9">
        <f t="shared" si="10"/>
        <v>0</v>
      </c>
      <c r="M13" s="9">
        <f t="shared" si="11"/>
        <v>0</v>
      </c>
    </row>
    <row r="14" spans="1:13" x14ac:dyDescent="0.25">
      <c r="A14" s="6">
        <v>44020</v>
      </c>
      <c r="B14" s="9">
        <f>AVERAGE(temps!B9:U9)</f>
        <v>89.15</v>
      </c>
      <c r="C14" s="9">
        <f t="shared" si="1"/>
        <v>-0.39999999999999147</v>
      </c>
      <c r="D14" s="9">
        <f t="shared" si="2"/>
        <v>0.87950101195554176</v>
      </c>
      <c r="E14" s="9">
        <f t="shared" si="3"/>
        <v>0.87950101195554176</v>
      </c>
      <c r="F14" s="9">
        <f t="shared" si="4"/>
        <v>0.87950101195554176</v>
      </c>
      <c r="G14" s="9">
        <f t="shared" si="5"/>
        <v>0</v>
      </c>
      <c r="H14" s="9">
        <f t="shared" si="6"/>
        <v>0</v>
      </c>
      <c r="I14" s="9">
        <f t="shared" si="7"/>
        <v>0</v>
      </c>
      <c r="J14" s="9">
        <f t="shared" si="8"/>
        <v>0</v>
      </c>
      <c r="K14" s="9">
        <f t="shared" si="9"/>
        <v>0</v>
      </c>
      <c r="L14" s="9">
        <f t="shared" si="10"/>
        <v>0</v>
      </c>
      <c r="M14" s="9">
        <f t="shared" si="11"/>
        <v>0</v>
      </c>
    </row>
    <row r="15" spans="1:13" x14ac:dyDescent="0.25">
      <c r="A15" s="6">
        <v>44021</v>
      </c>
      <c r="B15" s="9">
        <f>AVERAGE(temps!B10:U10)</f>
        <v>90.05</v>
      </c>
      <c r="C15" s="9">
        <f t="shared" si="1"/>
        <v>-1.2999999999999829</v>
      </c>
      <c r="D15" s="9">
        <f t="shared" si="2"/>
        <v>0</v>
      </c>
      <c r="E15" s="9">
        <f t="shared" si="3"/>
        <v>0</v>
      </c>
      <c r="F15" s="9">
        <f t="shared" si="4"/>
        <v>0</v>
      </c>
      <c r="G15" s="9">
        <f t="shared" si="5"/>
        <v>0</v>
      </c>
      <c r="H15" s="9">
        <f t="shared" si="6"/>
        <v>0</v>
      </c>
      <c r="I15" s="9">
        <f t="shared" si="7"/>
        <v>0</v>
      </c>
      <c r="J15" s="9">
        <f t="shared" si="8"/>
        <v>0</v>
      </c>
      <c r="K15" s="9">
        <f t="shared" si="9"/>
        <v>0</v>
      </c>
      <c r="L15" s="9">
        <f t="shared" si="10"/>
        <v>0</v>
      </c>
      <c r="M15" s="9">
        <f t="shared" si="11"/>
        <v>0</v>
      </c>
    </row>
    <row r="16" spans="1:13" x14ac:dyDescent="0.25">
      <c r="A16" s="6">
        <v>44022</v>
      </c>
      <c r="B16" s="9">
        <f>AVERAGE(temps!B11:U11)</f>
        <v>88.55</v>
      </c>
      <c r="C16" s="9">
        <f t="shared" si="1"/>
        <v>0.20000000000001705</v>
      </c>
      <c r="D16" s="9">
        <f t="shared" si="2"/>
        <v>0</v>
      </c>
      <c r="E16" s="9">
        <f t="shared" si="3"/>
        <v>0</v>
      </c>
      <c r="F16" s="9">
        <f t="shared" si="4"/>
        <v>0</v>
      </c>
      <c r="G16" s="9">
        <f t="shared" si="5"/>
        <v>0</v>
      </c>
      <c r="H16" s="9">
        <f t="shared" si="6"/>
        <v>0</v>
      </c>
      <c r="I16" s="9">
        <f t="shared" si="7"/>
        <v>0</v>
      </c>
      <c r="J16" s="9">
        <f t="shared" si="8"/>
        <v>0</v>
      </c>
      <c r="K16" s="9">
        <f t="shared" si="9"/>
        <v>0</v>
      </c>
      <c r="L16" s="9">
        <f t="shared" si="10"/>
        <v>0</v>
      </c>
      <c r="M16" s="9">
        <f t="shared" si="11"/>
        <v>0</v>
      </c>
    </row>
    <row r="17" spans="1:13" x14ac:dyDescent="0.25">
      <c r="A17" s="6">
        <v>44023</v>
      </c>
      <c r="B17" s="9">
        <f>AVERAGE(temps!B12:U12)</f>
        <v>87.95</v>
      </c>
      <c r="C17" s="9">
        <f t="shared" si="1"/>
        <v>0.80000000000001137</v>
      </c>
      <c r="D17" s="9">
        <f t="shared" si="2"/>
        <v>0.35737525298888118</v>
      </c>
      <c r="E17" s="9">
        <f t="shared" si="3"/>
        <v>0.35737525298888118</v>
      </c>
      <c r="F17" s="9">
        <f t="shared" si="4"/>
        <v>0.35737525298888118</v>
      </c>
      <c r="G17" s="9">
        <f t="shared" si="5"/>
        <v>0</v>
      </c>
      <c r="H17" s="9">
        <f t="shared" si="6"/>
        <v>0</v>
      </c>
      <c r="I17" s="9">
        <f t="shared" si="7"/>
        <v>0</v>
      </c>
      <c r="J17" s="9">
        <f t="shared" si="8"/>
        <v>0</v>
      </c>
      <c r="K17" s="9">
        <f t="shared" si="9"/>
        <v>0</v>
      </c>
      <c r="L17" s="9">
        <f t="shared" si="10"/>
        <v>0</v>
      </c>
      <c r="M17" s="9">
        <f t="shared" si="11"/>
        <v>0</v>
      </c>
    </row>
    <row r="18" spans="1:13" x14ac:dyDescent="0.25">
      <c r="A18" s="6">
        <v>44024</v>
      </c>
      <c r="B18" s="9">
        <f>AVERAGE(temps!B13:U13)</f>
        <v>88.15</v>
      </c>
      <c r="C18" s="9">
        <f t="shared" si="1"/>
        <v>0.60000000000000853</v>
      </c>
      <c r="D18" s="9">
        <f t="shared" si="2"/>
        <v>0.51475050597775951</v>
      </c>
      <c r="E18" s="9">
        <f t="shared" si="3"/>
        <v>0.51475050597775951</v>
      </c>
      <c r="F18" s="9">
        <f t="shared" si="4"/>
        <v>0.51475050597775951</v>
      </c>
      <c r="G18" s="9">
        <f t="shared" si="5"/>
        <v>0</v>
      </c>
      <c r="H18" s="9">
        <f t="shared" si="6"/>
        <v>0</v>
      </c>
      <c r="I18" s="9">
        <f t="shared" si="7"/>
        <v>0</v>
      </c>
      <c r="J18" s="9">
        <f t="shared" si="8"/>
        <v>0</v>
      </c>
      <c r="K18" s="9">
        <f t="shared" si="9"/>
        <v>0</v>
      </c>
      <c r="L18" s="9">
        <f t="shared" si="10"/>
        <v>0</v>
      </c>
      <c r="M18" s="9">
        <f t="shared" si="11"/>
        <v>0</v>
      </c>
    </row>
    <row r="19" spans="1:13" x14ac:dyDescent="0.25">
      <c r="A19" s="6">
        <v>44025</v>
      </c>
      <c r="B19" s="9">
        <f>AVERAGE(temps!B14:U14)</f>
        <v>87.2</v>
      </c>
      <c r="C19" s="9">
        <f t="shared" si="1"/>
        <v>1.5500000000000114</v>
      </c>
      <c r="D19" s="9">
        <f t="shared" si="2"/>
        <v>1.6221257589666407</v>
      </c>
      <c r="E19" s="9">
        <f t="shared" si="3"/>
        <v>1.6221257589666407</v>
      </c>
      <c r="F19" s="9">
        <f t="shared" si="4"/>
        <v>1.6221257589666407</v>
      </c>
      <c r="G19" s="9">
        <f t="shared" si="5"/>
        <v>0.66475050597775098</v>
      </c>
      <c r="H19" s="9">
        <f t="shared" si="6"/>
        <v>0.66475050597775098</v>
      </c>
      <c r="I19" s="9">
        <f t="shared" si="7"/>
        <v>0.66475050597775098</v>
      </c>
      <c r="J19" s="9">
        <f t="shared" si="8"/>
        <v>0</v>
      </c>
      <c r="K19" s="9">
        <f t="shared" si="9"/>
        <v>0</v>
      </c>
      <c r="L19" s="9">
        <f t="shared" si="10"/>
        <v>0</v>
      </c>
      <c r="M19" s="9">
        <f t="shared" si="11"/>
        <v>0</v>
      </c>
    </row>
    <row r="20" spans="1:13" x14ac:dyDescent="0.25">
      <c r="A20" s="6">
        <v>44026</v>
      </c>
      <c r="B20" s="9">
        <f>AVERAGE(temps!B15:U15)</f>
        <v>88.2</v>
      </c>
      <c r="C20" s="9">
        <f t="shared" si="1"/>
        <v>0.55000000000001137</v>
      </c>
      <c r="D20" s="9">
        <f t="shared" si="2"/>
        <v>1.7295010119555219</v>
      </c>
      <c r="E20" s="9">
        <f t="shared" si="3"/>
        <v>1.7295010119555219</v>
      </c>
      <c r="F20" s="9">
        <f t="shared" si="4"/>
        <v>1.7295010119555219</v>
      </c>
      <c r="G20" s="9">
        <f t="shared" si="5"/>
        <v>0.32950101195550197</v>
      </c>
      <c r="H20" s="9">
        <f t="shared" si="6"/>
        <v>0.32950101195550197</v>
      </c>
      <c r="I20" s="9">
        <f t="shared" si="7"/>
        <v>0.32950101195550197</v>
      </c>
      <c r="J20" s="9">
        <f t="shared" si="8"/>
        <v>0</v>
      </c>
      <c r="K20" s="9">
        <f t="shared" si="9"/>
        <v>0</v>
      </c>
      <c r="L20" s="9">
        <f t="shared" si="10"/>
        <v>0</v>
      </c>
      <c r="M20" s="9">
        <f t="shared" si="11"/>
        <v>0</v>
      </c>
    </row>
    <row r="21" spans="1:13" x14ac:dyDescent="0.25">
      <c r="A21" s="6">
        <v>44027</v>
      </c>
      <c r="B21" s="9">
        <f>AVERAGE(temps!B16:U16)</f>
        <v>87</v>
      </c>
      <c r="C21" s="9">
        <f t="shared" si="1"/>
        <v>1.7500000000000142</v>
      </c>
      <c r="D21" s="9">
        <f t="shared" si="2"/>
        <v>3.0368762649444059</v>
      </c>
      <c r="E21" s="9">
        <f t="shared" si="3"/>
        <v>3.0368762649444059</v>
      </c>
      <c r="F21" s="9">
        <f t="shared" si="4"/>
        <v>3.0368762649444059</v>
      </c>
      <c r="G21" s="9">
        <f t="shared" si="5"/>
        <v>1.1942515179332558</v>
      </c>
      <c r="H21" s="9">
        <f t="shared" si="6"/>
        <v>1.1942515179332558</v>
      </c>
      <c r="I21" s="9">
        <f t="shared" si="7"/>
        <v>1.1942515179332558</v>
      </c>
      <c r="J21" s="9">
        <f t="shared" si="8"/>
        <v>0</v>
      </c>
      <c r="K21" s="9">
        <f t="shared" si="9"/>
        <v>0</v>
      </c>
      <c r="L21" s="9">
        <f t="shared" si="10"/>
        <v>0</v>
      </c>
      <c r="M21" s="9">
        <f t="shared" si="11"/>
        <v>0</v>
      </c>
    </row>
    <row r="22" spans="1:13" x14ac:dyDescent="0.25">
      <c r="A22" s="6">
        <v>44028</v>
      </c>
      <c r="B22" s="9">
        <f>AVERAGE(temps!B17:U17)</f>
        <v>88.1</v>
      </c>
      <c r="C22" s="9">
        <f t="shared" si="1"/>
        <v>0.6500000000000199</v>
      </c>
      <c r="D22" s="9">
        <f t="shared" si="2"/>
        <v>3.2442515179332956</v>
      </c>
      <c r="E22" s="9">
        <f t="shared" si="3"/>
        <v>3.2442515179332956</v>
      </c>
      <c r="F22" s="9">
        <f t="shared" si="4"/>
        <v>3.2442515179332956</v>
      </c>
      <c r="G22" s="9">
        <f t="shared" si="5"/>
        <v>0.9590020239110153</v>
      </c>
      <c r="H22" s="9">
        <f t="shared" si="6"/>
        <v>0.9590020239110153</v>
      </c>
      <c r="I22" s="9">
        <f t="shared" si="7"/>
        <v>0.9590020239110153</v>
      </c>
      <c r="J22" s="9">
        <f t="shared" si="8"/>
        <v>0</v>
      </c>
      <c r="K22" s="9">
        <f t="shared" si="9"/>
        <v>0</v>
      </c>
      <c r="L22" s="9">
        <f t="shared" si="10"/>
        <v>0</v>
      </c>
      <c r="M22" s="9">
        <f t="shared" si="11"/>
        <v>0</v>
      </c>
    </row>
    <row r="23" spans="1:13" x14ac:dyDescent="0.25">
      <c r="A23" s="6">
        <v>44029</v>
      </c>
      <c r="B23" s="9">
        <f>AVERAGE(temps!B18:U18)</f>
        <v>89.2</v>
      </c>
      <c r="C23" s="9">
        <f t="shared" si="1"/>
        <v>-0.44999999999998863</v>
      </c>
      <c r="D23" s="9">
        <f t="shared" si="2"/>
        <v>2.3516267709221768</v>
      </c>
      <c r="E23" s="9">
        <f t="shared" si="3"/>
        <v>2.3516267709221768</v>
      </c>
      <c r="F23" s="9">
        <f t="shared" si="4"/>
        <v>2.3516267709221768</v>
      </c>
      <c r="G23" s="9">
        <f t="shared" si="5"/>
        <v>0</v>
      </c>
      <c r="H23" s="9">
        <f t="shared" si="6"/>
        <v>0</v>
      </c>
      <c r="I23" s="9">
        <f t="shared" si="7"/>
        <v>0</v>
      </c>
      <c r="J23" s="9">
        <f t="shared" si="8"/>
        <v>0</v>
      </c>
      <c r="K23" s="9">
        <f t="shared" si="9"/>
        <v>0</v>
      </c>
      <c r="L23" s="9">
        <f t="shared" si="10"/>
        <v>0</v>
      </c>
      <c r="M23" s="9">
        <f t="shared" si="11"/>
        <v>0</v>
      </c>
    </row>
    <row r="24" spans="1:13" x14ac:dyDescent="0.25">
      <c r="A24" s="6">
        <v>44030</v>
      </c>
      <c r="B24" s="9">
        <f>AVERAGE(temps!B19:U19)</f>
        <v>89.25</v>
      </c>
      <c r="C24" s="9">
        <f t="shared" si="1"/>
        <v>-0.49999999999998579</v>
      </c>
      <c r="D24" s="9">
        <f t="shared" si="2"/>
        <v>1.4090020239110608</v>
      </c>
      <c r="E24" s="9">
        <f t="shared" si="3"/>
        <v>1.4090020239110608</v>
      </c>
      <c r="F24" s="9">
        <f t="shared" si="4"/>
        <v>1.4090020239110608</v>
      </c>
      <c r="G24" s="9">
        <f t="shared" si="5"/>
        <v>0</v>
      </c>
      <c r="H24" s="9">
        <f t="shared" si="6"/>
        <v>0</v>
      </c>
      <c r="I24" s="9">
        <f t="shared" si="7"/>
        <v>0</v>
      </c>
      <c r="J24" s="9">
        <f t="shared" si="8"/>
        <v>0</v>
      </c>
      <c r="K24" s="9">
        <f t="shared" si="9"/>
        <v>0</v>
      </c>
      <c r="L24" s="9">
        <f t="shared" si="10"/>
        <v>0</v>
      </c>
      <c r="M24" s="9">
        <f t="shared" si="11"/>
        <v>0</v>
      </c>
    </row>
    <row r="25" spans="1:13" x14ac:dyDescent="0.25">
      <c r="A25" s="6">
        <v>44031</v>
      </c>
      <c r="B25" s="9">
        <f>AVERAGE(temps!B20:U20)</f>
        <v>90.4</v>
      </c>
      <c r="C25" s="9">
        <f t="shared" si="1"/>
        <v>-1.6499999999999915</v>
      </c>
      <c r="D25" s="9">
        <f t="shared" si="2"/>
        <v>0</v>
      </c>
      <c r="E25" s="9">
        <f t="shared" si="3"/>
        <v>0</v>
      </c>
      <c r="F25" s="9">
        <f t="shared" si="4"/>
        <v>0</v>
      </c>
      <c r="G25" s="9">
        <f t="shared" si="5"/>
        <v>0</v>
      </c>
      <c r="H25" s="9">
        <f t="shared" si="6"/>
        <v>0</v>
      </c>
      <c r="I25" s="9">
        <f t="shared" si="7"/>
        <v>0</v>
      </c>
      <c r="J25" s="9">
        <f t="shared" si="8"/>
        <v>0</v>
      </c>
      <c r="K25" s="9">
        <f t="shared" si="9"/>
        <v>0</v>
      </c>
      <c r="L25" s="9">
        <f t="shared" si="10"/>
        <v>0</v>
      </c>
      <c r="M25" s="9">
        <f t="shared" si="11"/>
        <v>0</v>
      </c>
    </row>
    <row r="26" spans="1:13" x14ac:dyDescent="0.25">
      <c r="A26" s="6">
        <v>44032</v>
      </c>
      <c r="B26" s="9">
        <f>AVERAGE(temps!B21:U21)</f>
        <v>89.4</v>
      </c>
      <c r="C26" s="9">
        <f t="shared" si="1"/>
        <v>-0.64999999999999147</v>
      </c>
      <c r="D26" s="9">
        <f t="shared" si="2"/>
        <v>0</v>
      </c>
      <c r="E26" s="9">
        <f t="shared" si="3"/>
        <v>0</v>
      </c>
      <c r="F26" s="9">
        <f t="shared" si="4"/>
        <v>0</v>
      </c>
      <c r="G26" s="9">
        <f t="shared" si="5"/>
        <v>0</v>
      </c>
      <c r="H26" s="9">
        <f t="shared" si="6"/>
        <v>0</v>
      </c>
      <c r="I26" s="9">
        <f t="shared" si="7"/>
        <v>0</v>
      </c>
      <c r="J26" s="9">
        <f t="shared" si="8"/>
        <v>0</v>
      </c>
      <c r="K26" s="9">
        <f t="shared" si="9"/>
        <v>0</v>
      </c>
      <c r="L26" s="9">
        <f t="shared" si="10"/>
        <v>0</v>
      </c>
      <c r="M26" s="9">
        <f t="shared" si="11"/>
        <v>0</v>
      </c>
    </row>
    <row r="27" spans="1:13" x14ac:dyDescent="0.25">
      <c r="A27" s="6">
        <v>44033</v>
      </c>
      <c r="B27" s="9">
        <f>AVERAGE(temps!B22:U22)</f>
        <v>89.95</v>
      </c>
      <c r="C27" s="9">
        <f t="shared" si="1"/>
        <v>-1.1999999999999886</v>
      </c>
      <c r="D27" s="9">
        <f t="shared" si="2"/>
        <v>0</v>
      </c>
      <c r="E27" s="9">
        <f t="shared" si="3"/>
        <v>0</v>
      </c>
      <c r="F27" s="9">
        <f t="shared" si="4"/>
        <v>0</v>
      </c>
      <c r="G27" s="9">
        <f t="shared" si="5"/>
        <v>0</v>
      </c>
      <c r="H27" s="9">
        <f t="shared" si="6"/>
        <v>0</v>
      </c>
      <c r="I27" s="9">
        <f t="shared" si="7"/>
        <v>0</v>
      </c>
      <c r="J27" s="9">
        <f t="shared" si="8"/>
        <v>0</v>
      </c>
      <c r="K27" s="9">
        <f t="shared" si="9"/>
        <v>0</v>
      </c>
      <c r="L27" s="9">
        <f t="shared" si="10"/>
        <v>0</v>
      </c>
      <c r="M27" s="9">
        <f t="shared" si="11"/>
        <v>0</v>
      </c>
    </row>
    <row r="28" spans="1:13" x14ac:dyDescent="0.25">
      <c r="A28" s="6">
        <v>44034</v>
      </c>
      <c r="B28" s="9">
        <f>AVERAGE(temps!B23:U23)</f>
        <v>89.45</v>
      </c>
      <c r="C28" s="9">
        <f t="shared" si="1"/>
        <v>-0.69999999999998863</v>
      </c>
      <c r="D28" s="9">
        <f t="shared" si="2"/>
        <v>0</v>
      </c>
      <c r="E28" s="9">
        <f t="shared" si="3"/>
        <v>0</v>
      </c>
      <c r="F28" s="9">
        <f t="shared" si="4"/>
        <v>0</v>
      </c>
      <c r="G28" s="9">
        <f t="shared" si="5"/>
        <v>0</v>
      </c>
      <c r="H28" s="9">
        <f t="shared" si="6"/>
        <v>0</v>
      </c>
      <c r="I28" s="9">
        <f t="shared" si="7"/>
        <v>0</v>
      </c>
      <c r="J28" s="9">
        <f t="shared" si="8"/>
        <v>0</v>
      </c>
      <c r="K28" s="9">
        <f t="shared" si="9"/>
        <v>0</v>
      </c>
      <c r="L28" s="9">
        <f t="shared" si="10"/>
        <v>0</v>
      </c>
      <c r="M28" s="9">
        <f t="shared" si="11"/>
        <v>0</v>
      </c>
    </row>
    <row r="29" spans="1:13" x14ac:dyDescent="0.25">
      <c r="A29" s="6">
        <v>44035</v>
      </c>
      <c r="B29" s="9">
        <f>AVERAGE(temps!B24:U24)</f>
        <v>89.05</v>
      </c>
      <c r="C29" s="9">
        <f t="shared" si="1"/>
        <v>-0.29999999999998295</v>
      </c>
      <c r="D29" s="9">
        <f t="shared" si="2"/>
        <v>0</v>
      </c>
      <c r="E29" s="9">
        <f t="shared" si="3"/>
        <v>0</v>
      </c>
      <c r="F29" s="9">
        <f t="shared" si="4"/>
        <v>0</v>
      </c>
      <c r="G29" s="9">
        <f t="shared" si="5"/>
        <v>0</v>
      </c>
      <c r="H29" s="9">
        <f t="shared" si="6"/>
        <v>0</v>
      </c>
      <c r="I29" s="9">
        <f t="shared" si="7"/>
        <v>0</v>
      </c>
      <c r="J29" s="9">
        <f t="shared" si="8"/>
        <v>0</v>
      </c>
      <c r="K29" s="9">
        <f t="shared" si="9"/>
        <v>0</v>
      </c>
      <c r="L29" s="9">
        <f t="shared" si="10"/>
        <v>0</v>
      </c>
      <c r="M29" s="9">
        <f t="shared" si="11"/>
        <v>0</v>
      </c>
    </row>
    <row r="30" spans="1:13" x14ac:dyDescent="0.25">
      <c r="A30" s="6">
        <v>44036</v>
      </c>
      <c r="B30" s="9">
        <f>AVERAGE(temps!B25:U25)</f>
        <v>89.1</v>
      </c>
      <c r="C30" s="9">
        <f t="shared" si="1"/>
        <v>-0.3499999999999801</v>
      </c>
      <c r="D30" s="9">
        <f t="shared" si="2"/>
        <v>0</v>
      </c>
      <c r="E30" s="9">
        <f t="shared" si="3"/>
        <v>0</v>
      </c>
      <c r="F30" s="9">
        <f t="shared" si="4"/>
        <v>0</v>
      </c>
      <c r="G30" s="9">
        <f t="shared" si="5"/>
        <v>0</v>
      </c>
      <c r="H30" s="9">
        <f t="shared" si="6"/>
        <v>0</v>
      </c>
      <c r="I30" s="9">
        <f t="shared" si="7"/>
        <v>0</v>
      </c>
      <c r="J30" s="9">
        <f t="shared" si="8"/>
        <v>0</v>
      </c>
      <c r="K30" s="9">
        <f t="shared" si="9"/>
        <v>0</v>
      </c>
      <c r="L30" s="9">
        <f t="shared" si="10"/>
        <v>0</v>
      </c>
      <c r="M30" s="9">
        <f t="shared" si="11"/>
        <v>0</v>
      </c>
    </row>
    <row r="31" spans="1:13" x14ac:dyDescent="0.25">
      <c r="A31" s="6">
        <v>44037</v>
      </c>
      <c r="B31" s="9">
        <f>AVERAGE(temps!B26:U26)</f>
        <v>88</v>
      </c>
      <c r="C31" s="9">
        <f t="shared" si="1"/>
        <v>0.75000000000001421</v>
      </c>
      <c r="D31" s="9">
        <f t="shared" si="2"/>
        <v>0.30737525298888402</v>
      </c>
      <c r="E31" s="9">
        <f t="shared" si="3"/>
        <v>0.30737525298888402</v>
      </c>
      <c r="F31" s="9">
        <f t="shared" si="4"/>
        <v>0.30737525298888402</v>
      </c>
      <c r="G31" s="9">
        <f t="shared" si="5"/>
        <v>0</v>
      </c>
      <c r="H31" s="9">
        <f t="shared" si="6"/>
        <v>0</v>
      </c>
      <c r="I31" s="9">
        <f t="shared" si="7"/>
        <v>0</v>
      </c>
      <c r="J31" s="9">
        <f t="shared" si="8"/>
        <v>0</v>
      </c>
      <c r="K31" s="9">
        <f t="shared" si="9"/>
        <v>0</v>
      </c>
      <c r="L31" s="9">
        <f t="shared" si="10"/>
        <v>0</v>
      </c>
      <c r="M31" s="9">
        <f t="shared" si="11"/>
        <v>0</v>
      </c>
    </row>
    <row r="32" spans="1:13" x14ac:dyDescent="0.25">
      <c r="A32" s="6">
        <v>44038</v>
      </c>
      <c r="B32" s="9">
        <f>AVERAGE(temps!B27:U27)</f>
        <v>89.5</v>
      </c>
      <c r="C32" s="9">
        <f t="shared" si="1"/>
        <v>-0.74999999999998579</v>
      </c>
      <c r="D32" s="9">
        <f t="shared" si="2"/>
        <v>0</v>
      </c>
      <c r="E32" s="9">
        <f t="shared" si="3"/>
        <v>0</v>
      </c>
      <c r="F32" s="9">
        <f t="shared" si="4"/>
        <v>0</v>
      </c>
      <c r="G32" s="9">
        <f t="shared" si="5"/>
        <v>0</v>
      </c>
      <c r="H32" s="9">
        <f t="shared" si="6"/>
        <v>0</v>
      </c>
      <c r="I32" s="9">
        <f t="shared" si="7"/>
        <v>0</v>
      </c>
      <c r="J32" s="9">
        <f t="shared" si="8"/>
        <v>0</v>
      </c>
      <c r="K32" s="9">
        <f t="shared" si="9"/>
        <v>0</v>
      </c>
      <c r="L32" s="9">
        <f t="shared" si="10"/>
        <v>0</v>
      </c>
      <c r="M32" s="9">
        <f t="shared" si="11"/>
        <v>0</v>
      </c>
    </row>
    <row r="33" spans="1:13" x14ac:dyDescent="0.25">
      <c r="A33" s="6">
        <v>44039</v>
      </c>
      <c r="B33" s="9">
        <f>AVERAGE(temps!B28:U28)</f>
        <v>89.55</v>
      </c>
      <c r="C33" s="9">
        <f t="shared" si="1"/>
        <v>-0.79999999999998295</v>
      </c>
      <c r="D33" s="9">
        <f t="shared" si="2"/>
        <v>0</v>
      </c>
      <c r="E33" s="9">
        <f t="shared" si="3"/>
        <v>0</v>
      </c>
      <c r="F33" s="9">
        <f t="shared" si="4"/>
        <v>0</v>
      </c>
      <c r="G33" s="9">
        <f t="shared" si="5"/>
        <v>0</v>
      </c>
      <c r="H33" s="9">
        <f t="shared" si="6"/>
        <v>0</v>
      </c>
      <c r="I33" s="9">
        <f t="shared" si="7"/>
        <v>0</v>
      </c>
      <c r="J33" s="9">
        <f t="shared" si="8"/>
        <v>0</v>
      </c>
      <c r="K33" s="9">
        <f t="shared" si="9"/>
        <v>0</v>
      </c>
      <c r="L33" s="9">
        <f t="shared" si="10"/>
        <v>0</v>
      </c>
      <c r="M33" s="9">
        <f t="shared" si="11"/>
        <v>0</v>
      </c>
    </row>
    <row r="34" spans="1:13" x14ac:dyDescent="0.25">
      <c r="A34" s="6">
        <v>44040</v>
      </c>
      <c r="B34" s="9">
        <f>AVERAGE(temps!B29:U29)</f>
        <v>89.95</v>
      </c>
      <c r="C34" s="9">
        <f t="shared" si="1"/>
        <v>-1.1999999999999886</v>
      </c>
      <c r="D34" s="9">
        <f t="shared" si="2"/>
        <v>0</v>
      </c>
      <c r="E34" s="9">
        <f t="shared" si="3"/>
        <v>0</v>
      </c>
      <c r="F34" s="9">
        <f t="shared" si="4"/>
        <v>0</v>
      </c>
      <c r="G34" s="9">
        <f t="shared" si="5"/>
        <v>0</v>
      </c>
      <c r="H34" s="9">
        <f t="shared" si="6"/>
        <v>0</v>
      </c>
      <c r="I34" s="9">
        <f t="shared" si="7"/>
        <v>0</v>
      </c>
      <c r="J34" s="9">
        <f t="shared" si="8"/>
        <v>0</v>
      </c>
      <c r="K34" s="9">
        <f t="shared" si="9"/>
        <v>0</v>
      </c>
      <c r="L34" s="9">
        <f t="shared" si="10"/>
        <v>0</v>
      </c>
      <c r="M34" s="9">
        <f t="shared" si="11"/>
        <v>0</v>
      </c>
    </row>
    <row r="35" spans="1:13" x14ac:dyDescent="0.25">
      <c r="A35" s="6">
        <v>44041</v>
      </c>
      <c r="B35" s="9">
        <f>AVERAGE(temps!B30:U30)</f>
        <v>89.25</v>
      </c>
      <c r="C35" s="9">
        <f t="shared" si="1"/>
        <v>-0.49999999999998579</v>
      </c>
      <c r="D35" s="9">
        <f t="shared" si="2"/>
        <v>0</v>
      </c>
      <c r="E35" s="9">
        <f t="shared" si="3"/>
        <v>0</v>
      </c>
      <c r="F35" s="9">
        <f t="shared" si="4"/>
        <v>0</v>
      </c>
      <c r="G35" s="9">
        <f t="shared" si="5"/>
        <v>0</v>
      </c>
      <c r="H35" s="9">
        <f t="shared" si="6"/>
        <v>0</v>
      </c>
      <c r="I35" s="9">
        <f t="shared" si="7"/>
        <v>0</v>
      </c>
      <c r="J35" s="9">
        <f t="shared" si="8"/>
        <v>0</v>
      </c>
      <c r="K35" s="9">
        <f t="shared" si="9"/>
        <v>0</v>
      </c>
      <c r="L35" s="9">
        <f t="shared" si="10"/>
        <v>0</v>
      </c>
      <c r="M35" s="9">
        <f t="shared" si="11"/>
        <v>0</v>
      </c>
    </row>
    <row r="36" spans="1:13" x14ac:dyDescent="0.25">
      <c r="A36" s="6">
        <v>44042</v>
      </c>
      <c r="B36" s="9">
        <f>AVERAGE(temps!B31:U31)</f>
        <v>89.55</v>
      </c>
      <c r="C36" s="9">
        <f t="shared" si="1"/>
        <v>-0.79999999999998295</v>
      </c>
      <c r="D36" s="9">
        <f t="shared" si="2"/>
        <v>0</v>
      </c>
      <c r="E36" s="9">
        <f t="shared" si="3"/>
        <v>0</v>
      </c>
      <c r="F36" s="9">
        <f t="shared" si="4"/>
        <v>0</v>
      </c>
      <c r="G36" s="9">
        <f t="shared" si="5"/>
        <v>0</v>
      </c>
      <c r="H36" s="9">
        <f t="shared" si="6"/>
        <v>0</v>
      </c>
      <c r="I36" s="9">
        <f t="shared" si="7"/>
        <v>0</v>
      </c>
      <c r="J36" s="9">
        <f t="shared" si="8"/>
        <v>0</v>
      </c>
      <c r="K36" s="9">
        <f t="shared" si="9"/>
        <v>0</v>
      </c>
      <c r="L36" s="9">
        <f t="shared" si="10"/>
        <v>0</v>
      </c>
      <c r="M36" s="9">
        <f t="shared" si="11"/>
        <v>0</v>
      </c>
    </row>
    <row r="37" spans="1:13" x14ac:dyDescent="0.25">
      <c r="A37" s="6">
        <v>44043</v>
      </c>
      <c r="B37" s="9">
        <f>AVERAGE(temps!B32:U32)</f>
        <v>88.15</v>
      </c>
      <c r="C37" s="9">
        <f t="shared" si="1"/>
        <v>0.60000000000000853</v>
      </c>
      <c r="D37" s="9">
        <f t="shared" si="2"/>
        <v>0.15737525298887833</v>
      </c>
      <c r="E37" s="9">
        <f t="shared" si="3"/>
        <v>0.15737525298887833</v>
      </c>
      <c r="F37" s="9">
        <f t="shared" si="4"/>
        <v>0.15737525298887833</v>
      </c>
      <c r="G37" s="9">
        <f t="shared" si="5"/>
        <v>0</v>
      </c>
      <c r="H37" s="9">
        <f t="shared" si="6"/>
        <v>0</v>
      </c>
      <c r="I37" s="9">
        <f t="shared" si="7"/>
        <v>0</v>
      </c>
      <c r="J37" s="9">
        <f t="shared" si="8"/>
        <v>0</v>
      </c>
      <c r="K37" s="9">
        <f t="shared" si="9"/>
        <v>0</v>
      </c>
      <c r="L37" s="9">
        <f t="shared" si="10"/>
        <v>0</v>
      </c>
      <c r="M37" s="9">
        <f t="shared" si="11"/>
        <v>0</v>
      </c>
    </row>
    <row r="38" spans="1:13" x14ac:dyDescent="0.25">
      <c r="A38" s="6">
        <v>44044</v>
      </c>
      <c r="B38" s="9">
        <f>AVERAGE(temps!B33:U33)</f>
        <v>88.55</v>
      </c>
      <c r="C38" s="9">
        <f t="shared" si="1"/>
        <v>0.20000000000001705</v>
      </c>
      <c r="D38" s="9">
        <f t="shared" si="2"/>
        <v>0</v>
      </c>
      <c r="E38" s="9">
        <f t="shared" si="3"/>
        <v>0</v>
      </c>
      <c r="F38" s="9">
        <f t="shared" si="4"/>
        <v>0</v>
      </c>
      <c r="G38" s="9">
        <f t="shared" si="5"/>
        <v>0</v>
      </c>
      <c r="H38" s="9">
        <f t="shared" si="6"/>
        <v>0</v>
      </c>
      <c r="I38" s="9">
        <f t="shared" si="7"/>
        <v>0</v>
      </c>
      <c r="J38" s="9">
        <f t="shared" si="8"/>
        <v>0</v>
      </c>
      <c r="K38" s="9">
        <f t="shared" si="9"/>
        <v>0</v>
      </c>
      <c r="L38" s="9">
        <f t="shared" si="10"/>
        <v>0</v>
      </c>
      <c r="M38" s="9">
        <f t="shared" si="11"/>
        <v>0</v>
      </c>
    </row>
    <row r="39" spans="1:13" x14ac:dyDescent="0.25">
      <c r="A39" s="6">
        <v>44045</v>
      </c>
      <c r="B39" s="9">
        <f>AVERAGE(temps!B34:U34)</f>
        <v>88.65</v>
      </c>
      <c r="C39" s="9">
        <f t="shared" ref="C39:C70" si="12">$B$3-B39</f>
        <v>0.10000000000000853</v>
      </c>
      <c r="D39" s="9">
        <f t="shared" si="2"/>
        <v>0</v>
      </c>
      <c r="E39" s="9">
        <f t="shared" si="3"/>
        <v>0</v>
      </c>
      <c r="F39" s="9">
        <f t="shared" si="4"/>
        <v>0</v>
      </c>
      <c r="G39" s="9">
        <f t="shared" si="5"/>
        <v>0</v>
      </c>
      <c r="H39" s="9">
        <f t="shared" si="6"/>
        <v>0</v>
      </c>
      <c r="I39" s="9">
        <f t="shared" si="7"/>
        <v>0</v>
      </c>
      <c r="J39" s="9">
        <f t="shared" si="8"/>
        <v>0</v>
      </c>
      <c r="K39" s="9">
        <f t="shared" si="9"/>
        <v>0</v>
      </c>
      <c r="L39" s="9">
        <f t="shared" si="10"/>
        <v>0</v>
      </c>
      <c r="M39" s="9">
        <f t="shared" si="11"/>
        <v>0</v>
      </c>
    </row>
    <row r="40" spans="1:13" x14ac:dyDescent="0.25">
      <c r="A40" s="6">
        <v>44046</v>
      </c>
      <c r="B40" s="9">
        <f>AVERAGE(temps!B35:U35)</f>
        <v>89.55</v>
      </c>
      <c r="C40" s="9">
        <f t="shared" si="12"/>
        <v>-0.79999999999998295</v>
      </c>
      <c r="D40" s="9">
        <f t="shared" si="2"/>
        <v>0</v>
      </c>
      <c r="E40" s="9">
        <f t="shared" si="3"/>
        <v>0</v>
      </c>
      <c r="F40" s="9">
        <f t="shared" si="4"/>
        <v>0</v>
      </c>
      <c r="G40" s="9">
        <f t="shared" si="5"/>
        <v>0</v>
      </c>
      <c r="H40" s="9">
        <f t="shared" si="6"/>
        <v>0</v>
      </c>
      <c r="I40" s="9">
        <f t="shared" si="7"/>
        <v>0</v>
      </c>
      <c r="J40" s="9">
        <f t="shared" si="8"/>
        <v>0</v>
      </c>
      <c r="K40" s="9">
        <f t="shared" si="9"/>
        <v>0</v>
      </c>
      <c r="L40" s="9">
        <f t="shared" si="10"/>
        <v>0</v>
      </c>
      <c r="M40" s="9">
        <f t="shared" si="11"/>
        <v>0</v>
      </c>
    </row>
    <row r="41" spans="1:13" x14ac:dyDescent="0.25">
      <c r="A41" s="6">
        <v>44047</v>
      </c>
      <c r="B41" s="9">
        <f>AVERAGE(temps!B36:U36)</f>
        <v>90.3</v>
      </c>
      <c r="C41" s="9">
        <f t="shared" si="12"/>
        <v>-1.5499999999999829</v>
      </c>
      <c r="D41" s="9">
        <f t="shared" si="2"/>
        <v>0</v>
      </c>
      <c r="E41" s="9">
        <f t="shared" si="3"/>
        <v>0</v>
      </c>
      <c r="F41" s="9">
        <f t="shared" si="4"/>
        <v>0</v>
      </c>
      <c r="G41" s="9">
        <f t="shared" si="5"/>
        <v>0</v>
      </c>
      <c r="H41" s="9">
        <f t="shared" si="6"/>
        <v>0</v>
      </c>
      <c r="I41" s="9">
        <f t="shared" si="7"/>
        <v>0</v>
      </c>
      <c r="J41" s="9">
        <f t="shared" si="8"/>
        <v>0</v>
      </c>
      <c r="K41" s="9">
        <f t="shared" si="9"/>
        <v>0</v>
      </c>
      <c r="L41" s="9">
        <f t="shared" si="10"/>
        <v>0</v>
      </c>
      <c r="M41" s="9">
        <f t="shared" si="11"/>
        <v>0</v>
      </c>
    </row>
    <row r="42" spans="1:13" x14ac:dyDescent="0.25">
      <c r="A42" s="6">
        <v>44048</v>
      </c>
      <c r="B42" s="9">
        <f>AVERAGE(temps!B37:U37)</f>
        <v>91.15</v>
      </c>
      <c r="C42" s="9">
        <f t="shared" si="12"/>
        <v>-2.3999999999999915</v>
      </c>
      <c r="D42" s="9">
        <f t="shared" si="2"/>
        <v>0</v>
      </c>
      <c r="E42" s="9">
        <f t="shared" si="3"/>
        <v>0</v>
      </c>
      <c r="F42" s="9">
        <f t="shared" si="4"/>
        <v>0</v>
      </c>
      <c r="G42" s="9">
        <f t="shared" si="5"/>
        <v>0</v>
      </c>
      <c r="H42" s="9">
        <f t="shared" si="6"/>
        <v>0</v>
      </c>
      <c r="I42" s="9">
        <f t="shared" si="7"/>
        <v>0</v>
      </c>
      <c r="J42" s="9">
        <f t="shared" si="8"/>
        <v>0</v>
      </c>
      <c r="K42" s="9">
        <f t="shared" si="9"/>
        <v>0</v>
      </c>
      <c r="L42" s="9">
        <f t="shared" si="10"/>
        <v>0</v>
      </c>
      <c r="M42" s="9">
        <f t="shared" si="11"/>
        <v>0</v>
      </c>
    </row>
    <row r="43" spans="1:13" x14ac:dyDescent="0.25">
      <c r="A43" s="6">
        <v>44049</v>
      </c>
      <c r="B43" s="9">
        <f>AVERAGE(temps!B38:U38)</f>
        <v>89.4</v>
      </c>
      <c r="C43" s="9">
        <f t="shared" si="12"/>
        <v>-0.64999999999999147</v>
      </c>
      <c r="D43" s="9">
        <f t="shared" si="2"/>
        <v>0</v>
      </c>
      <c r="E43" s="9">
        <f t="shared" si="3"/>
        <v>0</v>
      </c>
      <c r="F43" s="9">
        <f t="shared" si="4"/>
        <v>0</v>
      </c>
      <c r="G43" s="9">
        <f t="shared" si="5"/>
        <v>0</v>
      </c>
      <c r="H43" s="9">
        <f t="shared" si="6"/>
        <v>0</v>
      </c>
      <c r="I43" s="9">
        <f t="shared" si="7"/>
        <v>0</v>
      </c>
      <c r="J43" s="9">
        <f t="shared" si="8"/>
        <v>0</v>
      </c>
      <c r="K43" s="9">
        <f t="shared" si="9"/>
        <v>0</v>
      </c>
      <c r="L43" s="9">
        <f t="shared" si="10"/>
        <v>0</v>
      </c>
      <c r="M43" s="9">
        <f t="shared" si="11"/>
        <v>0</v>
      </c>
    </row>
    <row r="44" spans="1:13" x14ac:dyDescent="0.25">
      <c r="A44" s="6">
        <v>44050</v>
      </c>
      <c r="B44" s="9">
        <f>AVERAGE(temps!B39:U39)</f>
        <v>88.95</v>
      </c>
      <c r="C44" s="9">
        <f t="shared" si="12"/>
        <v>-0.19999999999998863</v>
      </c>
      <c r="D44" s="9">
        <f t="shared" si="2"/>
        <v>0</v>
      </c>
      <c r="E44" s="9">
        <f t="shared" si="3"/>
        <v>0</v>
      </c>
      <c r="F44" s="9">
        <f t="shared" si="4"/>
        <v>0</v>
      </c>
      <c r="G44" s="9">
        <f t="shared" si="5"/>
        <v>0</v>
      </c>
      <c r="H44" s="9">
        <f t="shared" si="6"/>
        <v>0</v>
      </c>
      <c r="I44" s="9">
        <f t="shared" si="7"/>
        <v>0</v>
      </c>
      <c r="J44" s="9">
        <f t="shared" si="8"/>
        <v>0</v>
      </c>
      <c r="K44" s="9">
        <f t="shared" si="9"/>
        <v>0</v>
      </c>
      <c r="L44" s="9">
        <f t="shared" si="10"/>
        <v>0</v>
      </c>
      <c r="M44" s="9">
        <f t="shared" si="11"/>
        <v>0</v>
      </c>
    </row>
    <row r="45" spans="1:13" x14ac:dyDescent="0.25">
      <c r="A45" s="6">
        <v>44051</v>
      </c>
      <c r="B45" s="9">
        <f>AVERAGE(temps!B40:U40)</f>
        <v>88.75</v>
      </c>
      <c r="C45" s="9">
        <f t="shared" si="12"/>
        <v>0</v>
      </c>
      <c r="D45" s="9">
        <f t="shared" si="2"/>
        <v>0</v>
      </c>
      <c r="E45" s="9">
        <f t="shared" si="3"/>
        <v>0</v>
      </c>
      <c r="F45" s="9">
        <f t="shared" si="4"/>
        <v>0</v>
      </c>
      <c r="G45" s="9">
        <f t="shared" si="5"/>
        <v>0</v>
      </c>
      <c r="H45" s="9">
        <f t="shared" si="6"/>
        <v>0</v>
      </c>
      <c r="I45" s="9">
        <f t="shared" si="7"/>
        <v>0</v>
      </c>
      <c r="J45" s="9">
        <f t="shared" si="8"/>
        <v>0</v>
      </c>
      <c r="K45" s="9">
        <f t="shared" si="9"/>
        <v>0</v>
      </c>
      <c r="L45" s="9">
        <f t="shared" si="10"/>
        <v>0</v>
      </c>
      <c r="M45" s="9">
        <f t="shared" si="11"/>
        <v>0</v>
      </c>
    </row>
    <row r="46" spans="1:13" x14ac:dyDescent="0.25">
      <c r="A46" s="6">
        <v>44052</v>
      </c>
      <c r="B46" s="9">
        <f>AVERAGE(temps!B41:U41)</f>
        <v>89</v>
      </c>
      <c r="C46" s="9">
        <f t="shared" si="12"/>
        <v>-0.24999999999998579</v>
      </c>
      <c r="D46" s="9">
        <f t="shared" si="2"/>
        <v>0</v>
      </c>
      <c r="E46" s="9">
        <f t="shared" si="3"/>
        <v>0</v>
      </c>
      <c r="F46" s="9">
        <f t="shared" si="4"/>
        <v>0</v>
      </c>
      <c r="G46" s="9">
        <f t="shared" si="5"/>
        <v>0</v>
      </c>
      <c r="H46" s="9">
        <f t="shared" si="6"/>
        <v>0</v>
      </c>
      <c r="I46" s="9">
        <f t="shared" si="7"/>
        <v>0</v>
      </c>
      <c r="J46" s="9">
        <f t="shared" si="8"/>
        <v>0</v>
      </c>
      <c r="K46" s="9">
        <f t="shared" si="9"/>
        <v>0</v>
      </c>
      <c r="L46" s="9">
        <f t="shared" si="10"/>
        <v>0</v>
      </c>
      <c r="M46" s="9">
        <f t="shared" si="11"/>
        <v>0</v>
      </c>
    </row>
    <row r="47" spans="1:13" x14ac:dyDescent="0.25">
      <c r="A47" s="6">
        <v>44053</v>
      </c>
      <c r="B47" s="9">
        <f>AVERAGE(temps!B42:U42)</f>
        <v>89.25</v>
      </c>
      <c r="C47" s="9">
        <f t="shared" si="12"/>
        <v>-0.49999999999998579</v>
      </c>
      <c r="D47" s="9">
        <f t="shared" si="2"/>
        <v>0</v>
      </c>
      <c r="E47" s="9">
        <f t="shared" si="3"/>
        <v>0</v>
      </c>
      <c r="F47" s="9">
        <f t="shared" si="4"/>
        <v>0</v>
      </c>
      <c r="G47" s="9">
        <f t="shared" si="5"/>
        <v>0</v>
      </c>
      <c r="H47" s="9">
        <f t="shared" si="6"/>
        <v>0</v>
      </c>
      <c r="I47" s="9">
        <f t="shared" si="7"/>
        <v>0</v>
      </c>
      <c r="J47" s="9">
        <f t="shared" si="8"/>
        <v>0</v>
      </c>
      <c r="K47" s="9">
        <f t="shared" si="9"/>
        <v>0</v>
      </c>
      <c r="L47" s="9">
        <f t="shared" si="10"/>
        <v>0</v>
      </c>
      <c r="M47" s="9">
        <f t="shared" si="11"/>
        <v>0</v>
      </c>
    </row>
    <row r="48" spans="1:13" x14ac:dyDescent="0.25">
      <c r="A48" s="6">
        <v>44054</v>
      </c>
      <c r="B48" s="9">
        <f>AVERAGE(temps!B43:U43)</f>
        <v>89.2</v>
      </c>
      <c r="C48" s="9">
        <f t="shared" si="12"/>
        <v>-0.44999999999998863</v>
      </c>
      <c r="D48" s="9">
        <f t="shared" si="2"/>
        <v>0</v>
      </c>
      <c r="E48" s="9">
        <f t="shared" si="3"/>
        <v>0</v>
      </c>
      <c r="F48" s="9">
        <f t="shared" si="4"/>
        <v>0</v>
      </c>
      <c r="G48" s="9">
        <f t="shared" si="5"/>
        <v>0</v>
      </c>
      <c r="H48" s="9">
        <f t="shared" si="6"/>
        <v>0</v>
      </c>
      <c r="I48" s="9">
        <f t="shared" si="7"/>
        <v>0</v>
      </c>
      <c r="J48" s="9">
        <f t="shared" si="8"/>
        <v>0</v>
      </c>
      <c r="K48" s="9">
        <f t="shared" si="9"/>
        <v>0</v>
      </c>
      <c r="L48" s="9">
        <f t="shared" si="10"/>
        <v>0</v>
      </c>
      <c r="M48" s="9">
        <f t="shared" si="11"/>
        <v>0</v>
      </c>
    </row>
    <row r="49" spans="1:13" x14ac:dyDescent="0.25">
      <c r="A49" s="6">
        <v>44055</v>
      </c>
      <c r="B49" s="9">
        <f>AVERAGE(temps!B44:U44)</f>
        <v>87.9</v>
      </c>
      <c r="C49" s="9">
        <f t="shared" si="12"/>
        <v>0.85000000000000853</v>
      </c>
      <c r="D49" s="9">
        <f t="shared" si="2"/>
        <v>0.40737525298887833</v>
      </c>
      <c r="E49" s="9">
        <f t="shared" si="3"/>
        <v>0.40737525298887833</v>
      </c>
      <c r="F49" s="9">
        <f t="shared" si="4"/>
        <v>0.40737525298887833</v>
      </c>
      <c r="G49" s="9">
        <f t="shared" si="5"/>
        <v>0</v>
      </c>
      <c r="H49" s="9">
        <f t="shared" si="6"/>
        <v>0</v>
      </c>
      <c r="I49" s="9">
        <f t="shared" si="7"/>
        <v>0</v>
      </c>
      <c r="J49" s="9">
        <f t="shared" si="8"/>
        <v>0</v>
      </c>
      <c r="K49" s="9">
        <f t="shared" si="9"/>
        <v>0</v>
      </c>
      <c r="L49" s="9">
        <f t="shared" si="10"/>
        <v>0</v>
      </c>
      <c r="M49" s="9">
        <f t="shared" si="11"/>
        <v>0</v>
      </c>
    </row>
    <row r="50" spans="1:13" x14ac:dyDescent="0.25">
      <c r="A50" s="6">
        <v>44056</v>
      </c>
      <c r="B50" s="9">
        <f>AVERAGE(temps!B45:U45)</f>
        <v>88.1</v>
      </c>
      <c r="C50" s="9">
        <f t="shared" si="12"/>
        <v>0.6500000000000199</v>
      </c>
      <c r="D50" s="9">
        <f t="shared" si="2"/>
        <v>0.61475050597776804</v>
      </c>
      <c r="E50" s="9">
        <f t="shared" si="3"/>
        <v>0.61475050597776804</v>
      </c>
      <c r="F50" s="9">
        <f t="shared" si="4"/>
        <v>0.61475050597776804</v>
      </c>
      <c r="G50" s="9">
        <f t="shared" si="5"/>
        <v>0</v>
      </c>
      <c r="H50" s="9">
        <f t="shared" si="6"/>
        <v>0</v>
      </c>
      <c r="I50" s="9">
        <f t="shared" si="7"/>
        <v>0</v>
      </c>
      <c r="J50" s="9">
        <f t="shared" si="8"/>
        <v>0</v>
      </c>
      <c r="K50" s="9">
        <f t="shared" si="9"/>
        <v>0</v>
      </c>
      <c r="L50" s="9">
        <f t="shared" si="10"/>
        <v>0</v>
      </c>
      <c r="M50" s="9">
        <f t="shared" si="11"/>
        <v>0</v>
      </c>
    </row>
    <row r="51" spans="1:13" x14ac:dyDescent="0.25">
      <c r="A51" s="6">
        <v>44057</v>
      </c>
      <c r="B51" s="9">
        <f>AVERAGE(temps!B46:U46)</f>
        <v>88.3</v>
      </c>
      <c r="C51" s="9">
        <f t="shared" si="12"/>
        <v>0.45000000000001705</v>
      </c>
      <c r="D51" s="9">
        <f t="shared" si="2"/>
        <v>0.6221257589666549</v>
      </c>
      <c r="E51" s="9">
        <f t="shared" si="3"/>
        <v>0.6221257589666549</v>
      </c>
      <c r="F51" s="9">
        <f t="shared" si="4"/>
        <v>0.6221257589666549</v>
      </c>
      <c r="G51" s="9">
        <f t="shared" si="5"/>
        <v>0</v>
      </c>
      <c r="H51" s="9">
        <f t="shared" si="6"/>
        <v>0</v>
      </c>
      <c r="I51" s="9">
        <f t="shared" si="7"/>
        <v>0</v>
      </c>
      <c r="J51" s="9">
        <f t="shared" si="8"/>
        <v>0</v>
      </c>
      <c r="K51" s="9">
        <f t="shared" si="9"/>
        <v>0</v>
      </c>
      <c r="L51" s="9">
        <f t="shared" si="10"/>
        <v>0</v>
      </c>
      <c r="M51" s="9">
        <f t="shared" si="11"/>
        <v>0</v>
      </c>
    </row>
    <row r="52" spans="1:13" x14ac:dyDescent="0.25">
      <c r="A52" s="6">
        <v>44058</v>
      </c>
      <c r="B52" s="9">
        <f>AVERAGE(temps!B47:U47)</f>
        <v>88</v>
      </c>
      <c r="C52" s="9">
        <f t="shared" si="12"/>
        <v>0.75000000000001421</v>
      </c>
      <c r="D52" s="9">
        <f t="shared" si="2"/>
        <v>0.92950101195553891</v>
      </c>
      <c r="E52" s="9">
        <f t="shared" si="3"/>
        <v>0.92950101195553891</v>
      </c>
      <c r="F52" s="9">
        <f t="shared" si="4"/>
        <v>0.92950101195553891</v>
      </c>
      <c r="G52" s="9">
        <f t="shared" si="5"/>
        <v>0</v>
      </c>
      <c r="H52" s="9">
        <f t="shared" si="6"/>
        <v>0</v>
      </c>
      <c r="I52" s="9">
        <f t="shared" si="7"/>
        <v>0</v>
      </c>
      <c r="J52" s="9">
        <f t="shared" si="8"/>
        <v>0</v>
      </c>
      <c r="K52" s="9">
        <f t="shared" si="9"/>
        <v>0</v>
      </c>
      <c r="L52" s="9">
        <f t="shared" si="10"/>
        <v>0</v>
      </c>
      <c r="M52" s="9">
        <f t="shared" si="11"/>
        <v>0</v>
      </c>
    </row>
    <row r="53" spans="1:13" x14ac:dyDescent="0.25">
      <c r="A53" s="6">
        <v>44059</v>
      </c>
      <c r="B53" s="9">
        <f>AVERAGE(temps!B48:U48)</f>
        <v>88.8</v>
      </c>
      <c r="C53" s="9">
        <f t="shared" si="12"/>
        <v>-4.9999999999982947E-2</v>
      </c>
      <c r="D53" s="9">
        <f t="shared" si="2"/>
        <v>0.43687626494442577</v>
      </c>
      <c r="E53" s="9">
        <f t="shared" si="3"/>
        <v>0.43687626494442577</v>
      </c>
      <c r="F53" s="9">
        <f t="shared" si="4"/>
        <v>0.43687626494442577</v>
      </c>
      <c r="G53" s="9">
        <f t="shared" si="5"/>
        <v>0</v>
      </c>
      <c r="H53" s="9">
        <f t="shared" si="6"/>
        <v>0</v>
      </c>
      <c r="I53" s="9">
        <f t="shared" si="7"/>
        <v>0</v>
      </c>
      <c r="J53" s="9">
        <f t="shared" si="8"/>
        <v>0</v>
      </c>
      <c r="K53" s="9">
        <f t="shared" si="9"/>
        <v>0</v>
      </c>
      <c r="L53" s="9">
        <f t="shared" si="10"/>
        <v>0</v>
      </c>
      <c r="M53" s="9">
        <f t="shared" si="11"/>
        <v>0</v>
      </c>
    </row>
    <row r="54" spans="1:13" x14ac:dyDescent="0.25">
      <c r="A54" s="6">
        <v>44060</v>
      </c>
      <c r="B54" s="9">
        <f>AVERAGE(temps!B49:U49)</f>
        <v>89.05</v>
      </c>
      <c r="C54" s="9">
        <f t="shared" si="12"/>
        <v>-0.29999999999998295</v>
      </c>
      <c r="D54" s="9">
        <f t="shared" si="2"/>
        <v>0</v>
      </c>
      <c r="E54" s="9">
        <f t="shared" si="3"/>
        <v>0</v>
      </c>
      <c r="F54" s="9">
        <f t="shared" si="4"/>
        <v>0</v>
      </c>
      <c r="G54" s="9">
        <f t="shared" si="5"/>
        <v>0</v>
      </c>
      <c r="H54" s="9">
        <f t="shared" si="6"/>
        <v>0</v>
      </c>
      <c r="I54" s="9">
        <f t="shared" si="7"/>
        <v>0</v>
      </c>
      <c r="J54" s="9">
        <f t="shared" si="8"/>
        <v>0</v>
      </c>
      <c r="K54" s="9">
        <f t="shared" si="9"/>
        <v>0</v>
      </c>
      <c r="L54" s="9">
        <f t="shared" si="10"/>
        <v>0</v>
      </c>
      <c r="M54" s="9">
        <f t="shared" si="11"/>
        <v>0</v>
      </c>
    </row>
    <row r="55" spans="1:13" x14ac:dyDescent="0.25">
      <c r="A55" s="6">
        <v>44061</v>
      </c>
      <c r="B55" s="9">
        <f>AVERAGE(temps!B50:U50)</f>
        <v>90.15</v>
      </c>
      <c r="C55" s="9">
        <f t="shared" si="12"/>
        <v>-1.3999999999999915</v>
      </c>
      <c r="D55" s="9">
        <f t="shared" si="2"/>
        <v>0</v>
      </c>
      <c r="E55" s="9">
        <f t="shared" si="3"/>
        <v>0</v>
      </c>
      <c r="F55" s="9">
        <f t="shared" si="4"/>
        <v>0</v>
      </c>
      <c r="G55" s="9">
        <f t="shared" si="5"/>
        <v>0</v>
      </c>
      <c r="H55" s="9">
        <f t="shared" si="6"/>
        <v>0</v>
      </c>
      <c r="I55" s="9">
        <f t="shared" si="7"/>
        <v>0</v>
      </c>
      <c r="J55" s="9">
        <f t="shared" si="8"/>
        <v>0</v>
      </c>
      <c r="K55" s="9">
        <f t="shared" si="9"/>
        <v>0</v>
      </c>
      <c r="L55" s="9">
        <f t="shared" si="10"/>
        <v>0</v>
      </c>
      <c r="M55" s="9">
        <f t="shared" si="11"/>
        <v>0</v>
      </c>
    </row>
    <row r="56" spans="1:13" x14ac:dyDescent="0.25">
      <c r="A56" s="6">
        <v>44062</v>
      </c>
      <c r="B56" s="9">
        <f>AVERAGE(temps!B51:U51)</f>
        <v>90.3</v>
      </c>
      <c r="C56" s="9">
        <f t="shared" si="12"/>
        <v>-1.5499999999999829</v>
      </c>
      <c r="D56" s="9">
        <f t="shared" si="2"/>
        <v>0</v>
      </c>
      <c r="E56" s="9">
        <f t="shared" si="3"/>
        <v>0</v>
      </c>
      <c r="F56" s="9">
        <f t="shared" si="4"/>
        <v>0</v>
      </c>
      <c r="G56" s="9">
        <f t="shared" si="5"/>
        <v>0</v>
      </c>
      <c r="H56" s="9">
        <f t="shared" si="6"/>
        <v>0</v>
      </c>
      <c r="I56" s="9">
        <f t="shared" si="7"/>
        <v>0</v>
      </c>
      <c r="J56" s="9">
        <f t="shared" si="8"/>
        <v>0</v>
      </c>
      <c r="K56" s="9">
        <f t="shared" si="9"/>
        <v>0</v>
      </c>
      <c r="L56" s="9">
        <f t="shared" si="10"/>
        <v>0</v>
      </c>
      <c r="M56" s="9">
        <f t="shared" si="11"/>
        <v>0</v>
      </c>
    </row>
    <row r="57" spans="1:13" x14ac:dyDescent="0.25">
      <c r="A57" s="6">
        <v>44063</v>
      </c>
      <c r="B57" s="9">
        <f>AVERAGE(temps!B52:U52)</f>
        <v>89.3</v>
      </c>
      <c r="C57" s="9">
        <f t="shared" si="12"/>
        <v>-0.54999999999998295</v>
      </c>
      <c r="D57" s="9">
        <f t="shared" si="2"/>
        <v>0</v>
      </c>
      <c r="E57" s="9">
        <f t="shared" si="3"/>
        <v>0</v>
      </c>
      <c r="F57" s="9">
        <f t="shared" si="4"/>
        <v>0</v>
      </c>
      <c r="G57" s="9">
        <f t="shared" si="5"/>
        <v>0</v>
      </c>
      <c r="H57" s="9">
        <f t="shared" si="6"/>
        <v>0</v>
      </c>
      <c r="I57" s="9">
        <f t="shared" si="7"/>
        <v>0</v>
      </c>
      <c r="J57" s="9">
        <f t="shared" si="8"/>
        <v>0</v>
      </c>
      <c r="K57" s="9">
        <f t="shared" si="9"/>
        <v>0</v>
      </c>
      <c r="L57" s="9">
        <f t="shared" si="10"/>
        <v>0</v>
      </c>
      <c r="M57" s="9">
        <f t="shared" si="11"/>
        <v>0</v>
      </c>
    </row>
    <row r="58" spans="1:13" x14ac:dyDescent="0.25">
      <c r="A58" s="6">
        <v>44064</v>
      </c>
      <c r="B58" s="9">
        <f>AVERAGE(temps!B53:U53)</f>
        <v>89.1</v>
      </c>
      <c r="C58" s="9">
        <f t="shared" si="12"/>
        <v>-0.3499999999999801</v>
      </c>
      <c r="D58" s="9">
        <f t="shared" si="2"/>
        <v>0</v>
      </c>
      <c r="E58" s="9">
        <f t="shared" si="3"/>
        <v>0</v>
      </c>
      <c r="F58" s="9">
        <f t="shared" si="4"/>
        <v>0</v>
      </c>
      <c r="G58" s="9">
        <f t="shared" si="5"/>
        <v>0</v>
      </c>
      <c r="H58" s="9">
        <f t="shared" si="6"/>
        <v>0</v>
      </c>
      <c r="I58" s="9">
        <f t="shared" si="7"/>
        <v>0</v>
      </c>
      <c r="J58" s="9">
        <f t="shared" si="8"/>
        <v>0</v>
      </c>
      <c r="K58" s="9">
        <f t="shared" si="9"/>
        <v>0</v>
      </c>
      <c r="L58" s="9">
        <f t="shared" si="10"/>
        <v>0</v>
      </c>
      <c r="M58" s="9">
        <f t="shared" si="11"/>
        <v>0</v>
      </c>
    </row>
    <row r="59" spans="1:13" x14ac:dyDescent="0.25">
      <c r="A59" s="6">
        <v>44065</v>
      </c>
      <c r="B59" s="9">
        <f>AVERAGE(temps!B54:U54)</f>
        <v>89.4</v>
      </c>
      <c r="C59" s="9">
        <f t="shared" si="12"/>
        <v>-0.64999999999999147</v>
      </c>
      <c r="D59" s="9">
        <f t="shared" si="2"/>
        <v>0</v>
      </c>
      <c r="E59" s="9">
        <f t="shared" si="3"/>
        <v>0</v>
      </c>
      <c r="F59" s="9">
        <f t="shared" si="4"/>
        <v>0</v>
      </c>
      <c r="G59" s="9">
        <f t="shared" si="5"/>
        <v>0</v>
      </c>
      <c r="H59" s="9">
        <f t="shared" si="6"/>
        <v>0</v>
      </c>
      <c r="I59" s="9">
        <f t="shared" si="7"/>
        <v>0</v>
      </c>
      <c r="J59" s="9">
        <f t="shared" si="8"/>
        <v>0</v>
      </c>
      <c r="K59" s="9">
        <f t="shared" si="9"/>
        <v>0</v>
      </c>
      <c r="L59" s="9">
        <f t="shared" si="10"/>
        <v>0</v>
      </c>
      <c r="M59" s="9">
        <f t="shared" si="11"/>
        <v>0</v>
      </c>
    </row>
    <row r="60" spans="1:13" x14ac:dyDescent="0.25">
      <c r="A60" s="6">
        <v>44066</v>
      </c>
      <c r="B60" s="9">
        <f>AVERAGE(temps!B55:U55)</f>
        <v>88.4</v>
      </c>
      <c r="C60" s="9">
        <f t="shared" si="12"/>
        <v>0.35000000000000853</v>
      </c>
      <c r="D60" s="9">
        <f t="shared" si="2"/>
        <v>0</v>
      </c>
      <c r="E60" s="9">
        <f t="shared" si="3"/>
        <v>0</v>
      </c>
      <c r="F60" s="9">
        <f t="shared" si="4"/>
        <v>0</v>
      </c>
      <c r="G60" s="9">
        <f t="shared" si="5"/>
        <v>0</v>
      </c>
      <c r="H60" s="9">
        <f t="shared" si="6"/>
        <v>0</v>
      </c>
      <c r="I60" s="9">
        <f t="shared" si="7"/>
        <v>0</v>
      </c>
      <c r="J60" s="9">
        <f t="shared" si="8"/>
        <v>0</v>
      </c>
      <c r="K60" s="9">
        <f t="shared" si="9"/>
        <v>0</v>
      </c>
      <c r="L60" s="9">
        <f t="shared" si="10"/>
        <v>0</v>
      </c>
      <c r="M60" s="9">
        <f t="shared" si="11"/>
        <v>0</v>
      </c>
    </row>
    <row r="61" spans="1:13" x14ac:dyDescent="0.25">
      <c r="A61" s="6">
        <v>44067</v>
      </c>
      <c r="B61" s="9">
        <f>AVERAGE(temps!B56:U56)</f>
        <v>87.85</v>
      </c>
      <c r="C61" s="9">
        <f t="shared" si="12"/>
        <v>0.9000000000000199</v>
      </c>
      <c r="D61" s="9">
        <f t="shared" si="2"/>
        <v>0.4573752529888897</v>
      </c>
      <c r="E61" s="9">
        <f t="shared" si="3"/>
        <v>0.4573752529888897</v>
      </c>
      <c r="F61" s="9">
        <f t="shared" si="4"/>
        <v>0.4573752529888897</v>
      </c>
      <c r="G61" s="9">
        <f t="shared" si="5"/>
        <v>1.4750505977759509E-2</v>
      </c>
      <c r="H61" s="9">
        <f t="shared" si="6"/>
        <v>1.4750505977759509E-2</v>
      </c>
      <c r="I61" s="9">
        <f t="shared" si="7"/>
        <v>1.4750505977759509E-2</v>
      </c>
      <c r="J61" s="9">
        <f t="shared" si="8"/>
        <v>0</v>
      </c>
      <c r="K61" s="9">
        <f t="shared" si="9"/>
        <v>0</v>
      </c>
      <c r="L61" s="9">
        <f t="shared" si="10"/>
        <v>0</v>
      </c>
      <c r="M61" s="9">
        <f t="shared" si="11"/>
        <v>0</v>
      </c>
    </row>
    <row r="62" spans="1:13" x14ac:dyDescent="0.25">
      <c r="A62" s="6">
        <v>44068</v>
      </c>
      <c r="B62" s="9">
        <f>AVERAGE(temps!B57:U57)</f>
        <v>86.5</v>
      </c>
      <c r="C62" s="9">
        <f t="shared" si="12"/>
        <v>2.2500000000000142</v>
      </c>
      <c r="D62" s="9">
        <f t="shared" si="2"/>
        <v>2.2647505059777737</v>
      </c>
      <c r="E62" s="9">
        <f t="shared" si="3"/>
        <v>2.2647505059777737</v>
      </c>
      <c r="F62" s="9">
        <f t="shared" si="4"/>
        <v>2.2647505059777737</v>
      </c>
      <c r="G62" s="9">
        <f t="shared" si="5"/>
        <v>1.3795010119555133</v>
      </c>
      <c r="H62" s="9">
        <f t="shared" si="6"/>
        <v>1.3795010119555133</v>
      </c>
      <c r="I62" s="9">
        <f t="shared" si="7"/>
        <v>1.3795010119555133</v>
      </c>
      <c r="J62" s="9">
        <f t="shared" si="8"/>
        <v>0.47950101195549344</v>
      </c>
      <c r="K62" s="9">
        <f t="shared" si="9"/>
        <v>0.47950101195549344</v>
      </c>
      <c r="L62" s="9">
        <f t="shared" si="10"/>
        <v>0.47950101195549344</v>
      </c>
      <c r="M62" s="9">
        <f t="shared" si="11"/>
        <v>0</v>
      </c>
    </row>
    <row r="63" spans="1:13" x14ac:dyDescent="0.25">
      <c r="A63" s="6">
        <v>44069</v>
      </c>
      <c r="B63" s="9">
        <f>AVERAGE(temps!B58:U58)</f>
        <v>88.45</v>
      </c>
      <c r="C63" s="9">
        <f t="shared" si="12"/>
        <v>0.30000000000001137</v>
      </c>
      <c r="D63" s="9">
        <f t="shared" si="2"/>
        <v>2.1221257589666549</v>
      </c>
      <c r="E63" s="9">
        <f t="shared" si="3"/>
        <v>2.1221257589666549</v>
      </c>
      <c r="F63" s="9">
        <f t="shared" si="4"/>
        <v>2.1221257589666549</v>
      </c>
      <c r="G63" s="9">
        <f t="shared" si="5"/>
        <v>0.79425151793326432</v>
      </c>
      <c r="H63" s="9">
        <f t="shared" si="6"/>
        <v>0.79425151793326432</v>
      </c>
      <c r="I63" s="9">
        <f t="shared" si="7"/>
        <v>0.79425151793326432</v>
      </c>
      <c r="J63" s="9">
        <f t="shared" si="8"/>
        <v>0</v>
      </c>
      <c r="K63" s="9">
        <f t="shared" si="9"/>
        <v>0</v>
      </c>
      <c r="L63" s="9">
        <f t="shared" si="10"/>
        <v>0</v>
      </c>
      <c r="M63" s="9">
        <f t="shared" si="11"/>
        <v>0</v>
      </c>
    </row>
    <row r="64" spans="1:13" x14ac:dyDescent="0.25">
      <c r="A64" s="6">
        <v>44070</v>
      </c>
      <c r="B64" s="9">
        <f>AVERAGE(temps!B59:U59)</f>
        <v>87.6</v>
      </c>
      <c r="C64" s="9">
        <f t="shared" si="12"/>
        <v>1.1500000000000199</v>
      </c>
      <c r="D64" s="9">
        <f t="shared" si="2"/>
        <v>2.8295010119555446</v>
      </c>
      <c r="E64" s="9">
        <f t="shared" si="3"/>
        <v>2.8295010119555446</v>
      </c>
      <c r="F64" s="9">
        <f t="shared" si="4"/>
        <v>2.8295010119555446</v>
      </c>
      <c r="G64" s="9">
        <f t="shared" si="5"/>
        <v>1.0590020239110238</v>
      </c>
      <c r="H64" s="9">
        <f t="shared" si="6"/>
        <v>1.0590020239110238</v>
      </c>
      <c r="I64" s="9">
        <f t="shared" si="7"/>
        <v>1.0590020239110238</v>
      </c>
      <c r="J64" s="9">
        <f t="shared" si="8"/>
        <v>0</v>
      </c>
      <c r="K64" s="9">
        <f t="shared" si="9"/>
        <v>0</v>
      </c>
      <c r="L64" s="9">
        <f t="shared" si="10"/>
        <v>0</v>
      </c>
      <c r="M64" s="9">
        <f t="shared" si="11"/>
        <v>0</v>
      </c>
    </row>
    <row r="65" spans="1:13" x14ac:dyDescent="0.25">
      <c r="A65" s="6">
        <v>44071</v>
      </c>
      <c r="B65" s="9">
        <f>AVERAGE(temps!B60:U60)</f>
        <v>87.15</v>
      </c>
      <c r="C65" s="9">
        <f t="shared" si="12"/>
        <v>1.6000000000000085</v>
      </c>
      <c r="D65" s="9">
        <f t="shared" si="2"/>
        <v>3.9868762649444229</v>
      </c>
      <c r="E65" s="9">
        <f t="shared" si="3"/>
        <v>3.9868762649444229</v>
      </c>
      <c r="F65" s="9">
        <f t="shared" si="4"/>
        <v>3.9868762649444229</v>
      </c>
      <c r="G65" s="9">
        <f t="shared" si="5"/>
        <v>1.773752529888772</v>
      </c>
      <c r="H65" s="9">
        <f t="shared" si="6"/>
        <v>1.773752529888772</v>
      </c>
      <c r="I65" s="9">
        <f t="shared" si="7"/>
        <v>1.773752529888772</v>
      </c>
      <c r="J65" s="9">
        <f t="shared" si="8"/>
        <v>0</v>
      </c>
      <c r="K65" s="9">
        <f t="shared" si="9"/>
        <v>0</v>
      </c>
      <c r="L65" s="9">
        <f t="shared" si="10"/>
        <v>0</v>
      </c>
      <c r="M65" s="9">
        <f t="shared" si="11"/>
        <v>0</v>
      </c>
    </row>
    <row r="66" spans="1:13" x14ac:dyDescent="0.25">
      <c r="A66" s="6">
        <v>44072</v>
      </c>
      <c r="B66" s="9">
        <f>AVERAGE(temps!B61:U61)</f>
        <v>88.3</v>
      </c>
      <c r="C66" s="9">
        <f t="shared" si="12"/>
        <v>0.45000000000001705</v>
      </c>
      <c r="D66" s="9">
        <f t="shared" si="2"/>
        <v>3.9942515179333098</v>
      </c>
      <c r="E66" s="9">
        <f t="shared" si="3"/>
        <v>3.9942515179333098</v>
      </c>
      <c r="F66" s="9">
        <f t="shared" si="4"/>
        <v>3.9942515179333098</v>
      </c>
      <c r="G66" s="9">
        <f t="shared" si="5"/>
        <v>1.3385030358665286</v>
      </c>
      <c r="H66" s="9">
        <f t="shared" si="6"/>
        <v>1.3385030358665286</v>
      </c>
      <c r="I66" s="9">
        <f t="shared" si="7"/>
        <v>1.3385030358665286</v>
      </c>
      <c r="J66" s="9">
        <f t="shared" si="8"/>
        <v>0</v>
      </c>
      <c r="K66" s="9">
        <f t="shared" si="9"/>
        <v>0</v>
      </c>
      <c r="L66" s="9">
        <f t="shared" si="10"/>
        <v>0</v>
      </c>
      <c r="M66" s="9">
        <f t="shared" si="11"/>
        <v>0</v>
      </c>
    </row>
    <row r="67" spans="1:13" x14ac:dyDescent="0.25">
      <c r="A67" s="6">
        <v>44073</v>
      </c>
      <c r="B67" s="9">
        <f>AVERAGE(temps!B62:U62)</f>
        <v>85.8</v>
      </c>
      <c r="C67" s="9">
        <f t="shared" si="12"/>
        <v>2.9500000000000171</v>
      </c>
      <c r="D67" s="9">
        <f t="shared" si="2"/>
        <v>6.5016267709221971</v>
      </c>
      <c r="E67" s="9">
        <f t="shared" si="3"/>
        <v>6.5016267709221971</v>
      </c>
      <c r="F67" s="9">
        <f t="shared" si="4"/>
        <v>6.5016267709221971</v>
      </c>
      <c r="G67" s="9">
        <f t="shared" si="5"/>
        <v>3.4032535418442853</v>
      </c>
      <c r="H67" s="9">
        <f t="shared" si="6"/>
        <v>3.4032535418442853</v>
      </c>
      <c r="I67" s="9">
        <f t="shared" si="7"/>
        <v>3.4032535418442853</v>
      </c>
      <c r="J67" s="9">
        <f t="shared" si="8"/>
        <v>1.1795010119554963</v>
      </c>
      <c r="K67" s="9">
        <f t="shared" si="9"/>
        <v>1.1795010119554963</v>
      </c>
      <c r="L67" s="9">
        <f t="shared" si="10"/>
        <v>1.1795010119554963</v>
      </c>
      <c r="M67" s="9">
        <f t="shared" si="11"/>
        <v>0</v>
      </c>
    </row>
    <row r="68" spans="1:13" x14ac:dyDescent="0.25">
      <c r="A68" s="6">
        <v>44074</v>
      </c>
      <c r="B68" s="9">
        <f>AVERAGE(temps!B63:U63)</f>
        <v>85.9</v>
      </c>
      <c r="C68" s="9">
        <f t="shared" si="12"/>
        <v>2.8500000000000085</v>
      </c>
      <c r="D68" s="9">
        <f t="shared" si="2"/>
        <v>8.909002023911075</v>
      </c>
      <c r="E68" s="9">
        <f t="shared" si="3"/>
        <v>8.909002023911075</v>
      </c>
      <c r="F68" s="9">
        <f t="shared" si="4"/>
        <v>8.909002023911075</v>
      </c>
      <c r="G68" s="9">
        <f t="shared" si="5"/>
        <v>5.3680040478220334</v>
      </c>
      <c r="H68" s="9">
        <f t="shared" si="6"/>
        <v>5.3680040478220334</v>
      </c>
      <c r="I68" s="9">
        <f t="shared" si="7"/>
        <v>5.3680040478220334</v>
      </c>
      <c r="J68" s="9">
        <f t="shared" si="8"/>
        <v>2.259002023910984</v>
      </c>
      <c r="K68" s="9">
        <f t="shared" si="9"/>
        <v>2.259002023910984</v>
      </c>
      <c r="L68" s="9">
        <f t="shared" si="10"/>
        <v>2.259002023910984</v>
      </c>
      <c r="M68" s="9">
        <f t="shared" si="11"/>
        <v>0</v>
      </c>
    </row>
    <row r="69" spans="1:13" x14ac:dyDescent="0.25">
      <c r="A69" s="6">
        <v>44075</v>
      </c>
      <c r="B69" s="9">
        <f>AVERAGE(temps!B64:U64)</f>
        <v>85.25</v>
      </c>
      <c r="C69" s="9">
        <f t="shared" si="12"/>
        <v>3.5000000000000142</v>
      </c>
      <c r="D69" s="9">
        <f t="shared" si="2"/>
        <v>11.966377276899959</v>
      </c>
      <c r="E69" s="9">
        <f t="shared" si="3"/>
        <v>11.966377276899959</v>
      </c>
      <c r="F69" s="9">
        <f t="shared" si="4"/>
        <v>11.966377276899959</v>
      </c>
      <c r="G69" s="9">
        <f t="shared" si="5"/>
        <v>7.9827545537997873</v>
      </c>
      <c r="H69" s="9">
        <f t="shared" si="6"/>
        <v>7.9827545537997873</v>
      </c>
      <c r="I69" s="9">
        <f t="shared" si="7"/>
        <v>7.9827545537997873</v>
      </c>
      <c r="J69" s="9">
        <f t="shared" si="8"/>
        <v>3.9885030358664775</v>
      </c>
      <c r="K69" s="9">
        <f t="shared" si="9"/>
        <v>3.9885030358664775</v>
      </c>
      <c r="L69" s="9">
        <f t="shared" si="10"/>
        <v>3.9885030358664775</v>
      </c>
      <c r="M69" s="9">
        <f t="shared" si="11"/>
        <v>0</v>
      </c>
    </row>
    <row r="70" spans="1:13" x14ac:dyDescent="0.25">
      <c r="A70" s="6">
        <v>44076</v>
      </c>
      <c r="B70" s="9">
        <f>AVERAGE(temps!B65:U65)</f>
        <v>85.25</v>
      </c>
      <c r="C70" s="9">
        <f t="shared" si="12"/>
        <v>3.5000000000000142</v>
      </c>
      <c r="D70" s="9">
        <f t="shared" si="2"/>
        <v>15.023752529888842</v>
      </c>
      <c r="E70" s="9">
        <f t="shared" si="3"/>
        <v>15.023752529888842</v>
      </c>
      <c r="F70" s="9">
        <f t="shared" si="4"/>
        <v>15.023752529888842</v>
      </c>
      <c r="G70" s="9">
        <f t="shared" si="5"/>
        <v>10.597505059777541</v>
      </c>
      <c r="H70" s="9">
        <f t="shared" si="6"/>
        <v>10.597505059777541</v>
      </c>
      <c r="I70" s="9">
        <f t="shared" si="7"/>
        <v>10.597505059777541</v>
      </c>
      <c r="J70" s="9">
        <f t="shared" si="8"/>
        <v>5.7180040478219709</v>
      </c>
      <c r="K70" s="9">
        <f t="shared" si="9"/>
        <v>5.7180040478219709</v>
      </c>
      <c r="L70" s="9">
        <f t="shared" si="10"/>
        <v>5.7180040478219709</v>
      </c>
      <c r="M70" s="9">
        <f t="shared" si="11"/>
        <v>0</v>
      </c>
    </row>
    <row r="71" spans="1:13" x14ac:dyDescent="0.25">
      <c r="A71" s="6">
        <v>44077</v>
      </c>
      <c r="B71" s="9">
        <f>AVERAGE(temps!B66:U66)</f>
        <v>85.9</v>
      </c>
      <c r="C71" s="9">
        <f t="shared" ref="C71:C102" si="13">$B$3-B71</f>
        <v>2.8500000000000085</v>
      </c>
      <c r="D71" s="9">
        <f t="shared" si="2"/>
        <v>17.43112778287772</v>
      </c>
      <c r="E71" s="9">
        <f t="shared" si="3"/>
        <v>17.43112778287772</v>
      </c>
      <c r="F71" s="9">
        <f t="shared" si="4"/>
        <v>17.43112778287772</v>
      </c>
      <c r="G71" s="9">
        <f t="shared" si="5"/>
        <v>12.56225556575529</v>
      </c>
      <c r="H71" s="9">
        <f t="shared" si="6"/>
        <v>12.56225556575529</v>
      </c>
      <c r="I71" s="9">
        <f t="shared" si="7"/>
        <v>12.56225556575529</v>
      </c>
      <c r="J71" s="9">
        <f t="shared" si="8"/>
        <v>6.7975050597774587</v>
      </c>
      <c r="K71" s="9">
        <f t="shared" si="9"/>
        <v>6.7975050597774587</v>
      </c>
      <c r="L71" s="9">
        <f t="shared" si="10"/>
        <v>6.7975050597774587</v>
      </c>
      <c r="M71" s="9">
        <f t="shared" si="11"/>
        <v>0</v>
      </c>
    </row>
    <row r="72" spans="1:13" x14ac:dyDescent="0.25">
      <c r="A72" s="6">
        <v>44078</v>
      </c>
      <c r="B72" s="9">
        <f>AVERAGE(temps!B67:U67)</f>
        <v>85.8</v>
      </c>
      <c r="C72" s="9">
        <f t="shared" si="13"/>
        <v>2.9500000000000171</v>
      </c>
      <c r="D72" s="9">
        <f t="shared" si="2"/>
        <v>19.938503035866606</v>
      </c>
      <c r="E72" s="9">
        <f t="shared" si="3"/>
        <v>19.938503035866606</v>
      </c>
      <c r="F72" s="9">
        <f t="shared" si="4"/>
        <v>19.938503035866606</v>
      </c>
      <c r="G72" s="9">
        <f t="shared" si="5"/>
        <v>14.627006071733046</v>
      </c>
      <c r="H72" s="9">
        <f t="shared" si="6"/>
        <v>14.627006071733046</v>
      </c>
      <c r="I72" s="9">
        <f t="shared" si="7"/>
        <v>14.627006071733046</v>
      </c>
      <c r="J72" s="9">
        <f t="shared" si="8"/>
        <v>7.977006071732955</v>
      </c>
      <c r="K72" s="9">
        <f t="shared" si="9"/>
        <v>7.977006071732955</v>
      </c>
      <c r="L72" s="9">
        <f t="shared" si="10"/>
        <v>7.977006071732955</v>
      </c>
      <c r="M72" s="9">
        <f t="shared" si="11"/>
        <v>0</v>
      </c>
    </row>
    <row r="73" spans="1:13" x14ac:dyDescent="0.25">
      <c r="A73" s="6">
        <v>44079</v>
      </c>
      <c r="B73" s="9">
        <f>AVERAGE(temps!B68:U68)</f>
        <v>86.2</v>
      </c>
      <c r="C73" s="9">
        <f t="shared" si="13"/>
        <v>2.5500000000000114</v>
      </c>
      <c r="D73" s="9">
        <f t="shared" ref="D73:D129" si="14">MAX(0,D72+(C73-$D$3))</f>
        <v>22.045878288855487</v>
      </c>
      <c r="E73" s="9">
        <f t="shared" ref="E73:E129" si="15">MAX(0,E72+($C73-$E$3))</f>
        <v>22.045878288855487</v>
      </c>
      <c r="F73" s="9">
        <f t="shared" ref="F73:F129" si="16">MAX(0,F72+($C73-$F$3))</f>
        <v>22.045878288855487</v>
      </c>
      <c r="G73" s="9">
        <f t="shared" ref="G73:G129" si="17">MAX(0,G72+($C73-$G$3))</f>
        <v>16.291756577710796</v>
      </c>
      <c r="H73" s="9">
        <f t="shared" ref="H73:H129" si="18">MAX(0,H72+($C73-$H$3))</f>
        <v>16.291756577710796</v>
      </c>
      <c r="I73" s="9">
        <f t="shared" ref="I73:I129" si="19">MAX(0,I72+($C73-$I$3))</f>
        <v>16.291756577710796</v>
      </c>
      <c r="J73" s="9">
        <f t="shared" ref="J73:J129" si="20">MAX(0,J72+($C73-$J$3))</f>
        <v>8.7565070836884455</v>
      </c>
      <c r="K73" s="9">
        <f t="shared" ref="K73:K129" si="21">MAX(0,K72+($C73-$K$3))</f>
        <v>8.7565070836884455</v>
      </c>
      <c r="L73" s="9">
        <f t="shared" ref="L73:L129" si="22">MAX(0,L72+($C73-$L$3))</f>
        <v>8.7565070836884455</v>
      </c>
      <c r="M73" s="9">
        <f t="shared" ref="M73:M129" si="23">MAX(0,M72+($C73-$M$3))</f>
        <v>0</v>
      </c>
    </row>
    <row r="74" spans="1:13" x14ac:dyDescent="0.25">
      <c r="A74" s="6">
        <v>44080</v>
      </c>
      <c r="B74" s="9">
        <f>AVERAGE(temps!B69:U69)</f>
        <v>84.6</v>
      </c>
      <c r="C74" s="9">
        <f t="shared" si="13"/>
        <v>4.1500000000000199</v>
      </c>
      <c r="D74" s="9">
        <f t="shared" si="14"/>
        <v>25.753253541844376</v>
      </c>
      <c r="E74" s="9">
        <f t="shared" si="15"/>
        <v>25.753253541844376</v>
      </c>
      <c r="F74" s="9">
        <f t="shared" si="16"/>
        <v>25.753253541844376</v>
      </c>
      <c r="G74" s="9">
        <f t="shared" si="17"/>
        <v>19.556507083688555</v>
      </c>
      <c r="H74" s="9">
        <f t="shared" si="18"/>
        <v>19.556507083688555</v>
      </c>
      <c r="I74" s="9">
        <f t="shared" si="19"/>
        <v>19.556507083688555</v>
      </c>
      <c r="J74" s="9">
        <f t="shared" si="20"/>
        <v>11.136008095643945</v>
      </c>
      <c r="K74" s="9">
        <f t="shared" si="21"/>
        <v>11.136008095643945</v>
      </c>
      <c r="L74" s="9">
        <f t="shared" si="22"/>
        <v>11.136008095643945</v>
      </c>
      <c r="M74" s="9">
        <f t="shared" si="23"/>
        <v>0.60900202391097835</v>
      </c>
    </row>
    <row r="75" spans="1:13" x14ac:dyDescent="0.25">
      <c r="A75" s="6">
        <v>44081</v>
      </c>
      <c r="B75" s="9">
        <f>AVERAGE(temps!B70:U70)</f>
        <v>84.75</v>
      </c>
      <c r="C75" s="9">
        <f t="shared" si="13"/>
        <v>4.0000000000000142</v>
      </c>
      <c r="D75" s="9">
        <f t="shared" si="14"/>
        <v>29.31062879483326</v>
      </c>
      <c r="E75" s="9">
        <f t="shared" si="15"/>
        <v>29.31062879483326</v>
      </c>
      <c r="F75" s="9">
        <f t="shared" si="16"/>
        <v>29.31062879483326</v>
      </c>
      <c r="G75" s="9">
        <f t="shared" si="17"/>
        <v>22.671257589666308</v>
      </c>
      <c r="H75" s="9">
        <f t="shared" si="18"/>
        <v>22.671257589666308</v>
      </c>
      <c r="I75" s="9">
        <f t="shared" si="19"/>
        <v>22.671257589666308</v>
      </c>
      <c r="J75" s="9">
        <f t="shared" si="20"/>
        <v>13.365509107599438</v>
      </c>
      <c r="K75" s="9">
        <f t="shared" si="21"/>
        <v>13.365509107599438</v>
      </c>
      <c r="L75" s="9">
        <f t="shared" si="22"/>
        <v>13.365509107599438</v>
      </c>
      <c r="M75" s="9">
        <f t="shared" si="23"/>
        <v>1.068004047821951</v>
      </c>
    </row>
    <row r="76" spans="1:13" x14ac:dyDescent="0.25">
      <c r="A76" s="6">
        <v>44082</v>
      </c>
      <c r="B76" s="9">
        <f>AVERAGE(temps!B71:U71)</f>
        <v>85.25</v>
      </c>
      <c r="C76" s="9">
        <f t="shared" si="13"/>
        <v>3.5000000000000142</v>
      </c>
      <c r="D76" s="9">
        <f t="shared" si="14"/>
        <v>32.368004047822147</v>
      </c>
      <c r="E76" s="9">
        <f t="shared" si="15"/>
        <v>32.368004047822147</v>
      </c>
      <c r="F76" s="9">
        <f t="shared" si="16"/>
        <v>32.368004047822147</v>
      </c>
      <c r="G76" s="9">
        <f t="shared" si="17"/>
        <v>25.28600809564406</v>
      </c>
      <c r="H76" s="9">
        <f t="shared" si="18"/>
        <v>25.28600809564406</v>
      </c>
      <c r="I76" s="9">
        <f t="shared" si="19"/>
        <v>25.28600809564406</v>
      </c>
      <c r="J76" s="9">
        <f t="shared" si="20"/>
        <v>15.095010119554932</v>
      </c>
      <c r="K76" s="9">
        <f t="shared" si="21"/>
        <v>15.095010119554932</v>
      </c>
      <c r="L76" s="9">
        <f t="shared" si="22"/>
        <v>15.095010119554932</v>
      </c>
      <c r="M76" s="9">
        <f t="shared" si="23"/>
        <v>1.0270060717329237</v>
      </c>
    </row>
    <row r="77" spans="1:13" x14ac:dyDescent="0.25">
      <c r="A77" s="6">
        <v>44083</v>
      </c>
      <c r="B77" s="9">
        <f>AVERAGE(temps!B72:U72)</f>
        <v>85.05</v>
      </c>
      <c r="C77" s="9">
        <f t="shared" si="13"/>
        <v>3.7000000000000171</v>
      </c>
      <c r="D77" s="9">
        <f t="shared" si="14"/>
        <v>35.625379300811034</v>
      </c>
      <c r="E77" s="9">
        <f t="shared" si="15"/>
        <v>35.625379300811034</v>
      </c>
      <c r="F77" s="9">
        <f t="shared" si="16"/>
        <v>35.625379300811034</v>
      </c>
      <c r="G77" s="9">
        <f t="shared" si="17"/>
        <v>28.100758601621816</v>
      </c>
      <c r="H77" s="9">
        <f t="shared" si="18"/>
        <v>28.100758601621816</v>
      </c>
      <c r="I77" s="9">
        <f t="shared" si="19"/>
        <v>28.100758601621816</v>
      </c>
      <c r="J77" s="9">
        <f t="shared" si="20"/>
        <v>17.02451113151043</v>
      </c>
      <c r="K77" s="9">
        <f t="shared" si="21"/>
        <v>17.02451113151043</v>
      </c>
      <c r="L77" s="9">
        <f t="shared" si="22"/>
        <v>17.02451113151043</v>
      </c>
      <c r="M77" s="9">
        <f t="shared" si="23"/>
        <v>1.1860080956438992</v>
      </c>
    </row>
    <row r="78" spans="1:13" x14ac:dyDescent="0.25">
      <c r="A78" s="6">
        <v>44084</v>
      </c>
      <c r="B78" s="9">
        <f>AVERAGE(temps!B73:U73)</f>
        <v>85.25</v>
      </c>
      <c r="C78" s="9">
        <f t="shared" si="13"/>
        <v>3.5000000000000142</v>
      </c>
      <c r="D78" s="9">
        <f t="shared" si="14"/>
        <v>38.682754553799917</v>
      </c>
      <c r="E78" s="9">
        <f t="shared" si="15"/>
        <v>38.682754553799917</v>
      </c>
      <c r="F78" s="9">
        <f t="shared" si="16"/>
        <v>38.682754553799917</v>
      </c>
      <c r="G78" s="9">
        <f t="shared" si="17"/>
        <v>30.715509107599569</v>
      </c>
      <c r="H78" s="9">
        <f t="shared" si="18"/>
        <v>30.715509107599569</v>
      </c>
      <c r="I78" s="9">
        <f t="shared" si="19"/>
        <v>30.715509107599569</v>
      </c>
      <c r="J78" s="9">
        <f t="shared" si="20"/>
        <v>18.754012143465921</v>
      </c>
      <c r="K78" s="9">
        <f t="shared" si="21"/>
        <v>18.754012143465921</v>
      </c>
      <c r="L78" s="9">
        <f t="shared" si="22"/>
        <v>18.754012143465921</v>
      </c>
      <c r="M78" s="9">
        <f t="shared" si="23"/>
        <v>1.1450101195548719</v>
      </c>
    </row>
    <row r="79" spans="1:13" x14ac:dyDescent="0.25">
      <c r="A79" s="6">
        <v>44085</v>
      </c>
      <c r="B79" s="9">
        <f>AVERAGE(temps!B74:U74)</f>
        <v>85.55</v>
      </c>
      <c r="C79" s="9">
        <f t="shared" si="13"/>
        <v>3.2000000000000171</v>
      </c>
      <c r="D79" s="9">
        <f t="shared" si="14"/>
        <v>41.440129806788804</v>
      </c>
      <c r="E79" s="9">
        <f t="shared" si="15"/>
        <v>41.440129806788804</v>
      </c>
      <c r="F79" s="9">
        <f t="shared" si="16"/>
        <v>41.440129806788804</v>
      </c>
      <c r="G79" s="9">
        <f t="shared" si="17"/>
        <v>33.030259613577329</v>
      </c>
      <c r="H79" s="9">
        <f t="shared" si="18"/>
        <v>33.030259613577329</v>
      </c>
      <c r="I79" s="9">
        <f t="shared" si="19"/>
        <v>33.030259613577329</v>
      </c>
      <c r="J79" s="9">
        <f t="shared" si="20"/>
        <v>20.183513155421416</v>
      </c>
      <c r="K79" s="9">
        <f t="shared" si="21"/>
        <v>20.183513155421416</v>
      </c>
      <c r="L79" s="9">
        <f t="shared" si="22"/>
        <v>20.183513155421416</v>
      </c>
      <c r="M79" s="9">
        <f t="shared" si="23"/>
        <v>0.80401214346584737</v>
      </c>
    </row>
    <row r="80" spans="1:13" x14ac:dyDescent="0.25">
      <c r="A80" s="6">
        <v>44086</v>
      </c>
      <c r="B80" s="9">
        <f>AVERAGE(temps!B75:U75)</f>
        <v>85.3</v>
      </c>
      <c r="C80" s="9">
        <f t="shared" si="13"/>
        <v>3.4500000000000171</v>
      </c>
      <c r="D80" s="9">
        <f t="shared" si="14"/>
        <v>44.44750505977769</v>
      </c>
      <c r="E80" s="9">
        <f t="shared" si="15"/>
        <v>44.44750505977769</v>
      </c>
      <c r="F80" s="9">
        <f t="shared" si="16"/>
        <v>44.44750505977769</v>
      </c>
      <c r="G80" s="9">
        <f t="shared" si="17"/>
        <v>35.595010119555084</v>
      </c>
      <c r="H80" s="9">
        <f t="shared" si="18"/>
        <v>35.595010119555084</v>
      </c>
      <c r="I80" s="9">
        <f t="shared" si="19"/>
        <v>35.595010119555084</v>
      </c>
      <c r="J80" s="9">
        <f t="shared" si="20"/>
        <v>21.86301416737691</v>
      </c>
      <c r="K80" s="9">
        <f t="shared" si="21"/>
        <v>21.86301416737691</v>
      </c>
      <c r="L80" s="9">
        <f t="shared" si="22"/>
        <v>21.86301416737691</v>
      </c>
      <c r="M80" s="9">
        <f t="shared" si="23"/>
        <v>0.71301416737682288</v>
      </c>
    </row>
    <row r="81" spans="1:13" x14ac:dyDescent="0.25">
      <c r="A81" s="6">
        <v>44087</v>
      </c>
      <c r="B81" s="9">
        <f>AVERAGE(temps!B76:U76)</f>
        <v>83.1</v>
      </c>
      <c r="C81" s="9">
        <f t="shared" si="13"/>
        <v>5.6500000000000199</v>
      </c>
      <c r="D81" s="9">
        <f t="shared" si="14"/>
        <v>49.654880312766579</v>
      </c>
      <c r="E81" s="9">
        <f t="shared" si="15"/>
        <v>49.654880312766579</v>
      </c>
      <c r="F81" s="9">
        <f t="shared" si="16"/>
        <v>49.654880312766579</v>
      </c>
      <c r="G81" s="9">
        <f t="shared" si="17"/>
        <v>40.359760625532843</v>
      </c>
      <c r="H81" s="9">
        <f t="shared" si="18"/>
        <v>40.359760625532843</v>
      </c>
      <c r="I81" s="9">
        <f t="shared" si="19"/>
        <v>40.359760625532843</v>
      </c>
      <c r="J81" s="9">
        <f t="shared" si="20"/>
        <v>25.742515179332408</v>
      </c>
      <c r="K81" s="9">
        <f t="shared" si="21"/>
        <v>25.742515179332408</v>
      </c>
      <c r="L81" s="9">
        <f t="shared" si="22"/>
        <v>25.742515179332408</v>
      </c>
      <c r="M81" s="9">
        <f t="shared" si="23"/>
        <v>2.8220161912878012</v>
      </c>
    </row>
    <row r="82" spans="1:13" x14ac:dyDescent="0.25">
      <c r="A82" s="6">
        <v>44088</v>
      </c>
      <c r="B82" s="9">
        <f>AVERAGE(temps!B77:U77)</f>
        <v>83.65</v>
      </c>
      <c r="C82" s="9">
        <f t="shared" si="13"/>
        <v>5.1000000000000085</v>
      </c>
      <c r="D82" s="9">
        <f t="shared" si="14"/>
        <v>54.312255565755457</v>
      </c>
      <c r="E82" s="9">
        <f t="shared" si="15"/>
        <v>54.312255565755457</v>
      </c>
      <c r="F82" s="9">
        <f t="shared" si="16"/>
        <v>54.312255565755457</v>
      </c>
      <c r="G82" s="9">
        <f t="shared" si="17"/>
        <v>44.57451113151059</v>
      </c>
      <c r="H82" s="9">
        <f t="shared" si="18"/>
        <v>44.57451113151059</v>
      </c>
      <c r="I82" s="9">
        <f t="shared" si="19"/>
        <v>44.57451113151059</v>
      </c>
      <c r="J82" s="9">
        <f t="shared" si="20"/>
        <v>29.072016191287894</v>
      </c>
      <c r="K82" s="9">
        <f t="shared" si="21"/>
        <v>29.072016191287894</v>
      </c>
      <c r="L82" s="9">
        <f t="shared" si="22"/>
        <v>29.072016191287894</v>
      </c>
      <c r="M82" s="9">
        <f t="shared" si="23"/>
        <v>4.3810182151987682</v>
      </c>
    </row>
    <row r="83" spans="1:13" x14ac:dyDescent="0.25">
      <c r="A83" s="6">
        <v>44089</v>
      </c>
      <c r="B83" s="9">
        <f>AVERAGE(temps!B78:U78)</f>
        <v>83.7</v>
      </c>
      <c r="C83" s="9">
        <f t="shared" si="13"/>
        <v>5.0500000000000114</v>
      </c>
      <c r="D83" s="9">
        <f t="shared" si="14"/>
        <v>58.919630818744338</v>
      </c>
      <c r="E83" s="9">
        <f t="shared" si="15"/>
        <v>58.919630818744338</v>
      </c>
      <c r="F83" s="9">
        <f t="shared" si="16"/>
        <v>58.919630818744338</v>
      </c>
      <c r="G83" s="9">
        <f t="shared" si="17"/>
        <v>48.73926163748834</v>
      </c>
      <c r="H83" s="9">
        <f t="shared" si="18"/>
        <v>48.73926163748834</v>
      </c>
      <c r="I83" s="9">
        <f t="shared" si="19"/>
        <v>48.73926163748834</v>
      </c>
      <c r="J83" s="9">
        <f t="shared" si="20"/>
        <v>32.351517203243382</v>
      </c>
      <c r="K83" s="9">
        <f t="shared" si="21"/>
        <v>32.351517203243382</v>
      </c>
      <c r="L83" s="9">
        <f t="shared" si="22"/>
        <v>32.351517203243382</v>
      </c>
      <c r="M83" s="9">
        <f t="shared" si="23"/>
        <v>5.890020239109738</v>
      </c>
    </row>
    <row r="84" spans="1:13" x14ac:dyDescent="0.25">
      <c r="A84" s="6">
        <v>44090</v>
      </c>
      <c r="B84" s="9">
        <f>AVERAGE(temps!B79:U79)</f>
        <v>82.25</v>
      </c>
      <c r="C84" s="9">
        <f t="shared" si="13"/>
        <v>6.5000000000000142</v>
      </c>
      <c r="D84" s="9">
        <f t="shared" si="14"/>
        <v>64.977006071733229</v>
      </c>
      <c r="E84" s="9">
        <f t="shared" si="15"/>
        <v>64.977006071733229</v>
      </c>
      <c r="F84" s="9">
        <f t="shared" si="16"/>
        <v>64.977006071733229</v>
      </c>
      <c r="G84" s="9">
        <f t="shared" si="17"/>
        <v>54.354012143466093</v>
      </c>
      <c r="H84" s="9">
        <f t="shared" si="18"/>
        <v>54.354012143466093</v>
      </c>
      <c r="I84" s="9">
        <f t="shared" si="19"/>
        <v>54.354012143466093</v>
      </c>
      <c r="J84" s="9">
        <f t="shared" si="20"/>
        <v>37.081018215198874</v>
      </c>
      <c r="K84" s="9">
        <f t="shared" si="21"/>
        <v>37.081018215198874</v>
      </c>
      <c r="L84" s="9">
        <f t="shared" si="22"/>
        <v>37.081018215198874</v>
      </c>
      <c r="M84" s="9">
        <f t="shared" si="23"/>
        <v>8.8490222630207107</v>
      </c>
    </row>
    <row r="85" spans="1:13" x14ac:dyDescent="0.25">
      <c r="A85" s="6">
        <v>44091</v>
      </c>
      <c r="B85" s="9">
        <f>AVERAGE(temps!B80:U80)</f>
        <v>81.849999999999994</v>
      </c>
      <c r="C85" s="9">
        <f t="shared" si="13"/>
        <v>6.9000000000000199</v>
      </c>
      <c r="D85" s="9">
        <f t="shared" si="14"/>
        <v>71.434381324722125</v>
      </c>
      <c r="E85" s="9">
        <f t="shared" si="15"/>
        <v>71.434381324722125</v>
      </c>
      <c r="F85" s="9">
        <f t="shared" si="16"/>
        <v>71.434381324722125</v>
      </c>
      <c r="G85" s="9">
        <f t="shared" si="17"/>
        <v>60.368762649443852</v>
      </c>
      <c r="H85" s="9">
        <f t="shared" si="18"/>
        <v>60.368762649443852</v>
      </c>
      <c r="I85" s="9">
        <f t="shared" si="19"/>
        <v>60.368762649443852</v>
      </c>
      <c r="J85" s="9">
        <f t="shared" si="20"/>
        <v>42.210519227154371</v>
      </c>
      <c r="K85" s="9">
        <f t="shared" si="21"/>
        <v>42.210519227154371</v>
      </c>
      <c r="L85" s="9">
        <f t="shared" si="22"/>
        <v>42.210519227154371</v>
      </c>
      <c r="M85" s="9">
        <f t="shared" si="23"/>
        <v>12.208024286931689</v>
      </c>
    </row>
    <row r="86" spans="1:13" x14ac:dyDescent="0.25">
      <c r="A86" s="6">
        <v>44092</v>
      </c>
      <c r="B86" s="9">
        <f>AVERAGE(temps!B81:U81)</f>
        <v>81.7</v>
      </c>
      <c r="C86" s="9">
        <f t="shared" si="13"/>
        <v>7.0500000000000114</v>
      </c>
      <c r="D86" s="9">
        <f t="shared" si="14"/>
        <v>78.041756577710998</v>
      </c>
      <c r="E86" s="9">
        <f t="shared" si="15"/>
        <v>78.041756577710998</v>
      </c>
      <c r="F86" s="9">
        <f t="shared" si="16"/>
        <v>78.041756577710998</v>
      </c>
      <c r="G86" s="9">
        <f t="shared" si="17"/>
        <v>66.533513155421602</v>
      </c>
      <c r="H86" s="9">
        <f t="shared" si="18"/>
        <v>66.533513155421602</v>
      </c>
      <c r="I86" s="9">
        <f t="shared" si="19"/>
        <v>66.533513155421602</v>
      </c>
      <c r="J86" s="9">
        <f t="shared" si="20"/>
        <v>47.49002023910986</v>
      </c>
      <c r="K86" s="9">
        <f t="shared" si="21"/>
        <v>47.49002023910986</v>
      </c>
      <c r="L86" s="9">
        <f t="shared" si="22"/>
        <v>47.49002023910986</v>
      </c>
      <c r="M86" s="9">
        <f t="shared" si="23"/>
        <v>15.717026310842659</v>
      </c>
    </row>
    <row r="87" spans="1:13" x14ac:dyDescent="0.25">
      <c r="A87" s="6">
        <v>44093</v>
      </c>
      <c r="B87" s="9">
        <f>AVERAGE(temps!B82:U82)</f>
        <v>82.4</v>
      </c>
      <c r="C87" s="9">
        <f t="shared" si="13"/>
        <v>6.3500000000000085</v>
      </c>
      <c r="D87" s="9">
        <f t="shared" si="14"/>
        <v>83.949131830699883</v>
      </c>
      <c r="E87" s="9">
        <f t="shared" si="15"/>
        <v>83.949131830699883</v>
      </c>
      <c r="F87" s="9">
        <f t="shared" si="16"/>
        <v>83.949131830699883</v>
      </c>
      <c r="G87" s="9">
        <f t="shared" si="17"/>
        <v>71.998263661399349</v>
      </c>
      <c r="H87" s="9">
        <f t="shared" si="18"/>
        <v>71.998263661399349</v>
      </c>
      <c r="I87" s="9">
        <f t="shared" si="19"/>
        <v>71.998263661399349</v>
      </c>
      <c r="J87" s="9">
        <f t="shared" si="20"/>
        <v>52.069521251065346</v>
      </c>
      <c r="K87" s="9">
        <f t="shared" si="21"/>
        <v>52.069521251065346</v>
      </c>
      <c r="L87" s="9">
        <f t="shared" si="22"/>
        <v>52.069521251065346</v>
      </c>
      <c r="M87" s="9">
        <f t="shared" si="23"/>
        <v>18.526028334753626</v>
      </c>
    </row>
    <row r="88" spans="1:13" x14ac:dyDescent="0.25">
      <c r="A88" s="6">
        <v>44094</v>
      </c>
      <c r="B88" s="9">
        <f>AVERAGE(temps!B83:U83)</f>
        <v>83</v>
      </c>
      <c r="C88" s="9">
        <f t="shared" si="13"/>
        <v>5.7500000000000142</v>
      </c>
      <c r="D88" s="9">
        <f t="shared" si="14"/>
        <v>89.256507083688774</v>
      </c>
      <c r="E88" s="9">
        <f t="shared" si="15"/>
        <v>89.256507083688774</v>
      </c>
      <c r="F88" s="9">
        <f t="shared" si="16"/>
        <v>89.256507083688774</v>
      </c>
      <c r="G88" s="9">
        <f t="shared" si="17"/>
        <v>76.863014167377102</v>
      </c>
      <c r="H88" s="9">
        <f t="shared" si="18"/>
        <v>76.863014167377102</v>
      </c>
      <c r="I88" s="9">
        <f t="shared" si="19"/>
        <v>76.863014167377102</v>
      </c>
      <c r="J88" s="9">
        <f t="shared" si="20"/>
        <v>56.049022263020838</v>
      </c>
      <c r="K88" s="9">
        <f t="shared" si="21"/>
        <v>56.049022263020838</v>
      </c>
      <c r="L88" s="9">
        <f t="shared" si="22"/>
        <v>56.049022263020838</v>
      </c>
      <c r="M88" s="9">
        <f t="shared" si="23"/>
        <v>20.735030358664599</v>
      </c>
    </row>
    <row r="89" spans="1:13" x14ac:dyDescent="0.25">
      <c r="A89" s="6">
        <v>44095</v>
      </c>
      <c r="B89" s="9">
        <f>AVERAGE(temps!B84:U84)</f>
        <v>81.599999999999994</v>
      </c>
      <c r="C89" s="9">
        <f t="shared" si="13"/>
        <v>7.1500000000000199</v>
      </c>
      <c r="D89" s="9">
        <f t="shared" si="14"/>
        <v>95.963882336677671</v>
      </c>
      <c r="E89" s="9">
        <f t="shared" si="15"/>
        <v>95.963882336677671</v>
      </c>
      <c r="F89" s="9">
        <f t="shared" si="16"/>
        <v>95.963882336677671</v>
      </c>
      <c r="G89" s="9">
        <f t="shared" si="17"/>
        <v>83.127764673354861</v>
      </c>
      <c r="H89" s="9">
        <f t="shared" si="18"/>
        <v>83.127764673354861</v>
      </c>
      <c r="I89" s="9">
        <f t="shared" si="19"/>
        <v>83.127764673354861</v>
      </c>
      <c r="J89" s="9">
        <f t="shared" si="20"/>
        <v>61.428523274976335</v>
      </c>
      <c r="K89" s="9">
        <f t="shared" si="21"/>
        <v>61.428523274976335</v>
      </c>
      <c r="L89" s="9">
        <f t="shared" si="22"/>
        <v>61.428523274976335</v>
      </c>
      <c r="M89" s="9">
        <f t="shared" si="23"/>
        <v>24.344032382575577</v>
      </c>
    </row>
    <row r="90" spans="1:13" x14ac:dyDescent="0.25">
      <c r="A90" s="6">
        <v>44096</v>
      </c>
      <c r="B90" s="9">
        <f>AVERAGE(temps!B85:U85)</f>
        <v>81.2</v>
      </c>
      <c r="C90" s="9">
        <f t="shared" si="13"/>
        <v>7.5500000000000114</v>
      </c>
      <c r="D90" s="9">
        <f t="shared" si="14"/>
        <v>103.07125758966654</v>
      </c>
      <c r="E90" s="9">
        <f t="shared" si="15"/>
        <v>103.07125758966654</v>
      </c>
      <c r="F90" s="9">
        <f t="shared" si="16"/>
        <v>103.07125758966654</v>
      </c>
      <c r="G90" s="9">
        <f t="shared" si="17"/>
        <v>89.792515179332611</v>
      </c>
      <c r="H90" s="9">
        <f t="shared" si="18"/>
        <v>89.792515179332611</v>
      </c>
      <c r="I90" s="9">
        <f t="shared" si="19"/>
        <v>89.792515179332611</v>
      </c>
      <c r="J90" s="9">
        <f t="shared" si="20"/>
        <v>67.208024286931831</v>
      </c>
      <c r="K90" s="9">
        <f t="shared" si="21"/>
        <v>67.208024286931831</v>
      </c>
      <c r="L90" s="9">
        <f t="shared" si="22"/>
        <v>67.208024286931831</v>
      </c>
      <c r="M90" s="9">
        <f t="shared" si="23"/>
        <v>28.353034406486547</v>
      </c>
    </row>
    <row r="91" spans="1:13" x14ac:dyDescent="0.25">
      <c r="A91" s="6">
        <v>44097</v>
      </c>
      <c r="B91" s="9">
        <f>AVERAGE(temps!B86:U86)</f>
        <v>82.75</v>
      </c>
      <c r="C91" s="9">
        <f t="shared" si="13"/>
        <v>6.0000000000000142</v>
      </c>
      <c r="D91" s="9">
        <f t="shared" si="14"/>
        <v>108.62863284265543</v>
      </c>
      <c r="E91" s="9">
        <f t="shared" si="15"/>
        <v>108.62863284265543</v>
      </c>
      <c r="F91" s="9">
        <f t="shared" si="16"/>
        <v>108.62863284265543</v>
      </c>
      <c r="G91" s="9">
        <f t="shared" si="17"/>
        <v>94.907265685310364</v>
      </c>
      <c r="H91" s="9">
        <f t="shared" si="18"/>
        <v>94.907265685310364</v>
      </c>
      <c r="I91" s="9">
        <f t="shared" si="19"/>
        <v>94.907265685310364</v>
      </c>
      <c r="J91" s="9">
        <f t="shared" si="20"/>
        <v>71.437525298887323</v>
      </c>
      <c r="K91" s="9">
        <f t="shared" si="21"/>
        <v>71.437525298887323</v>
      </c>
      <c r="L91" s="9">
        <f t="shared" si="22"/>
        <v>71.437525298887323</v>
      </c>
      <c r="M91" s="9">
        <f t="shared" si="23"/>
        <v>30.812036430397519</v>
      </c>
    </row>
    <row r="92" spans="1:13" x14ac:dyDescent="0.25">
      <c r="A92" s="6">
        <v>44098</v>
      </c>
      <c r="B92" s="9">
        <f>AVERAGE(temps!B87:U87)</f>
        <v>80.400000000000006</v>
      </c>
      <c r="C92" s="9">
        <f t="shared" si="13"/>
        <v>8.3500000000000085</v>
      </c>
      <c r="D92" s="9">
        <f t="shared" si="14"/>
        <v>116.53600809564432</v>
      </c>
      <c r="E92" s="9">
        <f t="shared" si="15"/>
        <v>116.53600809564432</v>
      </c>
      <c r="F92" s="9">
        <f t="shared" si="16"/>
        <v>116.53600809564432</v>
      </c>
      <c r="G92" s="9">
        <f t="shared" si="17"/>
        <v>102.37201619128811</v>
      </c>
      <c r="H92" s="9">
        <f t="shared" si="18"/>
        <v>102.37201619128811</v>
      </c>
      <c r="I92" s="9">
        <f t="shared" si="19"/>
        <v>102.37201619128811</v>
      </c>
      <c r="J92" s="9">
        <f t="shared" si="20"/>
        <v>78.017026310842809</v>
      </c>
      <c r="K92" s="9">
        <f t="shared" si="21"/>
        <v>78.017026310842809</v>
      </c>
      <c r="L92" s="9">
        <f t="shared" si="22"/>
        <v>78.017026310842809</v>
      </c>
      <c r="M92" s="9">
        <f t="shared" si="23"/>
        <v>35.62103845430849</v>
      </c>
    </row>
    <row r="93" spans="1:13" x14ac:dyDescent="0.25">
      <c r="A93" s="6">
        <v>44099</v>
      </c>
      <c r="B93" s="9">
        <f>AVERAGE(temps!B88:U88)</f>
        <v>79.3</v>
      </c>
      <c r="C93" s="9">
        <f t="shared" si="13"/>
        <v>9.4500000000000171</v>
      </c>
      <c r="D93" s="9">
        <f t="shared" si="14"/>
        <v>125.5433833486332</v>
      </c>
      <c r="E93" s="9">
        <f t="shared" si="15"/>
        <v>125.5433833486332</v>
      </c>
      <c r="F93" s="9">
        <f t="shared" si="16"/>
        <v>125.5433833486332</v>
      </c>
      <c r="G93" s="9">
        <f t="shared" si="17"/>
        <v>110.93676669726587</v>
      </c>
      <c r="H93" s="9">
        <f t="shared" si="18"/>
        <v>110.93676669726587</v>
      </c>
      <c r="I93" s="9">
        <f t="shared" si="19"/>
        <v>110.93676669726587</v>
      </c>
      <c r="J93" s="9">
        <f t="shared" si="20"/>
        <v>85.696527322798303</v>
      </c>
      <c r="K93" s="9">
        <f t="shared" si="21"/>
        <v>85.696527322798303</v>
      </c>
      <c r="L93" s="9">
        <f t="shared" si="22"/>
        <v>85.696527322798303</v>
      </c>
      <c r="M93" s="9">
        <f t="shared" si="23"/>
        <v>41.530040478219462</v>
      </c>
    </row>
    <row r="94" spans="1:13" x14ac:dyDescent="0.25">
      <c r="A94" s="6">
        <v>44100</v>
      </c>
      <c r="B94" s="9">
        <f>AVERAGE(temps!B89:U89)</f>
        <v>78.55</v>
      </c>
      <c r="C94" s="9">
        <f t="shared" si="13"/>
        <v>10.200000000000017</v>
      </c>
      <c r="D94" s="9">
        <f t="shared" si="14"/>
        <v>135.30075860162208</v>
      </c>
      <c r="E94" s="9">
        <f t="shared" si="15"/>
        <v>135.30075860162208</v>
      </c>
      <c r="F94" s="9">
        <f t="shared" si="16"/>
        <v>135.30075860162208</v>
      </c>
      <c r="G94" s="9">
        <f t="shared" si="17"/>
        <v>120.25151720324362</v>
      </c>
      <c r="H94" s="9">
        <f t="shared" si="18"/>
        <v>120.25151720324362</v>
      </c>
      <c r="I94" s="9">
        <f t="shared" si="19"/>
        <v>120.25151720324362</v>
      </c>
      <c r="J94" s="9">
        <f t="shared" si="20"/>
        <v>94.126028334753798</v>
      </c>
      <c r="K94" s="9">
        <f t="shared" si="21"/>
        <v>94.126028334753798</v>
      </c>
      <c r="L94" s="9">
        <f t="shared" si="22"/>
        <v>94.126028334753798</v>
      </c>
      <c r="M94" s="9">
        <f t="shared" si="23"/>
        <v>48.189042502130434</v>
      </c>
    </row>
    <row r="95" spans="1:13" x14ac:dyDescent="0.25">
      <c r="A95" s="6">
        <v>44101</v>
      </c>
      <c r="B95" s="9">
        <f>AVERAGE(temps!B90:U90)</f>
        <v>78.55</v>
      </c>
      <c r="C95" s="9">
        <f t="shared" si="13"/>
        <v>10.200000000000017</v>
      </c>
      <c r="D95" s="9">
        <f t="shared" si="14"/>
        <v>145.05813385461096</v>
      </c>
      <c r="E95" s="9">
        <f t="shared" si="15"/>
        <v>145.05813385461096</v>
      </c>
      <c r="F95" s="9">
        <f t="shared" si="16"/>
        <v>145.05813385461096</v>
      </c>
      <c r="G95" s="9">
        <f t="shared" si="17"/>
        <v>129.56626770922139</v>
      </c>
      <c r="H95" s="9">
        <f t="shared" si="18"/>
        <v>129.56626770922139</v>
      </c>
      <c r="I95" s="9">
        <f t="shared" si="19"/>
        <v>129.56626770922139</v>
      </c>
      <c r="J95" s="9">
        <f t="shared" si="20"/>
        <v>102.55552934670929</v>
      </c>
      <c r="K95" s="9">
        <f t="shared" si="21"/>
        <v>102.55552934670929</v>
      </c>
      <c r="L95" s="9">
        <f t="shared" si="22"/>
        <v>102.55552934670929</v>
      </c>
      <c r="M95" s="9">
        <f t="shared" si="23"/>
        <v>54.848044526041406</v>
      </c>
    </row>
    <row r="96" spans="1:13" x14ac:dyDescent="0.25">
      <c r="A96" s="6">
        <v>44102</v>
      </c>
      <c r="B96" s="9">
        <f>AVERAGE(temps!B91:U91)</f>
        <v>78.650000000000006</v>
      </c>
      <c r="C96" s="9">
        <f t="shared" si="13"/>
        <v>10.100000000000009</v>
      </c>
      <c r="D96" s="9">
        <f t="shared" si="14"/>
        <v>154.71550910759984</v>
      </c>
      <c r="E96" s="9">
        <f t="shared" si="15"/>
        <v>154.71550910759984</v>
      </c>
      <c r="F96" s="9">
        <f t="shared" si="16"/>
        <v>154.71550910759984</v>
      </c>
      <c r="G96" s="9">
        <f t="shared" si="17"/>
        <v>138.78101821519914</v>
      </c>
      <c r="H96" s="9">
        <f t="shared" si="18"/>
        <v>138.78101821519914</v>
      </c>
      <c r="I96" s="9">
        <f t="shared" si="19"/>
        <v>138.78101821519914</v>
      </c>
      <c r="J96" s="9">
        <f t="shared" si="20"/>
        <v>110.88503035866478</v>
      </c>
      <c r="K96" s="9">
        <f t="shared" si="21"/>
        <v>110.88503035866478</v>
      </c>
      <c r="L96" s="9">
        <f t="shared" si="22"/>
        <v>110.88503035866478</v>
      </c>
      <c r="M96" s="9">
        <f t="shared" si="23"/>
        <v>61.407046549952369</v>
      </c>
    </row>
    <row r="97" spans="1:13" x14ac:dyDescent="0.25">
      <c r="A97" s="6">
        <v>44103</v>
      </c>
      <c r="B97" s="9">
        <f>AVERAGE(temps!B92:U92)</f>
        <v>76.349999999999994</v>
      </c>
      <c r="C97" s="9">
        <f t="shared" si="13"/>
        <v>12.40000000000002</v>
      </c>
      <c r="D97" s="9">
        <f t="shared" si="14"/>
        <v>166.67288436058874</v>
      </c>
      <c r="E97" s="9">
        <f t="shared" si="15"/>
        <v>166.67288436058874</v>
      </c>
      <c r="F97" s="9">
        <f t="shared" si="16"/>
        <v>166.67288436058874</v>
      </c>
      <c r="G97" s="9">
        <f t="shared" si="17"/>
        <v>150.2957687211769</v>
      </c>
      <c r="H97" s="9">
        <f t="shared" si="18"/>
        <v>150.2957687211769</v>
      </c>
      <c r="I97" s="9">
        <f t="shared" si="19"/>
        <v>150.2957687211769</v>
      </c>
      <c r="J97" s="9">
        <f t="shared" si="20"/>
        <v>121.51453137062028</v>
      </c>
      <c r="K97" s="9">
        <f t="shared" si="21"/>
        <v>121.51453137062028</v>
      </c>
      <c r="L97" s="9">
        <f t="shared" si="22"/>
        <v>121.51453137062028</v>
      </c>
      <c r="M97" s="9">
        <f t="shared" si="23"/>
        <v>70.266048573863344</v>
      </c>
    </row>
    <row r="98" spans="1:13" x14ac:dyDescent="0.25">
      <c r="A98" s="6">
        <v>44104</v>
      </c>
      <c r="B98" s="9">
        <f>AVERAGE(temps!B93:U93)</f>
        <v>77</v>
      </c>
      <c r="C98" s="9">
        <f t="shared" si="13"/>
        <v>11.750000000000014</v>
      </c>
      <c r="D98" s="9">
        <f t="shared" si="14"/>
        <v>177.98025961357763</v>
      </c>
      <c r="E98" s="9">
        <f t="shared" si="15"/>
        <v>177.98025961357763</v>
      </c>
      <c r="F98" s="9">
        <f t="shared" si="16"/>
        <v>177.98025961357763</v>
      </c>
      <c r="G98" s="9">
        <f t="shared" si="17"/>
        <v>161.16051922715465</v>
      </c>
      <c r="H98" s="9">
        <f t="shared" si="18"/>
        <v>161.16051922715465</v>
      </c>
      <c r="I98" s="9">
        <f t="shared" si="19"/>
        <v>161.16051922715465</v>
      </c>
      <c r="J98" s="9">
        <f t="shared" si="20"/>
        <v>131.49403238257577</v>
      </c>
      <c r="K98" s="9">
        <f t="shared" si="21"/>
        <v>131.49403238257577</v>
      </c>
      <c r="L98" s="9">
        <f t="shared" si="22"/>
        <v>131.49403238257577</v>
      </c>
      <c r="M98" s="9">
        <f t="shared" si="23"/>
        <v>78.475050597774313</v>
      </c>
    </row>
    <row r="99" spans="1:13" x14ac:dyDescent="0.25">
      <c r="A99" s="6">
        <v>44105</v>
      </c>
      <c r="B99" s="9">
        <f>AVERAGE(temps!B94:U94)</f>
        <v>77.099999999999994</v>
      </c>
      <c r="C99" s="9">
        <f t="shared" si="13"/>
        <v>11.65000000000002</v>
      </c>
      <c r="D99" s="9">
        <f t="shared" si="14"/>
        <v>189.18763486656653</v>
      </c>
      <c r="E99" s="9">
        <f t="shared" si="15"/>
        <v>189.18763486656653</v>
      </c>
      <c r="F99" s="9">
        <f t="shared" si="16"/>
        <v>189.18763486656653</v>
      </c>
      <c r="G99" s="9">
        <f t="shared" si="17"/>
        <v>171.92526973313241</v>
      </c>
      <c r="H99" s="9">
        <f t="shared" si="18"/>
        <v>171.92526973313241</v>
      </c>
      <c r="I99" s="9">
        <f t="shared" si="19"/>
        <v>171.92526973313241</v>
      </c>
      <c r="J99" s="9">
        <f t="shared" si="20"/>
        <v>141.37353339453128</v>
      </c>
      <c r="K99" s="9">
        <f t="shared" si="21"/>
        <v>141.37353339453128</v>
      </c>
      <c r="L99" s="9">
        <f t="shared" si="22"/>
        <v>141.37353339453128</v>
      </c>
      <c r="M99" s="9">
        <f t="shared" si="23"/>
        <v>86.584052621685288</v>
      </c>
    </row>
    <row r="100" spans="1:13" x14ac:dyDescent="0.25">
      <c r="A100" s="6">
        <v>44106</v>
      </c>
      <c r="B100" s="9">
        <f>AVERAGE(temps!B95:U95)</f>
        <v>76.95</v>
      </c>
      <c r="C100" s="9">
        <f t="shared" si="13"/>
        <v>11.800000000000011</v>
      </c>
      <c r="D100" s="9">
        <f t="shared" si="14"/>
        <v>200.5450101195554</v>
      </c>
      <c r="E100" s="9">
        <f t="shared" si="15"/>
        <v>200.5450101195554</v>
      </c>
      <c r="F100" s="9">
        <f t="shared" si="16"/>
        <v>200.5450101195554</v>
      </c>
      <c r="G100" s="9">
        <f t="shared" si="17"/>
        <v>182.84002023911017</v>
      </c>
      <c r="H100" s="9">
        <f t="shared" si="18"/>
        <v>182.84002023911017</v>
      </c>
      <c r="I100" s="9">
        <f t="shared" si="19"/>
        <v>182.84002023911017</v>
      </c>
      <c r="J100" s="9">
        <f t="shared" si="20"/>
        <v>151.40303440648677</v>
      </c>
      <c r="K100" s="9">
        <f t="shared" si="21"/>
        <v>151.40303440648677</v>
      </c>
      <c r="L100" s="9">
        <f t="shared" si="22"/>
        <v>151.40303440648677</v>
      </c>
      <c r="M100" s="9">
        <f t="shared" si="23"/>
        <v>94.843054645596254</v>
      </c>
    </row>
    <row r="101" spans="1:13" x14ac:dyDescent="0.25">
      <c r="A101" s="6">
        <v>44107</v>
      </c>
      <c r="B101" s="9">
        <f>AVERAGE(temps!B96:U96)</f>
        <v>77.7</v>
      </c>
      <c r="C101" s="9">
        <f t="shared" si="13"/>
        <v>11.050000000000011</v>
      </c>
      <c r="D101" s="9">
        <f t="shared" si="14"/>
        <v>211.15238537254427</v>
      </c>
      <c r="E101" s="9">
        <f t="shared" si="15"/>
        <v>211.15238537254427</v>
      </c>
      <c r="F101" s="9">
        <f t="shared" si="16"/>
        <v>211.15238537254427</v>
      </c>
      <c r="G101" s="9">
        <f t="shared" si="17"/>
        <v>193.00477074508791</v>
      </c>
      <c r="H101" s="9">
        <f t="shared" si="18"/>
        <v>193.00477074508791</v>
      </c>
      <c r="I101" s="9">
        <f t="shared" si="19"/>
        <v>193.00477074508791</v>
      </c>
      <c r="J101" s="9">
        <f t="shared" si="20"/>
        <v>160.68253541844226</v>
      </c>
      <c r="K101" s="9">
        <f t="shared" si="21"/>
        <v>160.68253541844226</v>
      </c>
      <c r="L101" s="9">
        <f t="shared" si="22"/>
        <v>160.68253541844226</v>
      </c>
      <c r="M101" s="9">
        <f t="shared" si="23"/>
        <v>102.35205666950722</v>
      </c>
    </row>
    <row r="102" spans="1:13" x14ac:dyDescent="0.25">
      <c r="A102" s="6">
        <v>44108</v>
      </c>
      <c r="B102" s="9">
        <f>AVERAGE(temps!B97:U97)</f>
        <v>77.849999999999994</v>
      </c>
      <c r="C102" s="9">
        <f t="shared" si="13"/>
        <v>10.90000000000002</v>
      </c>
      <c r="D102" s="9">
        <f t="shared" si="14"/>
        <v>221.60976062553317</v>
      </c>
      <c r="E102" s="9">
        <f t="shared" si="15"/>
        <v>221.60976062553317</v>
      </c>
      <c r="F102" s="9">
        <f t="shared" si="16"/>
        <v>221.60976062553317</v>
      </c>
      <c r="G102" s="9">
        <f t="shared" si="17"/>
        <v>203.01952125106567</v>
      </c>
      <c r="H102" s="9">
        <f t="shared" si="18"/>
        <v>203.01952125106567</v>
      </c>
      <c r="I102" s="9">
        <f t="shared" si="19"/>
        <v>203.01952125106567</v>
      </c>
      <c r="J102" s="9">
        <f t="shared" si="20"/>
        <v>169.81203643039777</v>
      </c>
      <c r="K102" s="9">
        <f t="shared" si="21"/>
        <v>169.81203643039777</v>
      </c>
      <c r="L102" s="9">
        <f t="shared" si="22"/>
        <v>169.81203643039777</v>
      </c>
      <c r="M102" s="9">
        <f t="shared" si="23"/>
        <v>109.7110586934182</v>
      </c>
    </row>
    <row r="103" spans="1:13" x14ac:dyDescent="0.25">
      <c r="A103" s="6">
        <v>44109</v>
      </c>
      <c r="B103" s="9">
        <f>AVERAGE(temps!B98:U98)</f>
        <v>78.2</v>
      </c>
      <c r="C103" s="9">
        <f t="shared" ref="C103:C129" si="24">$B$3-B103</f>
        <v>10.550000000000011</v>
      </c>
      <c r="D103" s="9">
        <f t="shared" si="14"/>
        <v>231.71713587852204</v>
      </c>
      <c r="E103" s="9">
        <f t="shared" si="15"/>
        <v>231.71713587852204</v>
      </c>
      <c r="F103" s="9">
        <f t="shared" si="16"/>
        <v>231.71713587852204</v>
      </c>
      <c r="G103" s="9">
        <f t="shared" si="17"/>
        <v>212.6842717570434</v>
      </c>
      <c r="H103" s="9">
        <f t="shared" si="18"/>
        <v>212.6842717570434</v>
      </c>
      <c r="I103" s="9">
        <f t="shared" si="19"/>
        <v>212.6842717570434</v>
      </c>
      <c r="J103" s="9">
        <f t="shared" si="20"/>
        <v>178.59153744235326</v>
      </c>
      <c r="K103" s="9">
        <f t="shared" si="21"/>
        <v>178.59153744235326</v>
      </c>
      <c r="L103" s="9">
        <f t="shared" si="22"/>
        <v>178.59153744235326</v>
      </c>
      <c r="M103" s="9">
        <f t="shared" si="23"/>
        <v>116.72006071732916</v>
      </c>
    </row>
    <row r="104" spans="1:13" x14ac:dyDescent="0.25">
      <c r="A104" s="6">
        <v>44110</v>
      </c>
      <c r="B104" s="9">
        <f>AVERAGE(temps!B99:U99)</f>
        <v>76.349999999999994</v>
      </c>
      <c r="C104" s="9">
        <f t="shared" si="24"/>
        <v>12.40000000000002</v>
      </c>
      <c r="D104" s="9">
        <f t="shared" si="14"/>
        <v>243.67451113151094</v>
      </c>
      <c r="E104" s="9">
        <f t="shared" si="15"/>
        <v>243.67451113151094</v>
      </c>
      <c r="F104" s="9">
        <f t="shared" si="16"/>
        <v>243.67451113151094</v>
      </c>
      <c r="G104" s="9">
        <f t="shared" si="17"/>
        <v>224.19902226302116</v>
      </c>
      <c r="H104" s="9">
        <f t="shared" si="18"/>
        <v>224.19902226302116</v>
      </c>
      <c r="I104" s="9">
        <f t="shared" si="19"/>
        <v>224.19902226302116</v>
      </c>
      <c r="J104" s="9">
        <f t="shared" si="20"/>
        <v>189.22103845430877</v>
      </c>
      <c r="K104" s="9">
        <f t="shared" si="21"/>
        <v>189.22103845430877</v>
      </c>
      <c r="L104" s="9">
        <f t="shared" si="22"/>
        <v>189.22103845430877</v>
      </c>
      <c r="M104" s="9">
        <f t="shared" si="23"/>
        <v>125.57906274124014</v>
      </c>
    </row>
    <row r="105" spans="1:13" x14ac:dyDescent="0.25">
      <c r="A105" s="6">
        <v>44111</v>
      </c>
      <c r="B105" s="9">
        <f>AVERAGE(temps!B100:U100)</f>
        <v>75.599999999999994</v>
      </c>
      <c r="C105" s="9">
        <f t="shared" si="24"/>
        <v>13.15000000000002</v>
      </c>
      <c r="D105" s="9">
        <f t="shared" si="14"/>
        <v>256.38188638449981</v>
      </c>
      <c r="E105" s="9">
        <f t="shared" si="15"/>
        <v>256.38188638449981</v>
      </c>
      <c r="F105" s="9">
        <f t="shared" si="16"/>
        <v>256.38188638449981</v>
      </c>
      <c r="G105" s="9">
        <f t="shared" si="17"/>
        <v>236.46377276899892</v>
      </c>
      <c r="H105" s="9">
        <f t="shared" si="18"/>
        <v>236.46377276899892</v>
      </c>
      <c r="I105" s="9">
        <f t="shared" si="19"/>
        <v>236.46377276899892</v>
      </c>
      <c r="J105" s="9">
        <f t="shared" si="20"/>
        <v>200.60053946626428</v>
      </c>
      <c r="K105" s="9">
        <f t="shared" si="21"/>
        <v>200.60053946626428</v>
      </c>
      <c r="L105" s="9">
        <f t="shared" si="22"/>
        <v>200.60053946626428</v>
      </c>
      <c r="M105" s="9">
        <f t="shared" si="23"/>
        <v>135.18806476515113</v>
      </c>
    </row>
    <row r="106" spans="1:13" x14ac:dyDescent="0.25">
      <c r="A106" s="6">
        <v>44112</v>
      </c>
      <c r="B106" s="9">
        <f>AVERAGE(temps!B101:U101)</f>
        <v>74.8</v>
      </c>
      <c r="C106" s="9">
        <f t="shared" si="24"/>
        <v>13.950000000000017</v>
      </c>
      <c r="D106" s="9">
        <f t="shared" si="14"/>
        <v>269.88926163748869</v>
      </c>
      <c r="E106" s="9">
        <f t="shared" si="15"/>
        <v>269.88926163748869</v>
      </c>
      <c r="F106" s="9">
        <f t="shared" si="16"/>
        <v>269.88926163748869</v>
      </c>
      <c r="G106" s="9">
        <f t="shared" si="17"/>
        <v>249.52852327497669</v>
      </c>
      <c r="H106" s="9">
        <f t="shared" si="18"/>
        <v>249.52852327497669</v>
      </c>
      <c r="I106" s="9">
        <f t="shared" si="19"/>
        <v>249.52852327497669</v>
      </c>
      <c r="J106" s="9">
        <f t="shared" si="20"/>
        <v>212.78004047821977</v>
      </c>
      <c r="K106" s="9">
        <f t="shared" si="21"/>
        <v>212.78004047821977</v>
      </c>
      <c r="L106" s="9">
        <f t="shared" si="22"/>
        <v>212.78004047821977</v>
      </c>
      <c r="M106" s="9">
        <f t="shared" si="23"/>
        <v>145.5970667890621</v>
      </c>
    </row>
    <row r="107" spans="1:13" x14ac:dyDescent="0.25">
      <c r="A107" s="6">
        <v>44113</v>
      </c>
      <c r="B107" s="9">
        <f>AVERAGE(temps!B102:U102)</f>
        <v>74.25</v>
      </c>
      <c r="C107" s="9">
        <f t="shared" si="24"/>
        <v>14.500000000000014</v>
      </c>
      <c r="D107" s="9">
        <f t="shared" si="14"/>
        <v>283.94663689047758</v>
      </c>
      <c r="E107" s="9">
        <f t="shared" si="15"/>
        <v>283.94663689047758</v>
      </c>
      <c r="F107" s="9">
        <f t="shared" si="16"/>
        <v>283.94663689047758</v>
      </c>
      <c r="G107" s="9">
        <f t="shared" si="17"/>
        <v>263.14327378095447</v>
      </c>
      <c r="H107" s="9">
        <f t="shared" si="18"/>
        <v>263.14327378095447</v>
      </c>
      <c r="I107" s="9">
        <f t="shared" si="19"/>
        <v>263.14327378095447</v>
      </c>
      <c r="J107" s="9">
        <f t="shared" si="20"/>
        <v>225.50954149017528</v>
      </c>
      <c r="K107" s="9">
        <f t="shared" si="21"/>
        <v>225.50954149017528</v>
      </c>
      <c r="L107" s="9">
        <f t="shared" si="22"/>
        <v>225.50954149017528</v>
      </c>
      <c r="M107" s="9">
        <f t="shared" si="23"/>
        <v>156.55606881297308</v>
      </c>
    </row>
    <row r="108" spans="1:13" x14ac:dyDescent="0.25">
      <c r="A108" s="6">
        <v>44114</v>
      </c>
      <c r="B108" s="9">
        <f>AVERAGE(temps!B103:U103)</f>
        <v>75.150000000000006</v>
      </c>
      <c r="C108" s="9">
        <f t="shared" si="24"/>
        <v>13.600000000000009</v>
      </c>
      <c r="D108" s="9">
        <f t="shared" si="14"/>
        <v>297.10401214346643</v>
      </c>
      <c r="E108" s="9">
        <f t="shared" si="15"/>
        <v>297.10401214346643</v>
      </c>
      <c r="F108" s="9">
        <f t="shared" si="16"/>
        <v>297.10401214346643</v>
      </c>
      <c r="G108" s="9">
        <f t="shared" si="17"/>
        <v>275.85802428693222</v>
      </c>
      <c r="H108" s="9">
        <f t="shared" si="18"/>
        <v>275.85802428693222</v>
      </c>
      <c r="I108" s="9">
        <f t="shared" si="19"/>
        <v>275.85802428693222</v>
      </c>
      <c r="J108" s="9">
        <f t="shared" si="20"/>
        <v>237.33904250213078</v>
      </c>
      <c r="K108" s="9">
        <f t="shared" si="21"/>
        <v>237.33904250213078</v>
      </c>
      <c r="L108" s="9">
        <f t="shared" si="22"/>
        <v>237.33904250213078</v>
      </c>
      <c r="M108" s="9">
        <f t="shared" si="23"/>
        <v>166.61507083688406</v>
      </c>
    </row>
    <row r="109" spans="1:13" x14ac:dyDescent="0.25">
      <c r="A109" s="6">
        <v>44115</v>
      </c>
      <c r="B109" s="9">
        <f>AVERAGE(temps!B104:U104)</f>
        <v>75.849999999999994</v>
      </c>
      <c r="C109" s="9">
        <f t="shared" si="24"/>
        <v>12.90000000000002</v>
      </c>
      <c r="D109" s="9">
        <f t="shared" si="14"/>
        <v>309.5613873964553</v>
      </c>
      <c r="E109" s="9">
        <f t="shared" si="15"/>
        <v>309.5613873964553</v>
      </c>
      <c r="F109" s="9">
        <f t="shared" si="16"/>
        <v>309.5613873964553</v>
      </c>
      <c r="G109" s="9">
        <f t="shared" si="17"/>
        <v>287.87277479290998</v>
      </c>
      <c r="H109" s="9">
        <f t="shared" si="18"/>
        <v>287.87277479290998</v>
      </c>
      <c r="I109" s="9">
        <f t="shared" si="19"/>
        <v>287.87277479290998</v>
      </c>
      <c r="J109" s="9">
        <f t="shared" si="20"/>
        <v>248.46854351408629</v>
      </c>
      <c r="K109" s="9">
        <f t="shared" si="21"/>
        <v>248.46854351408629</v>
      </c>
      <c r="L109" s="9">
        <f t="shared" si="22"/>
        <v>248.46854351408629</v>
      </c>
      <c r="M109" s="9">
        <f t="shared" si="23"/>
        <v>175.97407286079505</v>
      </c>
    </row>
    <row r="110" spans="1:13" x14ac:dyDescent="0.25">
      <c r="A110" s="6">
        <v>44116</v>
      </c>
      <c r="B110" s="9">
        <f>AVERAGE(temps!B105:U105)</f>
        <v>75.8</v>
      </c>
      <c r="C110" s="9">
        <f t="shared" si="24"/>
        <v>12.950000000000017</v>
      </c>
      <c r="D110" s="9">
        <f t="shared" si="14"/>
        <v>322.06876264944418</v>
      </c>
      <c r="E110" s="9">
        <f t="shared" si="15"/>
        <v>322.06876264944418</v>
      </c>
      <c r="F110" s="9">
        <f t="shared" si="16"/>
        <v>322.06876264944418</v>
      </c>
      <c r="G110" s="9">
        <f t="shared" si="17"/>
        <v>299.93752529888775</v>
      </c>
      <c r="H110" s="9">
        <f t="shared" si="18"/>
        <v>299.93752529888775</v>
      </c>
      <c r="I110" s="9">
        <f t="shared" si="19"/>
        <v>299.93752529888775</v>
      </c>
      <c r="J110" s="9">
        <f t="shared" si="20"/>
        <v>259.64804452604182</v>
      </c>
      <c r="K110" s="9">
        <f t="shared" si="21"/>
        <v>259.64804452604182</v>
      </c>
      <c r="L110" s="9">
        <f t="shared" si="22"/>
        <v>259.64804452604182</v>
      </c>
      <c r="M110" s="9">
        <f t="shared" si="23"/>
        <v>185.38307488470602</v>
      </c>
    </row>
    <row r="111" spans="1:13" x14ac:dyDescent="0.25">
      <c r="A111" s="6">
        <v>44117</v>
      </c>
      <c r="B111" s="9">
        <f>AVERAGE(temps!B106:U106)</f>
        <v>75.45</v>
      </c>
      <c r="C111" s="9">
        <f t="shared" si="24"/>
        <v>13.300000000000011</v>
      </c>
      <c r="D111" s="9">
        <f t="shared" si="14"/>
        <v>334.92613790243308</v>
      </c>
      <c r="E111" s="9">
        <f t="shared" si="15"/>
        <v>334.92613790243308</v>
      </c>
      <c r="F111" s="9">
        <f t="shared" si="16"/>
        <v>334.92613790243308</v>
      </c>
      <c r="G111" s="9">
        <f t="shared" si="17"/>
        <v>312.35227580486549</v>
      </c>
      <c r="H111" s="9">
        <f t="shared" si="18"/>
        <v>312.35227580486549</v>
      </c>
      <c r="I111" s="9">
        <f t="shared" si="19"/>
        <v>312.35227580486549</v>
      </c>
      <c r="J111" s="9">
        <f t="shared" si="20"/>
        <v>271.17754553799733</v>
      </c>
      <c r="K111" s="9">
        <f t="shared" si="21"/>
        <v>271.17754553799733</v>
      </c>
      <c r="L111" s="9">
        <f t="shared" si="22"/>
        <v>271.17754553799733</v>
      </c>
      <c r="M111" s="9">
        <f t="shared" si="23"/>
        <v>195.14207690861699</v>
      </c>
    </row>
    <row r="112" spans="1:13" x14ac:dyDescent="0.25">
      <c r="A112" s="6">
        <v>44118</v>
      </c>
      <c r="B112" s="9">
        <f>AVERAGE(temps!B107:U107)</f>
        <v>74.2</v>
      </c>
      <c r="C112" s="9">
        <f t="shared" si="24"/>
        <v>14.550000000000011</v>
      </c>
      <c r="D112" s="9">
        <f t="shared" si="14"/>
        <v>349.03351315542199</v>
      </c>
      <c r="E112" s="9">
        <f t="shared" si="15"/>
        <v>349.03351315542199</v>
      </c>
      <c r="F112" s="9">
        <f t="shared" si="16"/>
        <v>349.03351315542199</v>
      </c>
      <c r="G112" s="9">
        <f t="shared" si="17"/>
        <v>326.01702631084322</v>
      </c>
      <c r="H112" s="9">
        <f t="shared" si="18"/>
        <v>326.01702631084322</v>
      </c>
      <c r="I112" s="9">
        <f t="shared" si="19"/>
        <v>326.01702631084322</v>
      </c>
      <c r="J112" s="9">
        <f t="shared" si="20"/>
        <v>283.95704654995285</v>
      </c>
      <c r="K112" s="9">
        <f t="shared" si="21"/>
        <v>283.95704654995285</v>
      </c>
      <c r="L112" s="9">
        <f t="shared" si="22"/>
        <v>283.95704654995285</v>
      </c>
      <c r="M112" s="9">
        <f t="shared" si="23"/>
        <v>206.15107893252795</v>
      </c>
    </row>
    <row r="113" spans="1:13" x14ac:dyDescent="0.25">
      <c r="A113" s="6">
        <v>44119</v>
      </c>
      <c r="B113" s="9">
        <f>AVERAGE(temps!B108:U108)</f>
        <v>72.900000000000006</v>
      </c>
      <c r="C113" s="9">
        <f t="shared" si="24"/>
        <v>15.850000000000009</v>
      </c>
      <c r="D113" s="9">
        <f t="shared" si="14"/>
        <v>364.44088840841084</v>
      </c>
      <c r="E113" s="9">
        <f t="shared" si="15"/>
        <v>364.44088840841084</v>
      </c>
      <c r="F113" s="9">
        <f t="shared" si="16"/>
        <v>364.44088840841084</v>
      </c>
      <c r="G113" s="9">
        <f t="shared" si="17"/>
        <v>340.98177681682097</v>
      </c>
      <c r="H113" s="9">
        <f t="shared" si="18"/>
        <v>340.98177681682097</v>
      </c>
      <c r="I113" s="9">
        <f t="shared" si="19"/>
        <v>340.98177681682097</v>
      </c>
      <c r="J113" s="9">
        <f t="shared" si="20"/>
        <v>298.03654756190832</v>
      </c>
      <c r="K113" s="9">
        <f t="shared" si="21"/>
        <v>298.03654756190832</v>
      </c>
      <c r="L113" s="9">
        <f t="shared" si="22"/>
        <v>298.03654756190832</v>
      </c>
      <c r="M113" s="9">
        <f t="shared" si="23"/>
        <v>218.46008095643893</v>
      </c>
    </row>
    <row r="114" spans="1:13" x14ac:dyDescent="0.25">
      <c r="A114" s="6">
        <v>44120</v>
      </c>
      <c r="B114" s="9">
        <f>AVERAGE(temps!B109:U109)</f>
        <v>72.650000000000006</v>
      </c>
      <c r="C114" s="9">
        <f t="shared" si="24"/>
        <v>16.100000000000009</v>
      </c>
      <c r="D114" s="9">
        <f t="shared" si="14"/>
        <v>380.0982636613997</v>
      </c>
      <c r="E114" s="9">
        <f t="shared" si="15"/>
        <v>380.0982636613997</v>
      </c>
      <c r="F114" s="9">
        <f t="shared" si="16"/>
        <v>380.0982636613997</v>
      </c>
      <c r="G114" s="9">
        <f t="shared" si="17"/>
        <v>356.19652732279872</v>
      </c>
      <c r="H114" s="9">
        <f t="shared" si="18"/>
        <v>356.19652732279872</v>
      </c>
      <c r="I114" s="9">
        <f t="shared" si="19"/>
        <v>356.19652732279872</v>
      </c>
      <c r="J114" s="9">
        <f t="shared" si="20"/>
        <v>312.36604857386379</v>
      </c>
      <c r="K114" s="9">
        <f t="shared" si="21"/>
        <v>312.36604857386379</v>
      </c>
      <c r="L114" s="9">
        <f t="shared" si="22"/>
        <v>312.36604857386379</v>
      </c>
      <c r="M114" s="9">
        <f t="shared" si="23"/>
        <v>231.01908298034991</v>
      </c>
    </row>
    <row r="115" spans="1:13" x14ac:dyDescent="0.25">
      <c r="A115" s="6">
        <v>44121</v>
      </c>
      <c r="B115" s="9">
        <f>AVERAGE(temps!B110:U110)</f>
        <v>73.099999999999994</v>
      </c>
      <c r="C115" s="9">
        <f t="shared" si="24"/>
        <v>15.65000000000002</v>
      </c>
      <c r="D115" s="9">
        <f t="shared" si="14"/>
        <v>395.30563891438857</v>
      </c>
      <c r="E115" s="9">
        <f t="shared" si="15"/>
        <v>395.30563891438857</v>
      </c>
      <c r="F115" s="9">
        <f t="shared" si="16"/>
        <v>395.30563891438857</v>
      </c>
      <c r="G115" s="9">
        <f t="shared" si="17"/>
        <v>370.96127782877647</v>
      </c>
      <c r="H115" s="9">
        <f t="shared" si="18"/>
        <v>370.96127782877647</v>
      </c>
      <c r="I115" s="9">
        <f t="shared" si="19"/>
        <v>370.96127782877647</v>
      </c>
      <c r="J115" s="9">
        <f t="shared" si="20"/>
        <v>326.24554958581928</v>
      </c>
      <c r="K115" s="9">
        <f t="shared" si="21"/>
        <v>326.24554958581928</v>
      </c>
      <c r="L115" s="9">
        <f t="shared" si="22"/>
        <v>326.24554958581928</v>
      </c>
      <c r="M115" s="9">
        <f t="shared" si="23"/>
        <v>243.1280850042609</v>
      </c>
    </row>
    <row r="116" spans="1:13" x14ac:dyDescent="0.25">
      <c r="A116" s="6">
        <v>44122</v>
      </c>
      <c r="B116" s="9">
        <f>AVERAGE(temps!B111:U111)</f>
        <v>71.900000000000006</v>
      </c>
      <c r="C116" s="9">
        <f t="shared" si="24"/>
        <v>16.850000000000009</v>
      </c>
      <c r="D116" s="9">
        <f t="shared" si="14"/>
        <v>411.71301416737742</v>
      </c>
      <c r="E116" s="9">
        <f t="shared" si="15"/>
        <v>411.71301416737742</v>
      </c>
      <c r="F116" s="9">
        <f t="shared" si="16"/>
        <v>411.71301416737742</v>
      </c>
      <c r="G116" s="9">
        <f t="shared" si="17"/>
        <v>386.92602833475422</v>
      </c>
      <c r="H116" s="9">
        <f t="shared" si="18"/>
        <v>386.92602833475422</v>
      </c>
      <c r="I116" s="9">
        <f t="shared" si="19"/>
        <v>386.92602833475422</v>
      </c>
      <c r="J116" s="9">
        <f t="shared" si="20"/>
        <v>341.32505059777475</v>
      </c>
      <c r="K116" s="9">
        <f t="shared" si="21"/>
        <v>341.32505059777475</v>
      </c>
      <c r="L116" s="9">
        <f t="shared" si="22"/>
        <v>341.32505059777475</v>
      </c>
      <c r="M116" s="9">
        <f t="shared" si="23"/>
        <v>256.43708702817185</v>
      </c>
    </row>
    <row r="117" spans="1:13" x14ac:dyDescent="0.25">
      <c r="A117" s="6">
        <v>44123</v>
      </c>
      <c r="B117" s="9">
        <f>AVERAGE(temps!B112:U112)</f>
        <v>71.05</v>
      </c>
      <c r="C117" s="9">
        <f t="shared" si="24"/>
        <v>17.700000000000017</v>
      </c>
      <c r="D117" s="9">
        <f t="shared" si="14"/>
        <v>428.9703894203663</v>
      </c>
      <c r="E117" s="9">
        <f t="shared" si="15"/>
        <v>428.9703894203663</v>
      </c>
      <c r="F117" s="9">
        <f t="shared" si="16"/>
        <v>428.9703894203663</v>
      </c>
      <c r="G117" s="9">
        <f t="shared" si="17"/>
        <v>403.74077884073199</v>
      </c>
      <c r="H117" s="9">
        <f t="shared" si="18"/>
        <v>403.74077884073199</v>
      </c>
      <c r="I117" s="9">
        <f t="shared" si="19"/>
        <v>403.74077884073199</v>
      </c>
      <c r="J117" s="9">
        <f t="shared" si="20"/>
        <v>357.25455160973024</v>
      </c>
      <c r="K117" s="9">
        <f t="shared" si="21"/>
        <v>357.25455160973024</v>
      </c>
      <c r="L117" s="9">
        <f t="shared" si="22"/>
        <v>357.25455160973024</v>
      </c>
      <c r="M117" s="9">
        <f t="shared" si="23"/>
        <v>270.59608905208285</v>
      </c>
    </row>
    <row r="118" spans="1:13" x14ac:dyDescent="0.25">
      <c r="A118" s="6">
        <v>44124</v>
      </c>
      <c r="B118" s="9">
        <f>AVERAGE(temps!B113:U113)</f>
        <v>71.25</v>
      </c>
      <c r="C118" s="9">
        <f t="shared" si="24"/>
        <v>17.500000000000014</v>
      </c>
      <c r="D118" s="9">
        <f t="shared" si="14"/>
        <v>446.02776467335519</v>
      </c>
      <c r="E118" s="9">
        <f t="shared" si="15"/>
        <v>446.02776467335519</v>
      </c>
      <c r="F118" s="9">
        <f t="shared" si="16"/>
        <v>446.02776467335519</v>
      </c>
      <c r="G118" s="9">
        <f t="shared" si="17"/>
        <v>420.35552934670977</v>
      </c>
      <c r="H118" s="9">
        <f t="shared" si="18"/>
        <v>420.35552934670977</v>
      </c>
      <c r="I118" s="9">
        <f t="shared" si="19"/>
        <v>420.35552934670977</v>
      </c>
      <c r="J118" s="9">
        <f t="shared" si="20"/>
        <v>372.98405262168575</v>
      </c>
      <c r="K118" s="9">
        <f t="shared" si="21"/>
        <v>372.98405262168575</v>
      </c>
      <c r="L118" s="9">
        <f t="shared" si="22"/>
        <v>372.98405262168575</v>
      </c>
      <c r="M118" s="9">
        <f t="shared" si="23"/>
        <v>284.5550910759938</v>
      </c>
    </row>
    <row r="119" spans="1:13" x14ac:dyDescent="0.25">
      <c r="A119" s="6">
        <v>44125</v>
      </c>
      <c r="B119" s="9">
        <f>AVERAGE(temps!B114:U114)</f>
        <v>74.099999999999994</v>
      </c>
      <c r="C119" s="9">
        <f t="shared" si="24"/>
        <v>14.65000000000002</v>
      </c>
      <c r="D119" s="9">
        <f t="shared" si="14"/>
        <v>460.23513992634406</v>
      </c>
      <c r="E119" s="9">
        <f t="shared" si="15"/>
        <v>460.23513992634406</v>
      </c>
      <c r="F119" s="9">
        <f t="shared" si="16"/>
        <v>460.23513992634406</v>
      </c>
      <c r="G119" s="9">
        <f t="shared" si="17"/>
        <v>434.12027985268753</v>
      </c>
      <c r="H119" s="9">
        <f t="shared" si="18"/>
        <v>434.12027985268753</v>
      </c>
      <c r="I119" s="9">
        <f t="shared" si="19"/>
        <v>434.12027985268753</v>
      </c>
      <c r="J119" s="9">
        <f t="shared" si="20"/>
        <v>385.86355363364123</v>
      </c>
      <c r="K119" s="9">
        <f t="shared" si="21"/>
        <v>385.86355363364123</v>
      </c>
      <c r="L119" s="9">
        <f t="shared" si="22"/>
        <v>385.86355363364123</v>
      </c>
      <c r="M119" s="9">
        <f t="shared" si="23"/>
        <v>295.66409309990479</v>
      </c>
    </row>
    <row r="120" spans="1:13" x14ac:dyDescent="0.25">
      <c r="A120" s="6">
        <v>44126</v>
      </c>
      <c r="B120" s="9">
        <f>AVERAGE(temps!B115:U115)</f>
        <v>72.349999999999994</v>
      </c>
      <c r="C120" s="9">
        <f t="shared" si="24"/>
        <v>16.40000000000002</v>
      </c>
      <c r="D120" s="9">
        <f t="shared" si="14"/>
        <v>476.19251517933293</v>
      </c>
      <c r="E120" s="9">
        <f t="shared" si="15"/>
        <v>476.19251517933293</v>
      </c>
      <c r="F120" s="9">
        <f t="shared" si="16"/>
        <v>476.19251517933293</v>
      </c>
      <c r="G120" s="9">
        <f t="shared" si="17"/>
        <v>449.63503035866529</v>
      </c>
      <c r="H120" s="9">
        <f t="shared" si="18"/>
        <v>449.63503035866529</v>
      </c>
      <c r="I120" s="9">
        <f t="shared" si="19"/>
        <v>449.63503035866529</v>
      </c>
      <c r="J120" s="9">
        <f t="shared" si="20"/>
        <v>400.49305464559671</v>
      </c>
      <c r="K120" s="9">
        <f t="shared" si="21"/>
        <v>400.49305464559671</v>
      </c>
      <c r="L120" s="9">
        <f t="shared" si="22"/>
        <v>400.49305464559671</v>
      </c>
      <c r="M120" s="9">
        <f t="shared" si="23"/>
        <v>308.52309512381578</v>
      </c>
    </row>
    <row r="121" spans="1:13" x14ac:dyDescent="0.25">
      <c r="A121" s="6">
        <v>44127</v>
      </c>
      <c r="B121" s="9">
        <f>AVERAGE(temps!B116:U116)</f>
        <v>69.650000000000006</v>
      </c>
      <c r="C121" s="9">
        <f t="shared" si="24"/>
        <v>19.100000000000009</v>
      </c>
      <c r="D121" s="9">
        <f t="shared" si="14"/>
        <v>494.84989043232179</v>
      </c>
      <c r="E121" s="9">
        <f t="shared" si="15"/>
        <v>494.84989043232179</v>
      </c>
      <c r="F121" s="9">
        <f t="shared" si="16"/>
        <v>494.84989043232179</v>
      </c>
      <c r="G121" s="9">
        <f t="shared" si="17"/>
        <v>467.84978086464304</v>
      </c>
      <c r="H121" s="9">
        <f t="shared" si="18"/>
        <v>467.84978086464304</v>
      </c>
      <c r="I121" s="9">
        <f t="shared" si="19"/>
        <v>467.84978086464304</v>
      </c>
      <c r="J121" s="9">
        <f t="shared" si="20"/>
        <v>417.82255565755219</v>
      </c>
      <c r="K121" s="9">
        <f t="shared" si="21"/>
        <v>417.82255565755219</v>
      </c>
      <c r="L121" s="9">
        <f t="shared" si="22"/>
        <v>417.82255565755219</v>
      </c>
      <c r="M121" s="9">
        <f t="shared" si="23"/>
        <v>324.08209714772676</v>
      </c>
    </row>
    <row r="122" spans="1:13" x14ac:dyDescent="0.25">
      <c r="A122" s="6">
        <v>44128</v>
      </c>
      <c r="B122" s="9">
        <f>AVERAGE(temps!B117:U117)</f>
        <v>68.849999999999994</v>
      </c>
      <c r="C122" s="9">
        <f t="shared" si="24"/>
        <v>19.90000000000002</v>
      </c>
      <c r="D122" s="9">
        <f t="shared" si="14"/>
        <v>514.30726568531065</v>
      </c>
      <c r="E122" s="9">
        <f t="shared" si="15"/>
        <v>514.30726568531065</v>
      </c>
      <c r="F122" s="9">
        <f t="shared" si="16"/>
        <v>514.30726568531065</v>
      </c>
      <c r="G122" s="9">
        <f t="shared" si="17"/>
        <v>486.8645313706208</v>
      </c>
      <c r="H122" s="9">
        <f t="shared" si="18"/>
        <v>486.8645313706208</v>
      </c>
      <c r="I122" s="9">
        <f t="shared" si="19"/>
        <v>486.8645313706208</v>
      </c>
      <c r="J122" s="9">
        <f t="shared" si="20"/>
        <v>435.95205666950767</v>
      </c>
      <c r="K122" s="9">
        <f t="shared" si="21"/>
        <v>435.95205666950767</v>
      </c>
      <c r="L122" s="9">
        <f t="shared" si="22"/>
        <v>435.95205666950767</v>
      </c>
      <c r="M122" s="9">
        <f t="shared" si="23"/>
        <v>340.44109917163775</v>
      </c>
    </row>
    <row r="123" spans="1:13" x14ac:dyDescent="0.25">
      <c r="A123" s="6">
        <v>44129</v>
      </c>
      <c r="B123" s="9">
        <f>AVERAGE(temps!B118:U118)</f>
        <v>69.349999999999994</v>
      </c>
      <c r="C123" s="9">
        <f t="shared" si="24"/>
        <v>19.40000000000002</v>
      </c>
      <c r="D123" s="9">
        <f t="shared" si="14"/>
        <v>533.26464093829952</v>
      </c>
      <c r="E123" s="9">
        <f t="shared" si="15"/>
        <v>533.26464093829952</v>
      </c>
      <c r="F123" s="9">
        <f t="shared" si="16"/>
        <v>533.26464093829952</v>
      </c>
      <c r="G123" s="9">
        <f t="shared" si="17"/>
        <v>505.37928187659855</v>
      </c>
      <c r="H123" s="9">
        <f t="shared" si="18"/>
        <v>505.37928187659855</v>
      </c>
      <c r="I123" s="9">
        <f t="shared" si="19"/>
        <v>505.37928187659855</v>
      </c>
      <c r="J123" s="9">
        <f t="shared" si="20"/>
        <v>453.58155768146315</v>
      </c>
      <c r="K123" s="9">
        <f t="shared" si="21"/>
        <v>453.58155768146315</v>
      </c>
      <c r="L123" s="9">
        <f t="shared" si="22"/>
        <v>453.58155768146315</v>
      </c>
      <c r="M123" s="9">
        <f t="shared" si="23"/>
        <v>356.30010119554873</v>
      </c>
    </row>
    <row r="124" spans="1:13" x14ac:dyDescent="0.25">
      <c r="A124" s="6">
        <v>44130</v>
      </c>
      <c r="B124" s="9">
        <f>AVERAGE(temps!B119:U119)</f>
        <v>71.400000000000006</v>
      </c>
      <c r="C124" s="9">
        <f t="shared" si="24"/>
        <v>17.350000000000009</v>
      </c>
      <c r="D124" s="9">
        <f t="shared" si="14"/>
        <v>550.17201619128844</v>
      </c>
      <c r="E124" s="9">
        <f t="shared" si="15"/>
        <v>550.17201619128844</v>
      </c>
      <c r="F124" s="9">
        <f t="shared" si="16"/>
        <v>550.17201619128844</v>
      </c>
      <c r="G124" s="9">
        <f t="shared" si="17"/>
        <v>521.8440323825763</v>
      </c>
      <c r="H124" s="9">
        <f t="shared" si="18"/>
        <v>521.8440323825763</v>
      </c>
      <c r="I124" s="9">
        <f t="shared" si="19"/>
        <v>521.8440323825763</v>
      </c>
      <c r="J124" s="9">
        <f t="shared" si="20"/>
        <v>469.16105869341862</v>
      </c>
      <c r="K124" s="9">
        <f t="shared" si="21"/>
        <v>469.16105869341862</v>
      </c>
      <c r="L124" s="9">
        <f t="shared" si="22"/>
        <v>469.16105869341862</v>
      </c>
      <c r="M124" s="9">
        <f t="shared" si="23"/>
        <v>370.10910321945971</v>
      </c>
    </row>
    <row r="125" spans="1:13" x14ac:dyDescent="0.25">
      <c r="A125" s="6">
        <v>44131</v>
      </c>
      <c r="B125" s="9">
        <f>AVERAGE(temps!B120:U120)</f>
        <v>68.900000000000006</v>
      </c>
      <c r="C125" s="9">
        <f t="shared" si="24"/>
        <v>19.850000000000009</v>
      </c>
      <c r="D125" s="9">
        <f t="shared" si="14"/>
        <v>569.57939144427735</v>
      </c>
      <c r="E125" s="9">
        <f t="shared" si="15"/>
        <v>569.57939144427735</v>
      </c>
      <c r="F125" s="9">
        <f t="shared" si="16"/>
        <v>569.57939144427735</v>
      </c>
      <c r="G125" s="9">
        <f t="shared" si="17"/>
        <v>540.80878288855411</v>
      </c>
      <c r="H125" s="9">
        <f t="shared" si="18"/>
        <v>540.80878288855411</v>
      </c>
      <c r="I125" s="9">
        <f t="shared" si="19"/>
        <v>540.80878288855411</v>
      </c>
      <c r="J125" s="9">
        <f t="shared" si="20"/>
        <v>487.2405597053741</v>
      </c>
      <c r="K125" s="9">
        <f t="shared" si="21"/>
        <v>487.2405597053741</v>
      </c>
      <c r="L125" s="9">
        <f t="shared" si="22"/>
        <v>487.2405597053741</v>
      </c>
      <c r="M125" s="9">
        <f t="shared" si="23"/>
        <v>386.41810524337069</v>
      </c>
    </row>
    <row r="126" spans="1:13" x14ac:dyDescent="0.25">
      <c r="A126" s="6">
        <v>44132</v>
      </c>
      <c r="B126" s="9">
        <f>AVERAGE(temps!B121:U121)</f>
        <v>68.599999999999994</v>
      </c>
      <c r="C126" s="9">
        <f t="shared" si="24"/>
        <v>20.15000000000002</v>
      </c>
      <c r="D126" s="9">
        <f t="shared" si="14"/>
        <v>589.28676669726622</v>
      </c>
      <c r="E126" s="9">
        <f t="shared" si="15"/>
        <v>589.28676669726622</v>
      </c>
      <c r="F126" s="9">
        <f t="shared" si="16"/>
        <v>589.28676669726622</v>
      </c>
      <c r="G126" s="9">
        <f t="shared" si="17"/>
        <v>560.07353339453186</v>
      </c>
      <c r="H126" s="9">
        <f t="shared" si="18"/>
        <v>560.07353339453186</v>
      </c>
      <c r="I126" s="9">
        <f t="shared" si="19"/>
        <v>560.07353339453186</v>
      </c>
      <c r="J126" s="9">
        <f t="shared" si="20"/>
        <v>505.62006071732958</v>
      </c>
      <c r="K126" s="9">
        <f t="shared" si="21"/>
        <v>505.62006071732958</v>
      </c>
      <c r="L126" s="9">
        <f t="shared" si="22"/>
        <v>505.62006071732958</v>
      </c>
      <c r="M126" s="9">
        <f t="shared" si="23"/>
        <v>403.02710726728168</v>
      </c>
    </row>
    <row r="127" spans="1:13" x14ac:dyDescent="0.25">
      <c r="A127" s="6">
        <v>44133</v>
      </c>
      <c r="B127" s="9">
        <f>AVERAGE(temps!B122:U122)</f>
        <v>69.349999999999994</v>
      </c>
      <c r="C127" s="9">
        <f t="shared" si="24"/>
        <v>19.40000000000002</v>
      </c>
      <c r="D127" s="9">
        <f t="shared" si="14"/>
        <v>608.24414195025508</v>
      </c>
      <c r="E127" s="9">
        <f t="shared" si="15"/>
        <v>608.24414195025508</v>
      </c>
      <c r="F127" s="9">
        <f t="shared" si="16"/>
        <v>608.24414195025508</v>
      </c>
      <c r="G127" s="9">
        <f t="shared" si="17"/>
        <v>578.58828390050962</v>
      </c>
      <c r="H127" s="9">
        <f t="shared" si="18"/>
        <v>578.58828390050962</v>
      </c>
      <c r="I127" s="9">
        <f t="shared" si="19"/>
        <v>578.58828390050962</v>
      </c>
      <c r="J127" s="9">
        <f t="shared" si="20"/>
        <v>523.24956172928512</v>
      </c>
      <c r="K127" s="9">
        <f t="shared" si="21"/>
        <v>523.24956172928512</v>
      </c>
      <c r="L127" s="9">
        <f t="shared" si="22"/>
        <v>523.24956172928512</v>
      </c>
      <c r="M127" s="9">
        <f t="shared" si="23"/>
        <v>418.88610929119267</v>
      </c>
    </row>
    <row r="128" spans="1:13" x14ac:dyDescent="0.25">
      <c r="A128" s="6">
        <v>44134</v>
      </c>
      <c r="B128" s="9">
        <f>AVERAGE(temps!B123:U123)</f>
        <v>71.05</v>
      </c>
      <c r="C128" s="9">
        <f t="shared" si="24"/>
        <v>17.700000000000017</v>
      </c>
      <c r="D128" s="9">
        <f t="shared" si="14"/>
        <v>625.50151720324402</v>
      </c>
      <c r="E128" s="9">
        <f t="shared" si="15"/>
        <v>625.50151720324402</v>
      </c>
      <c r="F128" s="9">
        <f t="shared" si="16"/>
        <v>625.50151720324402</v>
      </c>
      <c r="G128" s="9">
        <f t="shared" si="17"/>
        <v>595.40303440648734</v>
      </c>
      <c r="H128" s="9">
        <f t="shared" si="18"/>
        <v>595.40303440648734</v>
      </c>
      <c r="I128" s="9">
        <f t="shared" si="19"/>
        <v>595.40303440648734</v>
      </c>
      <c r="J128" s="9">
        <f t="shared" si="20"/>
        <v>539.17906274124061</v>
      </c>
      <c r="K128" s="9">
        <f t="shared" si="21"/>
        <v>539.17906274124061</v>
      </c>
      <c r="L128" s="9">
        <f t="shared" si="22"/>
        <v>539.17906274124061</v>
      </c>
      <c r="M128" s="9">
        <f t="shared" si="23"/>
        <v>433.04511131510367</v>
      </c>
    </row>
    <row r="129" spans="1:13" x14ac:dyDescent="0.25">
      <c r="A129" s="7">
        <v>44135</v>
      </c>
      <c r="B129" s="9">
        <f>AVERAGE(temps!B124:U124)</f>
        <v>70.5</v>
      </c>
      <c r="C129" s="9">
        <f t="shared" si="24"/>
        <v>18.250000000000014</v>
      </c>
      <c r="D129" s="9">
        <f t="shared" si="14"/>
        <v>643.30889245623291</v>
      </c>
      <c r="E129" s="9">
        <f t="shared" si="15"/>
        <v>643.30889245623291</v>
      </c>
      <c r="F129" s="9">
        <f t="shared" si="16"/>
        <v>643.30889245623291</v>
      </c>
      <c r="G129" s="9">
        <f t="shared" si="17"/>
        <v>612.76778491246512</v>
      </c>
      <c r="H129" s="9">
        <f t="shared" si="18"/>
        <v>612.76778491246512</v>
      </c>
      <c r="I129" s="9">
        <f t="shared" si="19"/>
        <v>612.76778491246512</v>
      </c>
      <c r="J129" s="9">
        <f t="shared" si="20"/>
        <v>555.65856375319606</v>
      </c>
      <c r="K129" s="9">
        <f t="shared" si="21"/>
        <v>555.65856375319606</v>
      </c>
      <c r="L129" s="9">
        <f t="shared" si="22"/>
        <v>555.65856375319606</v>
      </c>
      <c r="M129" s="9">
        <f t="shared" si="23"/>
        <v>447.75411333901462</v>
      </c>
    </row>
  </sheetData>
  <conditionalFormatting sqref="D7:D129">
    <cfRule type="expression" dxfId="17" priority="10">
      <formula>$D7&gt;$D$4</formula>
    </cfRule>
  </conditionalFormatting>
  <conditionalFormatting sqref="E7:E129">
    <cfRule type="expression" dxfId="16" priority="9">
      <formula>$E7&gt;$E$4</formula>
    </cfRule>
  </conditionalFormatting>
  <conditionalFormatting sqref="F7:F129">
    <cfRule type="expression" dxfId="15" priority="8">
      <formula>$F7&gt;$F$4</formula>
    </cfRule>
  </conditionalFormatting>
  <conditionalFormatting sqref="G7:G129">
    <cfRule type="expression" dxfId="14" priority="7">
      <formula>$G7&gt;$G$4</formula>
    </cfRule>
  </conditionalFormatting>
  <conditionalFormatting sqref="H7:H129">
    <cfRule type="expression" dxfId="13" priority="6">
      <formula>$H7&gt;$H$4</formula>
    </cfRule>
  </conditionalFormatting>
  <conditionalFormatting sqref="I7:I129">
    <cfRule type="expression" dxfId="12" priority="5">
      <formula>$I7&gt;$I$4</formula>
    </cfRule>
  </conditionalFormatting>
  <conditionalFormatting sqref="J7:J129">
    <cfRule type="expression" dxfId="11" priority="4">
      <formula>$J7&gt;$J$4</formula>
    </cfRule>
  </conditionalFormatting>
  <conditionalFormatting sqref="K7:K129">
    <cfRule type="expression" dxfId="10" priority="3">
      <formula>$K7&gt;$K$4</formula>
    </cfRule>
  </conditionalFormatting>
  <conditionalFormatting sqref="L7:L129">
    <cfRule type="expression" dxfId="9" priority="2">
      <formula>$L7&gt;$L$4</formula>
    </cfRule>
  </conditionalFormatting>
  <conditionalFormatting sqref="M7:M129">
    <cfRule type="expression" dxfId="8" priority="1">
      <formula>$M7&gt;$M$4</formula>
    </cfRule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19FD3-7421-4279-9CC0-CD160BB31248}">
  <dimension ref="A1:M26"/>
  <sheetViews>
    <sheetView tabSelected="1" workbookViewId="0">
      <selection activeCell="U21" sqref="U21"/>
    </sheetView>
  </sheetViews>
  <sheetFormatPr defaultRowHeight="15" x14ac:dyDescent="0.25"/>
  <cols>
    <col min="1" max="1" width="14.85546875" bestFit="1" customWidth="1"/>
    <col min="2" max="2" width="20.140625" bestFit="1" customWidth="1"/>
    <col min="3" max="3" width="9.140625" customWidth="1"/>
    <col min="4" max="6" width="12" bestFit="1" customWidth="1"/>
    <col min="7" max="12" width="10.42578125" bestFit="1" customWidth="1"/>
    <col min="13" max="13" width="11.42578125" bestFit="1" customWidth="1"/>
  </cols>
  <sheetData>
    <row r="1" spans="1:13" x14ac:dyDescent="0.25">
      <c r="C1" s="1"/>
    </row>
    <row r="2" spans="1:13" x14ac:dyDescent="0.25">
      <c r="C2" s="3"/>
      <c r="D2" s="10" t="s">
        <v>23</v>
      </c>
      <c r="E2" s="10" t="s">
        <v>24</v>
      </c>
      <c r="F2" s="10" t="s">
        <v>25</v>
      </c>
      <c r="G2" s="10" t="s">
        <v>26</v>
      </c>
      <c r="H2" s="10" t="s">
        <v>27</v>
      </c>
      <c r="I2" s="10" t="s">
        <v>28</v>
      </c>
      <c r="J2" s="10" t="s">
        <v>29</v>
      </c>
      <c r="K2" s="10" t="s">
        <v>30</v>
      </c>
      <c r="L2" s="10" t="s">
        <v>31</v>
      </c>
      <c r="M2" s="10" t="s">
        <v>38</v>
      </c>
    </row>
    <row r="3" spans="1:13" x14ac:dyDescent="0.25">
      <c r="A3" s="12" t="s">
        <v>39</v>
      </c>
      <c r="B3" s="13">
        <f>'Question 6.2.1'!B3</f>
        <v>88.750000000000014</v>
      </c>
      <c r="C3" s="10" t="s">
        <v>36</v>
      </c>
      <c r="D3" s="9">
        <f>0.5*$B$4</f>
        <v>0.44262474701113019</v>
      </c>
      <c r="E3" s="9">
        <f>0.5*$B$4</f>
        <v>0.44262474701113019</v>
      </c>
      <c r="F3" s="9">
        <f>0.5*$B$4</f>
        <v>0.44262474701113019</v>
      </c>
      <c r="G3" s="9">
        <f>1*$B$4</f>
        <v>0.88524949402226039</v>
      </c>
      <c r="H3" s="9">
        <f>1*$B$4</f>
        <v>0.88524949402226039</v>
      </c>
      <c r="I3" s="9">
        <f>1*$B$4</f>
        <v>0.88524949402226039</v>
      </c>
      <c r="J3" s="9">
        <f>2*$B$4</f>
        <v>1.7704989880445208</v>
      </c>
      <c r="K3" s="9">
        <f>2*$B$4</f>
        <v>1.7704989880445208</v>
      </c>
      <c r="L3" s="9">
        <f>2*$B$4</f>
        <v>1.7704989880445208</v>
      </c>
      <c r="M3" s="9">
        <f>4*$B$4</f>
        <v>3.5409979760890415</v>
      </c>
    </row>
    <row r="4" spans="1:13" x14ac:dyDescent="0.25">
      <c r="A4" s="14" t="s">
        <v>22</v>
      </c>
      <c r="B4" s="15">
        <f>'Question 6.2.1'!B4</f>
        <v>0.88524949402226039</v>
      </c>
      <c r="C4" s="10" t="s">
        <v>37</v>
      </c>
      <c r="D4" s="9">
        <f>3*$B$4</f>
        <v>2.6557484820667812</v>
      </c>
      <c r="E4" s="9">
        <f>4*$B$4</f>
        <v>3.5409979760890415</v>
      </c>
      <c r="F4" s="9">
        <f>5*$B$4</f>
        <v>4.4262474701113019</v>
      </c>
      <c r="G4" s="9">
        <f>3*$B$4</f>
        <v>2.6557484820667812</v>
      </c>
      <c r="H4" s="9">
        <f>4*$B$4</f>
        <v>3.5409979760890415</v>
      </c>
      <c r="I4" s="9">
        <f>5*$B$4</f>
        <v>4.4262474701113019</v>
      </c>
      <c r="J4" s="9">
        <f>3*$B$4</f>
        <v>2.6557484820667812</v>
      </c>
      <c r="K4" s="9">
        <f>4*$B$4</f>
        <v>3.5409979760890415</v>
      </c>
      <c r="L4" s="9">
        <f>5*$B$4</f>
        <v>4.4262474701113019</v>
      </c>
      <c r="M4" s="9">
        <f>10*$B$4</f>
        <v>8.8524949402226039</v>
      </c>
    </row>
    <row r="5" spans="1:13" x14ac:dyDescent="0.25">
      <c r="C5" s="10" t="s">
        <v>43</v>
      </c>
      <c r="D5" s="16">
        <v>2011</v>
      </c>
      <c r="E5" s="11" t="str">
        <f t="shared" ref="E5:J5" ca="1" si="0">OFFSET($A$6,MATCH(TRUE,INDEX(E$7:E$26&gt;E$4,0),0),0)</f>
        <v>2011</v>
      </c>
      <c r="F5" s="11" t="str">
        <f t="shared" ca="1" si="0"/>
        <v>2011</v>
      </c>
      <c r="G5" s="11" t="str">
        <f t="shared" ca="1" si="0"/>
        <v>2011</v>
      </c>
      <c r="H5" s="11" t="str">
        <f t="shared" ca="1" si="0"/>
        <v>2011</v>
      </c>
      <c r="I5" s="11" t="str">
        <f t="shared" ca="1" si="0"/>
        <v>2011</v>
      </c>
      <c r="J5" s="11" t="str">
        <f t="shared" ca="1" si="0"/>
        <v>2011</v>
      </c>
      <c r="K5" s="11" t="s">
        <v>45</v>
      </c>
      <c r="L5" s="11" t="s">
        <v>45</v>
      </c>
      <c r="M5" s="11" t="s">
        <v>45</v>
      </c>
    </row>
    <row r="6" spans="1:13" ht="18" x14ac:dyDescent="0.35">
      <c r="A6" s="5" t="s">
        <v>40</v>
      </c>
      <c r="B6" s="8" t="s">
        <v>41</v>
      </c>
      <c r="C6" s="8" t="s">
        <v>42</v>
      </c>
      <c r="D6" s="8" t="s">
        <v>34</v>
      </c>
      <c r="E6" s="8" t="s">
        <v>34</v>
      </c>
      <c r="F6" s="8" t="s">
        <v>34</v>
      </c>
      <c r="G6" s="8" t="s">
        <v>34</v>
      </c>
      <c r="H6" s="8" t="s">
        <v>34</v>
      </c>
      <c r="I6" s="8" t="s">
        <v>34</v>
      </c>
      <c r="J6" s="8" t="s">
        <v>34</v>
      </c>
      <c r="K6" s="8" t="s">
        <v>34</v>
      </c>
      <c r="L6" s="8" t="s">
        <v>34</v>
      </c>
      <c r="M6" s="8" t="s">
        <v>34</v>
      </c>
    </row>
    <row r="7" spans="1:13" x14ac:dyDescent="0.25">
      <c r="A7" s="3" t="s">
        <v>1</v>
      </c>
      <c r="B7" s="2">
        <f>AVERAGE(temps!B2:B63)</f>
        <v>89.612903225806448</v>
      </c>
      <c r="C7" s="2">
        <f>B7-$B$3</f>
        <v>0.86290322580643419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</row>
    <row r="8" spans="1:13" x14ac:dyDescent="0.25">
      <c r="A8" s="3" t="s">
        <v>2</v>
      </c>
      <c r="B8" s="2">
        <f>AVERAGE(temps!C2:C63)</f>
        <v>86.532258064516128</v>
      </c>
      <c r="C8" s="2">
        <f t="shared" ref="C8:C26" si="1">B8-$B$3</f>
        <v>-2.2177419354838861</v>
      </c>
      <c r="D8" s="2">
        <f>MAX(0,D7+($C8-$D$3))</f>
        <v>0</v>
      </c>
      <c r="E8" s="2">
        <f>MAX(0,E7+($C8-$E$3))</f>
        <v>0</v>
      </c>
      <c r="F8" s="2">
        <f>MAX(0,F7+($C8-$F$3))</f>
        <v>0</v>
      </c>
      <c r="G8" s="2">
        <f>MAX(0,G7+($C8-$G$3))</f>
        <v>0</v>
      </c>
      <c r="H8" s="2">
        <f>MAX(0,H7+($C8-$H$3))</f>
        <v>0</v>
      </c>
      <c r="I8" s="2">
        <f>MAX(0,I7+($C8-$I$3))</f>
        <v>0</v>
      </c>
      <c r="J8" s="2">
        <f>MAX(0,J7+($C8-$J$3))</f>
        <v>0</v>
      </c>
      <c r="K8" s="2">
        <f>MAX(0,K7+($C8-$K$3))</f>
        <v>0</v>
      </c>
      <c r="L8" s="2">
        <f>MAX(0,L7+($C8-$L$3))</f>
        <v>0</v>
      </c>
      <c r="M8" s="2">
        <f>MAX(0,M7+($C8-$M$3))</f>
        <v>0</v>
      </c>
    </row>
    <row r="9" spans="1:13" x14ac:dyDescent="0.25">
      <c r="A9" s="3" t="s">
        <v>3</v>
      </c>
      <c r="B9" s="2">
        <f>AVERAGE(temps!D2:D63)</f>
        <v>88.241935483870961</v>
      </c>
      <c r="C9" s="2">
        <f t="shared" si="1"/>
        <v>-0.50806451612905335</v>
      </c>
      <c r="D9" s="2">
        <f t="shared" ref="D9:D26" si="2">MAX(0,D8+(C9-$D$3))</f>
        <v>0</v>
      </c>
      <c r="E9" s="2">
        <f t="shared" ref="E9:E26" si="3">MAX(0,E8+($C9-$E$3))</f>
        <v>0</v>
      </c>
      <c r="F9" s="2">
        <f t="shared" ref="F9:F26" si="4">MAX(0,F8+($C9-$F$3))</f>
        <v>0</v>
      </c>
      <c r="G9" s="2">
        <f t="shared" ref="G9:G26" si="5">MAX(0,G8+($C9-$G$3))</f>
        <v>0</v>
      </c>
      <c r="H9" s="2">
        <f t="shared" ref="H9:H26" si="6">MAX(0,H8+($C9-$H$3))</f>
        <v>0</v>
      </c>
      <c r="I9" s="2">
        <f t="shared" ref="I9:I26" si="7">MAX(0,I8+($C9-$I$3))</f>
        <v>0</v>
      </c>
      <c r="J9" s="2">
        <f t="shared" ref="J9:J26" si="8">MAX(0,J8+($C9-$J$3))</f>
        <v>0</v>
      </c>
      <c r="K9" s="2">
        <f t="shared" ref="K9:K26" si="9">MAX(0,K8+($C9-$K$3))</f>
        <v>0</v>
      </c>
      <c r="L9" s="2">
        <f t="shared" ref="L9:L26" si="10">MAX(0,L8+($C9-$L$3))</f>
        <v>0</v>
      </c>
      <c r="M9" s="2">
        <f t="shared" ref="M9:M26" si="11">MAX(0,M8+($C9-$M$3))</f>
        <v>0</v>
      </c>
    </row>
    <row r="10" spans="1:13" x14ac:dyDescent="0.25">
      <c r="A10" s="3" t="s">
        <v>4</v>
      </c>
      <c r="B10" s="2">
        <f>AVERAGE(temps!E2:E63)</f>
        <v>89.629032258064512</v>
      </c>
      <c r="C10" s="2">
        <f t="shared" si="1"/>
        <v>0.87903225806449825</v>
      </c>
      <c r="D10" s="2">
        <f t="shared" si="2"/>
        <v>0.43640751105336806</v>
      </c>
      <c r="E10" s="2">
        <f t="shared" si="3"/>
        <v>0.43640751105336806</v>
      </c>
      <c r="F10" s="2">
        <f t="shared" si="4"/>
        <v>0.43640751105336806</v>
      </c>
      <c r="G10" s="2">
        <f t="shared" si="5"/>
        <v>0</v>
      </c>
      <c r="H10" s="2">
        <f t="shared" si="6"/>
        <v>0</v>
      </c>
      <c r="I10" s="2">
        <f t="shared" si="7"/>
        <v>0</v>
      </c>
      <c r="J10" s="2">
        <f t="shared" si="8"/>
        <v>0</v>
      </c>
      <c r="K10" s="2">
        <f t="shared" si="9"/>
        <v>0</v>
      </c>
      <c r="L10" s="2">
        <f t="shared" si="10"/>
        <v>0</v>
      </c>
      <c r="M10" s="2">
        <f t="shared" si="11"/>
        <v>0</v>
      </c>
    </row>
    <row r="11" spans="1:13" x14ac:dyDescent="0.25">
      <c r="A11" s="3" t="s">
        <v>5</v>
      </c>
      <c r="B11" s="2">
        <f>AVERAGE(temps!F2:F63)</f>
        <v>91.403225806451616</v>
      </c>
      <c r="C11" s="2">
        <f t="shared" si="1"/>
        <v>2.6532258064516014</v>
      </c>
      <c r="D11" s="2">
        <f t="shared" si="2"/>
        <v>2.6470085704938393</v>
      </c>
      <c r="E11" s="2">
        <f t="shared" si="3"/>
        <v>2.6470085704938393</v>
      </c>
      <c r="F11" s="2">
        <f t="shared" si="4"/>
        <v>2.6470085704938393</v>
      </c>
      <c r="G11" s="2">
        <f t="shared" si="5"/>
        <v>1.7679763124293411</v>
      </c>
      <c r="H11" s="2">
        <f t="shared" si="6"/>
        <v>1.7679763124293411</v>
      </c>
      <c r="I11" s="2">
        <f t="shared" si="7"/>
        <v>1.7679763124293411</v>
      </c>
      <c r="J11" s="2">
        <f t="shared" si="8"/>
        <v>0.88272681840708067</v>
      </c>
      <c r="K11" s="2">
        <f t="shared" si="9"/>
        <v>0.88272681840708067</v>
      </c>
      <c r="L11" s="2">
        <f t="shared" si="10"/>
        <v>0.88272681840708067</v>
      </c>
      <c r="M11" s="2">
        <f t="shared" si="11"/>
        <v>0</v>
      </c>
    </row>
    <row r="12" spans="1:13" x14ac:dyDescent="0.25">
      <c r="A12" s="3" t="s">
        <v>6</v>
      </c>
      <c r="B12" s="2">
        <f>AVERAGE(temps!G2:G63)</f>
        <v>86.741935483870961</v>
      </c>
      <c r="C12" s="2">
        <f t="shared" si="1"/>
        <v>-2.0080645161290533</v>
      </c>
      <c r="D12" s="2">
        <f t="shared" si="2"/>
        <v>0.19631930735365577</v>
      </c>
      <c r="E12" s="2">
        <f t="shared" si="3"/>
        <v>0.19631930735365577</v>
      </c>
      <c r="F12" s="2">
        <f t="shared" si="4"/>
        <v>0.19631930735365577</v>
      </c>
      <c r="G12" s="2">
        <f t="shared" si="5"/>
        <v>0</v>
      </c>
      <c r="H12" s="2">
        <f t="shared" si="6"/>
        <v>0</v>
      </c>
      <c r="I12" s="2">
        <f t="shared" si="7"/>
        <v>0</v>
      </c>
      <c r="J12" s="2">
        <f t="shared" si="8"/>
        <v>0</v>
      </c>
      <c r="K12" s="2">
        <f t="shared" si="9"/>
        <v>0</v>
      </c>
      <c r="L12" s="2">
        <f t="shared" si="10"/>
        <v>0</v>
      </c>
      <c r="M12" s="2">
        <f t="shared" si="11"/>
        <v>0</v>
      </c>
    </row>
    <row r="13" spans="1:13" x14ac:dyDescent="0.25">
      <c r="A13" s="3" t="s">
        <v>7</v>
      </c>
      <c r="B13" s="2">
        <f>AVERAGE(temps!H2:H63)</f>
        <v>89.209677419354833</v>
      </c>
      <c r="C13" s="2">
        <f t="shared" si="1"/>
        <v>0.45967741935481854</v>
      </c>
      <c r="D13" s="2">
        <f t="shared" si="2"/>
        <v>0.21337197969734412</v>
      </c>
      <c r="E13" s="2">
        <f t="shared" si="3"/>
        <v>0.21337197969734412</v>
      </c>
      <c r="F13" s="2">
        <f t="shared" si="4"/>
        <v>0.21337197969734412</v>
      </c>
      <c r="G13" s="2">
        <f t="shared" si="5"/>
        <v>0</v>
      </c>
      <c r="H13" s="2">
        <f t="shared" si="6"/>
        <v>0</v>
      </c>
      <c r="I13" s="2">
        <f t="shared" si="7"/>
        <v>0</v>
      </c>
      <c r="J13" s="2">
        <f t="shared" si="8"/>
        <v>0</v>
      </c>
      <c r="K13" s="2">
        <f t="shared" si="9"/>
        <v>0</v>
      </c>
      <c r="L13" s="2">
        <f t="shared" si="10"/>
        <v>0</v>
      </c>
      <c r="M13" s="2">
        <f t="shared" si="11"/>
        <v>0</v>
      </c>
    </row>
    <row r="14" spans="1:13" x14ac:dyDescent="0.25">
      <c r="A14" s="3" t="s">
        <v>8</v>
      </c>
      <c r="B14" s="2">
        <f>AVERAGE(temps!I2:I63)</f>
        <v>86.225806451612897</v>
      </c>
      <c r="C14" s="2">
        <f t="shared" si="1"/>
        <v>-2.5241935483871174</v>
      </c>
      <c r="D14" s="2">
        <f t="shared" si="2"/>
        <v>0</v>
      </c>
      <c r="E14" s="2">
        <f t="shared" si="3"/>
        <v>0</v>
      </c>
      <c r="F14" s="2">
        <f t="shared" si="4"/>
        <v>0</v>
      </c>
      <c r="G14" s="2">
        <f t="shared" si="5"/>
        <v>0</v>
      </c>
      <c r="H14" s="2">
        <f t="shared" si="6"/>
        <v>0</v>
      </c>
      <c r="I14" s="2">
        <f t="shared" si="7"/>
        <v>0</v>
      </c>
      <c r="J14" s="2">
        <f t="shared" si="8"/>
        <v>0</v>
      </c>
      <c r="K14" s="2">
        <f t="shared" si="9"/>
        <v>0</v>
      </c>
      <c r="L14" s="2">
        <f t="shared" si="10"/>
        <v>0</v>
      </c>
      <c r="M14" s="2">
        <f t="shared" si="11"/>
        <v>0</v>
      </c>
    </row>
    <row r="15" spans="1:13" x14ac:dyDescent="0.25">
      <c r="A15" s="3" t="s">
        <v>9</v>
      </c>
      <c r="B15" s="2">
        <f>AVERAGE(temps!J2:J63)</f>
        <v>86.5</v>
      </c>
      <c r="C15" s="2">
        <f t="shared" si="1"/>
        <v>-2.2500000000000142</v>
      </c>
      <c r="D15" s="2">
        <f t="shared" si="2"/>
        <v>0</v>
      </c>
      <c r="E15" s="2">
        <f t="shared" si="3"/>
        <v>0</v>
      </c>
      <c r="F15" s="2">
        <f t="shared" si="4"/>
        <v>0</v>
      </c>
      <c r="G15" s="2">
        <f t="shared" si="5"/>
        <v>0</v>
      </c>
      <c r="H15" s="2">
        <f t="shared" si="6"/>
        <v>0</v>
      </c>
      <c r="I15" s="2">
        <f t="shared" si="7"/>
        <v>0</v>
      </c>
      <c r="J15" s="2">
        <f t="shared" si="8"/>
        <v>0</v>
      </c>
      <c r="K15" s="2">
        <f t="shared" si="9"/>
        <v>0</v>
      </c>
      <c r="L15" s="2">
        <f t="shared" si="10"/>
        <v>0</v>
      </c>
      <c r="M15" s="2">
        <f t="shared" si="11"/>
        <v>0</v>
      </c>
    </row>
    <row r="16" spans="1:13" x14ac:dyDescent="0.25">
      <c r="A16" s="3" t="s">
        <v>10</v>
      </c>
      <c r="B16" s="2">
        <f>AVERAGE(temps!K2:K63)</f>
        <v>86.983870967741936</v>
      </c>
      <c r="C16" s="2">
        <f t="shared" si="1"/>
        <v>-1.7661290322580783</v>
      </c>
      <c r="D16" s="2">
        <f t="shared" si="2"/>
        <v>0</v>
      </c>
      <c r="E16" s="2">
        <f t="shared" si="3"/>
        <v>0</v>
      </c>
      <c r="F16" s="2">
        <f t="shared" si="4"/>
        <v>0</v>
      </c>
      <c r="G16" s="2">
        <f t="shared" si="5"/>
        <v>0</v>
      </c>
      <c r="H16" s="2">
        <f t="shared" si="6"/>
        <v>0</v>
      </c>
      <c r="I16" s="2">
        <f t="shared" si="7"/>
        <v>0</v>
      </c>
      <c r="J16" s="2">
        <f t="shared" si="8"/>
        <v>0</v>
      </c>
      <c r="K16" s="2">
        <f t="shared" si="9"/>
        <v>0</v>
      </c>
      <c r="L16" s="2">
        <f t="shared" si="10"/>
        <v>0</v>
      </c>
      <c r="M16" s="2">
        <f t="shared" si="11"/>
        <v>0</v>
      </c>
    </row>
    <row r="17" spans="1:13" x14ac:dyDescent="0.25">
      <c r="A17" s="3" t="s">
        <v>11</v>
      </c>
      <c r="B17" s="2">
        <f>AVERAGE(temps!L2:L63)</f>
        <v>89.967741935483872</v>
      </c>
      <c r="C17" s="2">
        <f t="shared" si="1"/>
        <v>1.2177419354838577</v>
      </c>
      <c r="D17" s="2">
        <f t="shared" si="2"/>
        <v>0.77511718847272748</v>
      </c>
      <c r="E17" s="2">
        <f t="shared" si="3"/>
        <v>0.77511718847272748</v>
      </c>
      <c r="F17" s="2">
        <f t="shared" si="4"/>
        <v>0.77511718847272748</v>
      </c>
      <c r="G17" s="2">
        <f t="shared" si="5"/>
        <v>0.33249244146159729</v>
      </c>
      <c r="H17" s="2">
        <f t="shared" si="6"/>
        <v>0.33249244146159729</v>
      </c>
      <c r="I17" s="2">
        <f t="shared" si="7"/>
        <v>0.33249244146159729</v>
      </c>
      <c r="J17" s="2">
        <f t="shared" si="8"/>
        <v>0</v>
      </c>
      <c r="K17" s="2">
        <f t="shared" si="9"/>
        <v>0</v>
      </c>
      <c r="L17" s="2">
        <f t="shared" si="10"/>
        <v>0</v>
      </c>
      <c r="M17" s="2">
        <f t="shared" si="11"/>
        <v>0</v>
      </c>
    </row>
    <row r="18" spans="1:13" x14ac:dyDescent="0.25">
      <c r="A18" s="3" t="s">
        <v>12</v>
      </c>
      <c r="B18" s="2">
        <f>AVERAGE(temps!M2:M63)</f>
        <v>91.209677419354833</v>
      </c>
      <c r="C18" s="2">
        <f t="shared" si="1"/>
        <v>2.4596774193548185</v>
      </c>
      <c r="D18" s="2">
        <f t="shared" si="2"/>
        <v>2.7921698608164158</v>
      </c>
      <c r="E18" s="2">
        <f t="shared" si="3"/>
        <v>2.7921698608164158</v>
      </c>
      <c r="F18" s="2">
        <f t="shared" si="4"/>
        <v>2.7921698608164158</v>
      </c>
      <c r="G18" s="2">
        <f t="shared" si="5"/>
        <v>1.9069203667941554</v>
      </c>
      <c r="H18" s="2">
        <f t="shared" si="6"/>
        <v>1.9069203667941554</v>
      </c>
      <c r="I18" s="2">
        <f t="shared" si="7"/>
        <v>1.9069203667941554</v>
      </c>
      <c r="J18" s="2">
        <f t="shared" si="8"/>
        <v>0.68917843131029777</v>
      </c>
      <c r="K18" s="2">
        <f t="shared" si="9"/>
        <v>0.68917843131029777</v>
      </c>
      <c r="L18" s="2">
        <f t="shared" si="10"/>
        <v>0.68917843131029777</v>
      </c>
      <c r="M18" s="2">
        <f t="shared" si="11"/>
        <v>0</v>
      </c>
    </row>
    <row r="19" spans="1:13" x14ac:dyDescent="0.25">
      <c r="A19" s="3" t="s">
        <v>13</v>
      </c>
      <c r="B19" s="2">
        <f>AVERAGE(temps!N2:N63)</f>
        <v>87.709677419354833</v>
      </c>
      <c r="C19" s="2">
        <f t="shared" si="1"/>
        <v>-1.0403225806451815</v>
      </c>
      <c r="D19" s="2">
        <f t="shared" si="2"/>
        <v>1.3092225331601042</v>
      </c>
      <c r="E19" s="2">
        <f t="shared" si="3"/>
        <v>1.3092225331601042</v>
      </c>
      <c r="F19" s="2">
        <f t="shared" si="4"/>
        <v>1.3092225331601042</v>
      </c>
      <c r="G19" s="2">
        <f t="shared" si="5"/>
        <v>0</v>
      </c>
      <c r="H19" s="2">
        <f t="shared" si="6"/>
        <v>0</v>
      </c>
      <c r="I19" s="2">
        <f t="shared" si="7"/>
        <v>0</v>
      </c>
      <c r="J19" s="2">
        <f t="shared" si="8"/>
        <v>0</v>
      </c>
      <c r="K19" s="2">
        <f t="shared" si="9"/>
        <v>0</v>
      </c>
      <c r="L19" s="2">
        <f t="shared" si="10"/>
        <v>0</v>
      </c>
      <c r="M19" s="2">
        <f t="shared" si="11"/>
        <v>0</v>
      </c>
    </row>
    <row r="20" spans="1:13" x14ac:dyDescent="0.25">
      <c r="A20" s="3" t="s">
        <v>14</v>
      </c>
      <c r="B20" s="2">
        <f>AVERAGE(temps!O2:O63)</f>
        <v>87.112903225806448</v>
      </c>
      <c r="C20" s="2">
        <f t="shared" si="1"/>
        <v>-1.6370967741935658</v>
      </c>
      <c r="D20" s="2">
        <f t="shared" si="2"/>
        <v>0</v>
      </c>
      <c r="E20" s="2">
        <f t="shared" si="3"/>
        <v>0</v>
      </c>
      <c r="F20" s="2">
        <f t="shared" si="4"/>
        <v>0</v>
      </c>
      <c r="G20" s="2">
        <f t="shared" si="5"/>
        <v>0</v>
      </c>
      <c r="H20" s="2">
        <f t="shared" si="6"/>
        <v>0</v>
      </c>
      <c r="I20" s="2">
        <f t="shared" si="7"/>
        <v>0</v>
      </c>
      <c r="J20" s="2">
        <f t="shared" si="8"/>
        <v>0</v>
      </c>
      <c r="K20" s="2">
        <f t="shared" si="9"/>
        <v>0</v>
      </c>
      <c r="L20" s="2">
        <f t="shared" si="10"/>
        <v>0</v>
      </c>
      <c r="M20" s="2">
        <f t="shared" si="11"/>
        <v>0</v>
      </c>
    </row>
    <row r="21" spans="1:13" x14ac:dyDescent="0.25">
      <c r="A21" s="3" t="s">
        <v>15</v>
      </c>
      <c r="B21" s="2">
        <f>AVERAGE(temps!P2:P63)</f>
        <v>91.306451612903231</v>
      </c>
      <c r="C21" s="2">
        <f t="shared" si="1"/>
        <v>2.5564516129032171</v>
      </c>
      <c r="D21" s="2">
        <f t="shared" si="2"/>
        <v>2.1138268658920869</v>
      </c>
      <c r="E21" s="2">
        <f t="shared" si="3"/>
        <v>2.1138268658920869</v>
      </c>
      <c r="F21" s="2">
        <f t="shared" si="4"/>
        <v>2.1138268658920869</v>
      </c>
      <c r="G21" s="2">
        <f t="shared" si="5"/>
        <v>1.6712021188809567</v>
      </c>
      <c r="H21" s="2">
        <f t="shared" si="6"/>
        <v>1.6712021188809567</v>
      </c>
      <c r="I21" s="2">
        <f t="shared" si="7"/>
        <v>1.6712021188809567</v>
      </c>
      <c r="J21" s="2">
        <f t="shared" si="8"/>
        <v>0.78595262485869632</v>
      </c>
      <c r="K21" s="2">
        <f t="shared" si="9"/>
        <v>0.78595262485869632</v>
      </c>
      <c r="L21" s="2">
        <f t="shared" si="10"/>
        <v>0.78595262485869632</v>
      </c>
      <c r="M21" s="2">
        <f t="shared" si="11"/>
        <v>0</v>
      </c>
    </row>
    <row r="22" spans="1:13" x14ac:dyDescent="0.25">
      <c r="A22" s="3" t="s">
        <v>16</v>
      </c>
      <c r="B22" s="2">
        <f>AVERAGE(temps!Q2:Q63)</f>
        <v>92.709677419354833</v>
      </c>
      <c r="C22" s="2">
        <f t="shared" si="1"/>
        <v>3.9596774193548185</v>
      </c>
      <c r="D22" s="2">
        <f t="shared" si="2"/>
        <v>5.6308795382357753</v>
      </c>
      <c r="E22" s="2">
        <f t="shared" si="3"/>
        <v>5.6308795382357753</v>
      </c>
      <c r="F22" s="2">
        <f t="shared" si="4"/>
        <v>5.6308795382357753</v>
      </c>
      <c r="G22" s="2">
        <f t="shared" si="5"/>
        <v>4.7456300442135149</v>
      </c>
      <c r="H22" s="2">
        <f t="shared" si="6"/>
        <v>4.7456300442135149</v>
      </c>
      <c r="I22" s="2">
        <f t="shared" si="7"/>
        <v>4.7456300442135149</v>
      </c>
      <c r="J22" s="2">
        <f t="shared" si="8"/>
        <v>2.9751310561689941</v>
      </c>
      <c r="K22" s="2">
        <f t="shared" si="9"/>
        <v>2.9751310561689941</v>
      </c>
      <c r="L22" s="2">
        <f t="shared" si="10"/>
        <v>2.9751310561689941</v>
      </c>
      <c r="M22" s="2">
        <f t="shared" si="11"/>
        <v>0.418679443265777</v>
      </c>
    </row>
    <row r="23" spans="1:13" x14ac:dyDescent="0.25">
      <c r="A23" s="3" t="s">
        <v>17</v>
      </c>
      <c r="B23" s="2">
        <f>AVERAGE(temps!R2:R63)</f>
        <v>90.870967741935488</v>
      </c>
      <c r="C23" s="2">
        <f t="shared" si="1"/>
        <v>2.1209677419354733</v>
      </c>
      <c r="D23" s="2">
        <f t="shared" si="2"/>
        <v>7.3092225331601188</v>
      </c>
      <c r="E23" s="2">
        <f t="shared" si="3"/>
        <v>7.3092225331601188</v>
      </c>
      <c r="F23" s="2">
        <f t="shared" si="4"/>
        <v>7.3092225331601188</v>
      </c>
      <c r="G23" s="2">
        <f t="shared" si="5"/>
        <v>5.9813482921267278</v>
      </c>
      <c r="H23" s="2">
        <f t="shared" si="6"/>
        <v>5.9813482921267278</v>
      </c>
      <c r="I23" s="2">
        <f t="shared" si="7"/>
        <v>5.9813482921267278</v>
      </c>
      <c r="J23" s="2">
        <f t="shared" si="8"/>
        <v>3.3255998100599466</v>
      </c>
      <c r="K23" s="2">
        <f t="shared" si="9"/>
        <v>3.3255998100599466</v>
      </c>
      <c r="L23" s="2">
        <f t="shared" si="10"/>
        <v>3.3255998100599466</v>
      </c>
      <c r="M23" s="2">
        <f t="shared" si="11"/>
        <v>0</v>
      </c>
    </row>
    <row r="24" spans="1:13" x14ac:dyDescent="0.25">
      <c r="A24" s="3" t="s">
        <v>18</v>
      </c>
      <c r="B24" s="2">
        <f>AVERAGE(temps!S2:S63)</f>
        <v>84.838709677419359</v>
      </c>
      <c r="C24" s="2">
        <f t="shared" si="1"/>
        <v>-3.9112903225806548</v>
      </c>
      <c r="D24" s="2">
        <f t="shared" si="2"/>
        <v>2.9553074635683334</v>
      </c>
      <c r="E24" s="2">
        <f t="shared" si="3"/>
        <v>2.9553074635683334</v>
      </c>
      <c r="F24" s="2">
        <f t="shared" si="4"/>
        <v>2.9553074635683334</v>
      </c>
      <c r="G24" s="2">
        <f t="shared" si="5"/>
        <v>1.1848084755238126</v>
      </c>
      <c r="H24" s="2">
        <f t="shared" si="6"/>
        <v>1.1848084755238126</v>
      </c>
      <c r="I24" s="2">
        <f t="shared" si="7"/>
        <v>1.1848084755238126</v>
      </c>
      <c r="J24" s="2">
        <f t="shared" si="8"/>
        <v>0</v>
      </c>
      <c r="K24" s="2">
        <f t="shared" si="9"/>
        <v>0</v>
      </c>
      <c r="L24" s="2">
        <f t="shared" si="10"/>
        <v>0</v>
      </c>
      <c r="M24" s="2">
        <f t="shared" si="11"/>
        <v>0</v>
      </c>
    </row>
    <row r="25" spans="1:13" x14ac:dyDescent="0.25">
      <c r="A25" s="3" t="s">
        <v>19</v>
      </c>
      <c r="B25" s="2">
        <f>AVERAGE(temps!T2:T63)</f>
        <v>87.435483870967744</v>
      </c>
      <c r="C25" s="2">
        <f t="shared" si="1"/>
        <v>-1.3145161290322704</v>
      </c>
      <c r="D25" s="2">
        <f t="shared" si="2"/>
        <v>1.1981665875249328</v>
      </c>
      <c r="E25" s="2">
        <f t="shared" si="3"/>
        <v>1.1981665875249328</v>
      </c>
      <c r="F25" s="2">
        <f t="shared" si="4"/>
        <v>1.1981665875249328</v>
      </c>
      <c r="G25" s="2">
        <f t="shared" si="5"/>
        <v>0</v>
      </c>
      <c r="H25" s="2">
        <f t="shared" si="6"/>
        <v>0</v>
      </c>
      <c r="I25" s="2">
        <f t="shared" si="7"/>
        <v>0</v>
      </c>
      <c r="J25" s="2">
        <f t="shared" si="8"/>
        <v>0</v>
      </c>
      <c r="K25" s="2">
        <f t="shared" si="9"/>
        <v>0</v>
      </c>
      <c r="L25" s="2">
        <f t="shared" si="10"/>
        <v>0</v>
      </c>
      <c r="M25" s="2">
        <f t="shared" si="11"/>
        <v>0</v>
      </c>
    </row>
    <row r="26" spans="1:13" x14ac:dyDescent="0.25">
      <c r="A26" s="3" t="s">
        <v>20</v>
      </c>
      <c r="B26" s="2">
        <f>AVERAGE(temps!U2:U63)</f>
        <v>89.41935483870968</v>
      </c>
      <c r="C26" s="2">
        <f t="shared" si="1"/>
        <v>0.6693548387096655</v>
      </c>
      <c r="D26" s="2">
        <f t="shared" si="2"/>
        <v>1.4248966792234681</v>
      </c>
      <c r="E26" s="2">
        <f t="shared" si="3"/>
        <v>1.4248966792234681</v>
      </c>
      <c r="F26" s="2">
        <f t="shared" si="4"/>
        <v>1.4248966792234681</v>
      </c>
      <c r="G26" s="2">
        <f t="shared" si="5"/>
        <v>0</v>
      </c>
      <c r="H26" s="2">
        <f t="shared" si="6"/>
        <v>0</v>
      </c>
      <c r="I26" s="2">
        <f t="shared" si="7"/>
        <v>0</v>
      </c>
      <c r="J26" s="2">
        <f t="shared" si="8"/>
        <v>0</v>
      </c>
      <c r="K26" s="2">
        <f t="shared" si="9"/>
        <v>0</v>
      </c>
      <c r="L26" s="2">
        <f t="shared" si="10"/>
        <v>0</v>
      </c>
      <c r="M26" s="2">
        <f t="shared" si="11"/>
        <v>0</v>
      </c>
    </row>
  </sheetData>
  <conditionalFormatting sqref="D7:D26">
    <cfRule type="expression" dxfId="7" priority="8">
      <formula>$D7&gt;$D$4</formula>
    </cfRule>
  </conditionalFormatting>
  <conditionalFormatting sqref="E7:E26">
    <cfRule type="expression" dxfId="6" priority="7">
      <formula>$E7&gt;$E$4</formula>
    </cfRule>
  </conditionalFormatting>
  <conditionalFormatting sqref="F7:F26">
    <cfRule type="expression" dxfId="5" priority="6">
      <formula>$F7&gt;$F$4</formula>
    </cfRule>
  </conditionalFormatting>
  <conditionalFormatting sqref="G7:G26">
    <cfRule type="expression" dxfId="4" priority="5">
      <formula>$G7&gt;$G$4</formula>
    </cfRule>
  </conditionalFormatting>
  <conditionalFormatting sqref="H7:H26">
    <cfRule type="expression" dxfId="3" priority="4">
      <formula>$H7&gt;$H$4</formula>
    </cfRule>
  </conditionalFormatting>
  <conditionalFormatting sqref="I7:I26">
    <cfRule type="expression" dxfId="2" priority="3">
      <formula>$I7&gt;$I$4</formula>
    </cfRule>
  </conditionalFormatting>
  <conditionalFormatting sqref="J7:J26">
    <cfRule type="expression" dxfId="1" priority="2">
      <formula>$J7&gt;$J$4</formula>
    </cfRule>
  </conditionalFormatting>
  <conditionalFormatting sqref="K7:K26">
    <cfRule type="expression" dxfId="0" priority="1">
      <formula>$K7&gt;$K$4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72816-167B-4447-A0B2-F81F641D4F5F}">
  <dimension ref="A1:D11"/>
  <sheetViews>
    <sheetView workbookViewId="0">
      <selection sqref="A1:D11"/>
    </sheetView>
  </sheetViews>
  <sheetFormatPr defaultRowHeight="15" x14ac:dyDescent="0.25"/>
  <cols>
    <col min="1" max="1" width="12" bestFit="1" customWidth="1"/>
    <col min="2" max="3" width="12" style="3" bestFit="1" customWidth="1"/>
    <col min="4" max="4" width="10.5703125" bestFit="1" customWidth="1"/>
  </cols>
  <sheetData>
    <row r="1" spans="1:4" x14ac:dyDescent="0.25">
      <c r="B1" s="8" t="s">
        <v>21</v>
      </c>
      <c r="C1" s="8" t="s">
        <v>44</v>
      </c>
      <c r="D1" s="8" t="s">
        <v>43</v>
      </c>
    </row>
    <row r="2" spans="1:4" x14ac:dyDescent="0.25">
      <c r="A2" s="17" t="s">
        <v>23</v>
      </c>
      <c r="B2" s="9">
        <v>0.44262474701113019</v>
      </c>
      <c r="C2" s="9">
        <v>2.6557484820667812</v>
      </c>
      <c r="D2" s="18">
        <v>2011</v>
      </c>
    </row>
    <row r="3" spans="1:4" x14ac:dyDescent="0.25">
      <c r="A3" s="17" t="s">
        <v>24</v>
      </c>
      <c r="B3" s="9">
        <v>0.44262474701113019</v>
      </c>
      <c r="C3" s="9">
        <v>3.5409979760890415</v>
      </c>
      <c r="D3" s="18" t="s">
        <v>16</v>
      </c>
    </row>
    <row r="4" spans="1:4" x14ac:dyDescent="0.25">
      <c r="A4" s="17" t="s">
        <v>25</v>
      </c>
      <c r="B4" s="9">
        <v>0.44262474701113019</v>
      </c>
      <c r="C4" s="9">
        <v>4.4262474701113019</v>
      </c>
      <c r="D4" s="18" t="s">
        <v>16</v>
      </c>
    </row>
    <row r="5" spans="1:4" x14ac:dyDescent="0.25">
      <c r="A5" s="17" t="s">
        <v>26</v>
      </c>
      <c r="B5" s="9">
        <v>0.88524949402226039</v>
      </c>
      <c r="C5" s="9">
        <v>2.6557484820667812</v>
      </c>
      <c r="D5" s="18" t="s">
        <v>16</v>
      </c>
    </row>
    <row r="6" spans="1:4" x14ac:dyDescent="0.25">
      <c r="A6" s="17" t="s">
        <v>27</v>
      </c>
      <c r="B6" s="9">
        <v>0.88524949402226039</v>
      </c>
      <c r="C6" s="9">
        <v>3.5409979760890415</v>
      </c>
      <c r="D6" s="18" t="s">
        <v>16</v>
      </c>
    </row>
    <row r="7" spans="1:4" x14ac:dyDescent="0.25">
      <c r="A7" s="17" t="s">
        <v>28</v>
      </c>
      <c r="B7" s="9">
        <v>0.88524949402226039</v>
      </c>
      <c r="C7" s="9">
        <v>4.4262474701113019</v>
      </c>
      <c r="D7" s="18" t="s">
        <v>16</v>
      </c>
    </row>
    <row r="8" spans="1:4" x14ac:dyDescent="0.25">
      <c r="A8" s="17" t="s">
        <v>29</v>
      </c>
      <c r="B8" s="9">
        <v>1.7704989880445208</v>
      </c>
      <c r="C8" s="9">
        <v>2.6557484820667812</v>
      </c>
      <c r="D8" s="18" t="s">
        <v>16</v>
      </c>
    </row>
    <row r="9" spans="1:4" x14ac:dyDescent="0.25">
      <c r="A9" s="17" t="s">
        <v>30</v>
      </c>
      <c r="B9" s="9">
        <v>1.7704989880445208</v>
      </c>
      <c r="C9" s="9">
        <v>3.5409979760890415</v>
      </c>
      <c r="D9" s="18" t="s">
        <v>45</v>
      </c>
    </row>
    <row r="10" spans="1:4" x14ac:dyDescent="0.25">
      <c r="A10" s="17" t="s">
        <v>31</v>
      </c>
      <c r="B10" s="9">
        <v>1.7704989880445208</v>
      </c>
      <c r="C10" s="9">
        <v>4.4262474701113019</v>
      </c>
      <c r="D10" s="18" t="s">
        <v>45</v>
      </c>
    </row>
    <row r="11" spans="1:4" x14ac:dyDescent="0.25">
      <c r="A11" s="17" t="s">
        <v>38</v>
      </c>
      <c r="B11" s="9">
        <v>3.5409979760890415</v>
      </c>
      <c r="C11" s="9">
        <v>8.8524949402226039</v>
      </c>
      <c r="D11" s="18" t="s">
        <v>45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U E A A B Q S w M E F A A C A A g A 7 F s 6 U F T B D G u m A A A A + A A A A B I A H A B D b 2 5 m a W c v U G F j a 2 F n Z S 5 4 b W w g o h g A K K A U A A A A A A A A A A A A A A A A A A A A A A A A A A A A h Y 8 x D o I w G E a v Q r r T l g p q y E 8 Z X C U x I R p X U i o 0 Q j G 0 W O 7 m 4 J G 8 g i S K u j l + L 2 9 4 3 + N 2 h 3 R s G + 8 q e 6 M 6 n a A A U + R J L b p S 6 S p B g z 3 5 a 5 R y 2 B X i X F T S m 2 R t 4 t G U C a q t v c S E O O e w W + C u r w i j N C D H b J u L W r Y F + s j q v + w r b W y h h U Q c D q 8 Y z v C K 4 S i K l j g M A y A z h k z p r 8 K m Y k y B / E D Y D I 0 d e s m l 9 v c 5 k H k C e b / g T 1 B L A w Q U A A I A C A D s W z p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7 F s 6 U I L d y / n d A Q A A + w U A A B M A H A B G b 3 J t d W x h c y 9 T Z W N 0 a W 9 u M S 5 t I K I Y A C i g F A A A A A A A A A A A A A A A A A A A A A A A A A A A A I W T U W v b M B S F n x f I f x D e S w r G R G 6 T L S t + C M l K 9 9 D S 4 Y w x q j F U W 2 v N Z C m V r k t C 6 X / f z Z y S E u 5 l f r H 1 H f n a 5 3 A U T Q W N d 6 L s 7 / J 8 O B g O 4 o M O p h Z g 2 n U U h b A G h g O B V + m 7 U B k k i / i U L X 3 V t c b B 6 K K x J l t 4 B 7 i I o 2 T x S X 2 L J k R 1 d a G D 9 4 9 y r J b B r + / 8 R t 0 g 9 k 5 b V U J X N y a q O S 6 2 0 F R R X O k I q I r 9 H J V n 4 o u D 4 A V 4 8 W a X r 4 1 t 3 L 3 6 b s w f c a p q D f r X N M v V v 1 / N Y A P J S X q 7 x D 1 t g + O K 5 F 2 S 4 k j b t S 4 W u U z F Z 1 f 5 G g c U M p / k q f j a e T A l b K 0 p D o / Z t X f m 5 0 n a e 3 6 f L B 6 0 u 8 c 4 V t u 1 S d D 8 S t / h p l X Q L v 7 2 o e 3 H 7 8 Q 4 6 g N K n 5 + T n k r 8 P K C C U W 7 g J R W v P E e O 9 q Z n 2 e 6 9 N 8 I p J 5 x x w o Q T p p z w g R M + c s K M E + S Y V S S r s O Y l 6 1 6 y 9 i X r X 7 I B S D Y B y U Y g 2 Q x y N o P 8 K I O X Q 6 d u g m + x b 7 W 4 N L r G 3 h 9 6 t V f 2 f H R U v 1 T c 7 j f M r S 0 r b X W I B Y S O 6 6 v 8 T 2 G J P 9 m 1 d z n / 8 d p c P G K 9 J z m b E Y k i J d J E S i S J l E g x H 4 + J B J E S D U J K t A c p 0 R y k R G u Q E o 1 B S n h D S n h D S n h D S n q j T g h S 0 h t 1 M p C S 3 q g T g X R y 3 L j h o H F 0 M c 7 / A l B L A Q I t A B Q A A g A I A O x b O l B U w Q x r p g A A A P g A A A A S A A A A A A A A A A A A A A A A A A A A A A B D b 2 5 m a W c v U G F j a 2 F n Z S 5 4 b W x Q S w E C L Q A U A A I A C A D s W z p Q D 8 r p q 6 Q A A A D p A A A A E w A A A A A A A A A A A A A A A A D y A A A A W 0 N v b n R l b n R f V H l w Z X N d L n h t b F B L A Q I t A B Q A A g A I A O x b O l C C 3 c v 5 3 Q E A A P s F A A A T A A A A A A A A A A A A A A A A A O M B A A B G b 3 J t d W x h c y 9 T Z W N 0 a W 9 u M S 5 t U E s F B g A A A A A D A A M A w g A A A A 0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j Q S A A A A A A A A E h I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W 1 w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0 Z W 1 w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j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E t M j Z U M T k 6 M z E 6 M j Q u O T A 5 N j k w N 1 o i I C 8 + P E V u d H J 5 I F R 5 c G U 9 I k Z p b G x D b 2 x 1 b W 5 U e X B l c y I g V m F s d W U 9 I n N D U U 1 E Q X d N R E F 3 T U R B d 0 1 E Q X d N R E F 3 T U R B d 0 1 E I i A v P j x F b n R y e S B U e X B l P S J G a W x s Q 2 9 s d W 1 u T m F t Z X M i I F Z h b H V l P S J z W y Z x d W 9 0 O 0 R B W S Z x d W 9 0 O y w m c X V v d D s x O T k 2 J n F 1 b 3 Q 7 L C Z x d W 9 0 O z E 5 O T c m c X V v d D s s J n F 1 b 3 Q 7 M T k 5 O C Z x d W 9 0 O y w m c X V v d D s x O T k 5 J n F 1 b 3 Q 7 L C Z x d W 9 0 O z I w M D A m c X V v d D s s J n F 1 b 3 Q 7 M j A w M S Z x d W 9 0 O y w m c X V v d D s y M D A y J n F 1 b 3 Q 7 L C Z x d W 9 0 O z I w M D M m c X V v d D s s J n F 1 b 3 Q 7 M j A w N C Z x d W 9 0 O y w m c X V v d D s y M D A 1 J n F 1 b 3 Q 7 L C Z x d W 9 0 O z I w M D Y m c X V v d D s s J n F 1 b 3 Q 7 M j A w N y Z x d W 9 0 O y w m c X V v d D s y M D A 4 J n F 1 b 3 Q 7 L C Z x d W 9 0 O z I w M D k m c X V v d D s s J n F 1 b 3 Q 7 M j A x M C Z x d W 9 0 O y w m c X V v d D s y M D E x J n F 1 b 3 Q 7 L C Z x d W 9 0 O z I w M T I m c X V v d D s s J n F 1 b 3 Q 7 M j A x M y Z x d W 9 0 O y w m c X V v d D s y M D E 0 J n F 1 b 3 Q 7 L C Z x d W 9 0 O z I w M T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V t c H M v Q 2 h h b m d l Z C B U e X B l M S 5 7 R E F Z L D B 9 J n F 1 b 3 Q 7 L C Z x d W 9 0 O 1 N l Y 3 R p b 2 4 x L 3 R l b X B z L 0 N o Y W 5 n Z W Q g V H l w Z T E u e z E 5 O T Y s M X 0 m c X V v d D s s J n F 1 b 3 Q 7 U 2 V j d G l v b j E v d G V t c H M v Q 2 h h b m d l Z C B U e X B l M S 5 7 M T k 5 N y w y f S Z x d W 9 0 O y w m c X V v d D t T Z W N 0 a W 9 u M S 9 0 Z W 1 w c y 9 D a G F u Z 2 V k I F R 5 c G U x L n s x O T k 4 L D N 9 J n F 1 b 3 Q 7 L C Z x d W 9 0 O 1 N l Y 3 R p b 2 4 x L 3 R l b X B z L 0 N o Y W 5 n Z W Q g V H l w Z T E u e z E 5 O T k s N H 0 m c X V v d D s s J n F 1 b 3 Q 7 U 2 V j d G l v b j E v d G V t c H M v Q 2 h h b m d l Z C B U e X B l M S 5 7 M j A w M C w 1 f S Z x d W 9 0 O y w m c X V v d D t T Z W N 0 a W 9 u M S 9 0 Z W 1 w c y 9 D a G F u Z 2 V k I F R 5 c G U x L n s y M D A x L D Z 9 J n F 1 b 3 Q 7 L C Z x d W 9 0 O 1 N l Y 3 R p b 2 4 x L 3 R l b X B z L 0 N o Y W 5 n Z W Q g V H l w Z T E u e z I w M D I s N 3 0 m c X V v d D s s J n F 1 b 3 Q 7 U 2 V j d G l v b j E v d G V t c H M v Q 2 h h b m d l Z C B U e X B l M S 5 7 M j A w M y w 4 f S Z x d W 9 0 O y w m c X V v d D t T Z W N 0 a W 9 u M S 9 0 Z W 1 w c y 9 D a G F u Z 2 V k I F R 5 c G U x L n s y M D A 0 L D l 9 J n F 1 b 3 Q 7 L C Z x d W 9 0 O 1 N l Y 3 R p b 2 4 x L 3 R l b X B z L 0 N o Y W 5 n Z W Q g V H l w Z T E u e z I w M D U s M T B 9 J n F 1 b 3 Q 7 L C Z x d W 9 0 O 1 N l Y 3 R p b 2 4 x L 3 R l b X B z L 0 N o Y W 5 n Z W Q g V H l w Z T E u e z I w M D Y s M T F 9 J n F 1 b 3 Q 7 L C Z x d W 9 0 O 1 N l Y 3 R p b 2 4 x L 3 R l b X B z L 0 N o Y W 5 n Z W Q g V H l w Z T E u e z I w M D c s M T J 9 J n F 1 b 3 Q 7 L C Z x d W 9 0 O 1 N l Y 3 R p b 2 4 x L 3 R l b X B z L 0 N o Y W 5 n Z W Q g V H l w Z T E u e z I w M D g s M T N 9 J n F 1 b 3 Q 7 L C Z x d W 9 0 O 1 N l Y 3 R p b 2 4 x L 3 R l b X B z L 0 N o Y W 5 n Z W Q g V H l w Z T E u e z I w M D k s M T R 9 J n F 1 b 3 Q 7 L C Z x d W 9 0 O 1 N l Y 3 R p b 2 4 x L 3 R l b X B z L 0 N o Y W 5 n Z W Q g V H l w Z T E u e z I w M T A s M T V 9 J n F 1 b 3 Q 7 L C Z x d W 9 0 O 1 N l Y 3 R p b 2 4 x L 3 R l b X B z L 0 N o Y W 5 n Z W Q g V H l w Z T E u e z I w M T E s M T Z 9 J n F 1 b 3 Q 7 L C Z x d W 9 0 O 1 N l Y 3 R p b 2 4 x L 3 R l b X B z L 0 N o Y W 5 n Z W Q g V H l w Z T E u e z I w M T I s M T d 9 J n F 1 b 3 Q 7 L C Z x d W 9 0 O 1 N l Y 3 R p b 2 4 x L 3 R l b X B z L 0 N o Y W 5 n Z W Q g V H l w Z T E u e z I w M T M s M T h 9 J n F 1 b 3 Q 7 L C Z x d W 9 0 O 1 N l Y 3 R p b 2 4 x L 3 R l b X B z L 0 N o Y W 5 n Z W Q g V H l w Z T E u e z I w M T Q s M T l 9 J n F 1 b 3 Q 7 L C Z x d W 9 0 O 1 N l Y 3 R p b 2 4 x L 3 R l b X B z L 0 N o Y W 5 n Z W Q g V H l w Z T E u e z I w M T U s M j B 9 J n F 1 b 3 Q 7 X S w m c X V v d D t D b 2 x 1 b W 5 D b 3 V u d C Z x d W 9 0 O z o y M S w m c X V v d D t L Z X l D b 2 x 1 b W 5 O Y W 1 l c y Z x d W 9 0 O z p b X S w m c X V v d D t D b 2 x 1 b W 5 J Z G V u d G l 0 a W V z J n F 1 b 3 Q 7 O l s m c X V v d D t T Z W N 0 a W 9 u M S 9 0 Z W 1 w c y 9 D a G F u Z 2 V k I F R 5 c G U x L n t E Q V k s M H 0 m c X V v d D s s J n F 1 b 3 Q 7 U 2 V j d G l v b j E v d G V t c H M v Q 2 h h b m d l Z C B U e X B l M S 5 7 M T k 5 N i w x f S Z x d W 9 0 O y w m c X V v d D t T Z W N 0 a W 9 u M S 9 0 Z W 1 w c y 9 D a G F u Z 2 V k I F R 5 c G U x L n s x O T k 3 L D J 9 J n F 1 b 3 Q 7 L C Z x d W 9 0 O 1 N l Y 3 R p b 2 4 x L 3 R l b X B z L 0 N o Y W 5 n Z W Q g V H l w Z T E u e z E 5 O T g s M 3 0 m c X V v d D s s J n F 1 b 3 Q 7 U 2 V j d G l v b j E v d G V t c H M v Q 2 h h b m d l Z C B U e X B l M S 5 7 M T k 5 O S w 0 f S Z x d W 9 0 O y w m c X V v d D t T Z W N 0 a W 9 u M S 9 0 Z W 1 w c y 9 D a G F u Z 2 V k I F R 5 c G U x L n s y M D A w L D V 9 J n F 1 b 3 Q 7 L C Z x d W 9 0 O 1 N l Y 3 R p b 2 4 x L 3 R l b X B z L 0 N o Y W 5 n Z W Q g V H l w Z T E u e z I w M D E s N n 0 m c X V v d D s s J n F 1 b 3 Q 7 U 2 V j d G l v b j E v d G V t c H M v Q 2 h h b m d l Z C B U e X B l M S 5 7 M j A w M i w 3 f S Z x d W 9 0 O y w m c X V v d D t T Z W N 0 a W 9 u M S 9 0 Z W 1 w c y 9 D a G F u Z 2 V k I F R 5 c G U x L n s y M D A z L D h 9 J n F 1 b 3 Q 7 L C Z x d W 9 0 O 1 N l Y 3 R p b 2 4 x L 3 R l b X B z L 0 N o Y W 5 n Z W Q g V H l w Z T E u e z I w M D Q s O X 0 m c X V v d D s s J n F 1 b 3 Q 7 U 2 V j d G l v b j E v d G V t c H M v Q 2 h h b m d l Z C B U e X B l M S 5 7 M j A w N S w x M H 0 m c X V v d D s s J n F 1 b 3 Q 7 U 2 V j d G l v b j E v d G V t c H M v Q 2 h h b m d l Z C B U e X B l M S 5 7 M j A w N i w x M X 0 m c X V v d D s s J n F 1 b 3 Q 7 U 2 V j d G l v b j E v d G V t c H M v Q 2 h h b m d l Z C B U e X B l M S 5 7 M j A w N y w x M n 0 m c X V v d D s s J n F 1 b 3 Q 7 U 2 V j d G l v b j E v d G V t c H M v Q 2 h h b m d l Z C B U e X B l M S 5 7 M j A w O C w x M 3 0 m c X V v d D s s J n F 1 b 3 Q 7 U 2 V j d G l v b j E v d G V t c H M v Q 2 h h b m d l Z C B U e X B l M S 5 7 M j A w O S w x N H 0 m c X V v d D s s J n F 1 b 3 Q 7 U 2 V j d G l v b j E v d G V t c H M v Q 2 h h b m d l Z C B U e X B l M S 5 7 M j A x M C w x N X 0 m c X V v d D s s J n F 1 b 3 Q 7 U 2 V j d G l v b j E v d G V t c H M v Q 2 h h b m d l Z C B U e X B l M S 5 7 M j A x M S w x N n 0 m c X V v d D s s J n F 1 b 3 Q 7 U 2 V j d G l v b j E v d G V t c H M v Q 2 h h b m d l Z C B U e X B l M S 5 7 M j A x M i w x N 3 0 m c X V v d D s s J n F 1 b 3 Q 7 U 2 V j d G l v b j E v d G V t c H M v Q 2 h h b m d l Z C B U e X B l M S 5 7 M j A x M y w x O H 0 m c X V v d D s s J n F 1 b 3 Q 7 U 2 V j d G l v b j E v d G V t c H M v Q 2 h h b m d l Z C B U e X B l M S 5 7 M j A x N C w x O X 0 m c X V v d D s s J n F 1 b 3 Q 7 U 2 V j d G l v b j E v d G V t c H M v Q 2 h h b m d l Z C B U e X B l M S 5 7 M j A x N S w y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l b X B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b X B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t c H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t c H M v Q 2 h h b m d l Z C U y M F R 5 c G U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J 0 M f e i u / D J C j M v 6 R s 0 / D k o A A A A A A g A A A A A A A 2 Y A A M A A A A A Q A A A A 3 C a M f d j C p b b p P D P U s G O u m w A A A A A E g A A A o A A A A B A A A A A s u x S 9 u 0 I / m O h n N e D J 5 / k e U A A A A I 4 m P i n H L T 8 + K T n r E x R h t A o b e L P H 0 0 I g L D E 2 r V K G V o U f / b W Q 3 B R V M P K 2 A E C j v g F T 8 F E x / F J 0 N S q 1 J w b P F g p L n V 5 y s k A 9 p b 6 f c A r E l V A Y / w g C F A A A A K Y H G W i K W h h R s r 7 v C u L D N i 5 z C a N E < / D a t a M a s h u p > 
</file>

<file path=customXml/itemProps1.xml><?xml version="1.0" encoding="utf-8"?>
<ds:datastoreItem xmlns:ds="http://schemas.openxmlformats.org/officeDocument/2006/customXml" ds:itemID="{0C9C368B-AC53-40EE-B413-236BD627DE3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temps</vt:lpstr>
      <vt:lpstr>Question 6.2.1</vt:lpstr>
      <vt:lpstr>Question 6.2.2</vt:lpstr>
      <vt:lpstr>Question 6.2.2_2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Omer Farooq</cp:lastModifiedBy>
  <dcterms:created xsi:type="dcterms:W3CDTF">2015-06-05T18:17:20Z</dcterms:created>
  <dcterms:modified xsi:type="dcterms:W3CDTF">2020-02-05T13:51:00Z</dcterms:modified>
</cp:coreProperties>
</file>