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/>
  <calcPr/>
</workbook>
</file>

<file path=xl/sharedStrings.xml><?xml version="1.0" encoding="utf-8"?>
<sst xmlns="http://schemas.openxmlformats.org/spreadsheetml/2006/main" count="30" uniqueCount="29">
  <si>
    <t>X</t>
  </si>
  <si>
    <t>Y</t>
  </si>
  <si>
    <t>SCATTER PLOT Y vs. X</t>
  </si>
  <si>
    <t>Optional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</si>
  <si>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</si>
  <si>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</si>
  <si>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</si>
  <si>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</si>
  <si>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</si>
  <si>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</si>
  <si>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</si>
  <si>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</si>
  <si>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</si>
  <si>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</si>
  <si>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</si>
  <si>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</si>
  <si>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</si>
  <si>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</si>
  <si>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</si>
  <si>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</si>
  <si>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</si>
  <si>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</si>
  <si>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</t>
    </r>
  </si>
  <si>
    <t>Sample or population, both will be accepted</t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</si>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</sst>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rgb="FF000000"/>
      <name val="Arial"/>
    </font>
    <font>
      <b/>
      <sz val="12.0"/>
      <color rgb="FFFF0000"/>
      <name val="Arial"/>
    </font>
    <font>
      <b/>
      <i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2" fillId="4" fontId="2" numFmtId="0" xfId="0" applyBorder="1" applyFill="1" applyFont="1"/>
    <xf borderId="0" fillId="0" fontId="3" numFmtId="0" xfId="0" applyFont="1"/>
    <xf borderId="1" fillId="5" fontId="4" numFmtId="0" xfId="0" applyBorder="1" applyFill="1" applyFont="1"/>
    <xf borderId="1" fillId="6" fontId="4" numFmtId="0" xfId="0" applyBorder="1" applyFill="1" applyFont="1"/>
    <xf borderId="0" fillId="0" fontId="5" numFmtId="0" xfId="0" applyAlignment="1" applyFont="1">
      <alignment horizontal="center" shrinkToFit="0" vertical="center" wrapText="1"/>
    </xf>
    <xf borderId="3" fillId="4" fontId="2" numFmtId="0" xfId="0" applyBorder="1" applyFont="1"/>
    <xf borderId="4" fillId="5" fontId="6" numFmtId="0" xfId="0" applyBorder="1" applyFont="1"/>
    <xf borderId="3" fillId="5" fontId="6" numFmtId="0" xfId="0" applyBorder="1" applyFont="1"/>
    <xf borderId="5" fillId="4" fontId="2" numFmtId="0" xfId="0" applyBorder="1" applyFont="1"/>
    <xf borderId="5" fillId="5" fontId="6" numFmtId="2" xfId="0" applyBorder="1" applyFont="1" applyNumberFormat="1"/>
    <xf borderId="6" fillId="4" fontId="2" numFmtId="0" xfId="0" applyBorder="1" applyFont="1"/>
    <xf borderId="7" fillId="6" fontId="6" numFmtId="2" xfId="0" applyBorder="1" applyFont="1" applyNumberFormat="1"/>
    <xf borderId="8" fillId="4" fontId="2" numFmtId="0" xfId="0" applyAlignment="1" applyBorder="1" applyFont="1">
      <alignment readingOrder="0"/>
    </xf>
    <xf borderId="7" fillId="7" fontId="6" numFmtId="2" xfId="0" applyBorder="1" applyFill="1" applyFont="1" applyNumberFormat="1"/>
    <xf borderId="9" fillId="4" fontId="2" numFmtId="0" xfId="0" applyBorder="1" applyFont="1"/>
    <xf borderId="10" fillId="5" fontId="6" numFmtId="2" xfId="0" applyBorder="1" applyFont="1" applyNumberFormat="1"/>
    <xf borderId="11" fillId="4" fontId="2" numFmtId="0" xfId="0" applyBorder="1" applyFont="1"/>
    <xf borderId="4" fillId="4" fontId="2" numFmtId="0" xfId="0" applyBorder="1" applyFont="1"/>
    <xf borderId="4" fillId="6" fontId="6" numFmtId="0" xfId="0" applyBorder="1" applyFont="1"/>
    <xf borderId="8" fillId="4" fontId="2" numFmtId="0" xfId="0" applyBorder="1" applyFont="1"/>
    <xf borderId="12" fillId="7" fontId="6" numFmtId="2" xfId="0" applyBorder="1" applyFont="1" applyNumberFormat="1"/>
    <xf borderId="3" fillId="6" fontId="6" numFmtId="0" xfId="0" applyBorder="1" applyFont="1"/>
    <xf borderId="11" fillId="4" fontId="2" numFmtId="0" xfId="0" applyAlignment="1" applyBorder="1" applyFont="1">
      <alignment readingOrder="0"/>
    </xf>
    <xf borderId="5" fillId="5" fontId="6" numFmtId="0" xfId="0" applyBorder="1" applyFont="1"/>
    <xf borderId="5" fillId="6" fontId="6" numFmtId="0" xfId="0" applyBorder="1" applyFont="1"/>
    <xf borderId="13" fillId="5" fontId="6" numFmtId="2" xfId="0" applyBorder="1" applyFont="1" applyNumberFormat="1"/>
    <xf borderId="12" fillId="6" fontId="6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'Statistical Measures'!$C$1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'Statistical Measures'!$B$2:$B$13</c:f>
            </c:numRef>
          </c:xVal>
          <c:yVal>
            <c:numRef>
              <c:f>'Statistical Measures'!$C$2:$C$13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254225"/>
        <c:axId val="1336665903"/>
      </c:scatterChart>
      <c:valAx>
        <c:axId val="10102542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665903"/>
      </c:valAx>
      <c:valAx>
        <c:axId val="1336665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254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1247775</xdr:colOff>
      <xdr:row>1</xdr:row>
      <xdr:rowOff>85725</xdr:rowOff>
    </xdr:from>
    <xdr:ext cx="4505325" cy="2790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304800</xdr:colOff>
      <xdr:row>0</xdr:row>
      <xdr:rowOff>219075</xdr:rowOff>
    </xdr:from>
    <xdr:ext cx="1381125" cy="18002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13"/>
    <col customWidth="1" min="2" max="3" width="12.0"/>
    <col customWidth="1" min="4" max="4" width="17.88"/>
    <col customWidth="1" min="5" max="5" width="32.0"/>
    <col customWidth="1" min="6" max="6" width="12.63"/>
  </cols>
  <sheetData>
    <row r="1" ht="15.75" customHeight="1">
      <c r="B1" s="1" t="s">
        <v>0</v>
      </c>
      <c r="C1" s="2" t="s">
        <v>1</v>
      </c>
      <c r="E1" s="3" t="s">
        <v>2</v>
      </c>
      <c r="F1" s="4" t="s">
        <v>3</v>
      </c>
    </row>
    <row r="2" ht="15.75" customHeight="1">
      <c r="B2" s="5">
        <v>12.0</v>
      </c>
      <c r="C2" s="6">
        <v>77.0</v>
      </c>
    </row>
    <row r="3" ht="15.75" customHeight="1">
      <c r="B3" s="5">
        <v>16.0</v>
      </c>
      <c r="C3" s="6">
        <v>64.0</v>
      </c>
    </row>
    <row r="4" ht="15.75" customHeight="1">
      <c r="B4" s="5">
        <v>18.0</v>
      </c>
      <c r="C4" s="6">
        <v>53.0</v>
      </c>
    </row>
    <row r="5" ht="15.75" customHeight="1">
      <c r="B5" s="5">
        <v>20.0</v>
      </c>
      <c r="C5" s="6">
        <v>21.0</v>
      </c>
    </row>
    <row r="6" ht="15.75" customHeight="1">
      <c r="B6" s="5">
        <v>19.0</v>
      </c>
      <c r="C6" s="6">
        <v>84.0</v>
      </c>
    </row>
    <row r="7" ht="15.75" customHeight="1">
      <c r="B7" s="5">
        <v>7.0</v>
      </c>
      <c r="C7" s="6">
        <v>90.0</v>
      </c>
    </row>
    <row r="8" ht="15.75" customHeight="1">
      <c r="A8" s="7"/>
      <c r="B8" s="5">
        <v>15.0</v>
      </c>
      <c r="C8" s="6">
        <v>26.0</v>
      </c>
    </row>
    <row r="9" ht="15.75" customHeight="1">
      <c r="A9" s="7"/>
      <c r="B9" s="5">
        <v>16.0</v>
      </c>
      <c r="C9" s="6">
        <v>46.0</v>
      </c>
    </row>
    <row r="10" ht="15.75" customHeight="1">
      <c r="B10" s="5">
        <v>12.0</v>
      </c>
      <c r="C10" s="6">
        <v>33.0</v>
      </c>
    </row>
    <row r="11" ht="15.75" customHeight="1">
      <c r="A11" s="7" t="s">
        <v>4</v>
      </c>
      <c r="B11" s="5">
        <v>10.0</v>
      </c>
      <c r="C11" s="6">
        <v>85.0</v>
      </c>
    </row>
    <row r="12" ht="15.75" customHeight="1">
      <c r="B12" s="5">
        <v>9.0</v>
      </c>
      <c r="C12" s="6">
        <v>72.0</v>
      </c>
    </row>
    <row r="13" ht="15.75" customHeight="1">
      <c r="B13" s="5">
        <v>11.0</v>
      </c>
      <c r="C13" s="6">
        <v>46.0</v>
      </c>
    </row>
    <row r="14" ht="15.75" customHeight="1">
      <c r="A14" s="8" t="s">
        <v>5</v>
      </c>
      <c r="B14" s="9">
        <f t="shared" ref="B14:C14" si="1">COUNT(B2:B13)</f>
        <v>12</v>
      </c>
      <c r="C14" s="6">
        <f t="shared" si="1"/>
        <v>12</v>
      </c>
    </row>
    <row r="15" ht="15.75" customHeight="1">
      <c r="A15" s="8" t="s">
        <v>6</v>
      </c>
      <c r="B15" s="9">
        <f t="shared" ref="B15:C15" si="2">SUM(B2:B13)</f>
        <v>165</v>
      </c>
      <c r="C15" s="6">
        <f t="shared" si="2"/>
        <v>697</v>
      </c>
    </row>
    <row r="16" ht="15.75" customHeight="1">
      <c r="A16" s="8" t="s">
        <v>7</v>
      </c>
      <c r="B16" s="10">
        <f t="shared" ref="B16:C16" si="3">MODE(B2:B13)</f>
        <v>12</v>
      </c>
      <c r="C16" s="6">
        <f t="shared" si="3"/>
        <v>46</v>
      </c>
    </row>
    <row r="17" ht="15.75" customHeight="1">
      <c r="A17" s="11" t="s">
        <v>8</v>
      </c>
      <c r="B17" s="12">
        <f t="shared" ref="B17:C17" si="4">MEDIAN(B2:B13)</f>
        <v>13.5</v>
      </c>
      <c r="C17" s="6">
        <f t="shared" si="4"/>
        <v>58.5</v>
      </c>
    </row>
    <row r="18" ht="15.75" customHeight="1">
      <c r="A18" s="13" t="s">
        <v>9</v>
      </c>
      <c r="B18" s="12">
        <f t="shared" ref="B18:C18" si="5">SUM(B2:B13)/COUNT(B2:B13)</f>
        <v>13.75</v>
      </c>
      <c r="C18" s="14">
        <f t="shared" si="5"/>
        <v>58.08333333</v>
      </c>
      <c r="E18" s="15" t="s">
        <v>10</v>
      </c>
      <c r="F18" s="16"/>
    </row>
    <row r="19" ht="15.75" customHeight="1">
      <c r="A19" s="17" t="s">
        <v>11</v>
      </c>
      <c r="B19" s="18">
        <f t="shared" ref="B19:C19" si="6">AVERAGEA(B2:B13)</f>
        <v>13.75</v>
      </c>
      <c r="C19" s="14">
        <f t="shared" si="6"/>
        <v>58.08333333</v>
      </c>
      <c r="E19" s="19" t="s">
        <v>12</v>
      </c>
      <c r="F19" s="16">
        <f>COVAR(B2:B13,C2:C13)</f>
        <v>-42.47916667</v>
      </c>
    </row>
    <row r="20" ht="15.75" customHeight="1">
      <c r="A20" s="20" t="s">
        <v>13</v>
      </c>
      <c r="B20" s="9">
        <f t="shared" ref="B20:C20" si="7">MIN(B2:B13)</f>
        <v>7</v>
      </c>
      <c r="C20" s="21">
        <f t="shared" si="7"/>
        <v>21</v>
      </c>
      <c r="E20" s="22" t="s">
        <v>14</v>
      </c>
      <c r="F20" s="23"/>
    </row>
    <row r="21" ht="15.75" customHeight="1">
      <c r="A21" s="8" t="s">
        <v>15</v>
      </c>
      <c r="B21" s="10">
        <f t="shared" ref="B21:C21" si="8">MAX(B2:B13)</f>
        <v>20</v>
      </c>
      <c r="C21" s="24">
        <f t="shared" si="8"/>
        <v>90</v>
      </c>
      <c r="E21" s="25" t="s">
        <v>16</v>
      </c>
      <c r="F21" s="16">
        <f>CORREL(B2:B13, C2:C13)</f>
        <v>-0.4612511701</v>
      </c>
    </row>
    <row r="22" ht="15.75" customHeight="1">
      <c r="A22" s="8" t="s">
        <v>17</v>
      </c>
      <c r="B22" s="10">
        <f t="shared" ref="B22:C22" si="9">B21-B20</f>
        <v>13</v>
      </c>
      <c r="C22" s="24">
        <f t="shared" si="9"/>
        <v>69</v>
      </c>
    </row>
    <row r="23" ht="15.75" customHeight="1">
      <c r="A23" s="8" t="s">
        <v>18</v>
      </c>
      <c r="B23" s="10">
        <f t="shared" ref="B23:C23" si="10">QUARTILE(B2:B13,1)</f>
        <v>10.75</v>
      </c>
      <c r="C23" s="24">
        <f t="shared" si="10"/>
        <v>42.75</v>
      </c>
    </row>
    <row r="24" ht="15.75" customHeight="1">
      <c r="A24" s="8" t="s">
        <v>19</v>
      </c>
      <c r="B24" s="10">
        <f>QUARTILE(B3:B13,2)</f>
        <v>15</v>
      </c>
      <c r="C24" s="24">
        <f>QUARTILE(C2:C13,2)</f>
        <v>58.5</v>
      </c>
    </row>
    <row r="25" ht="15.75" customHeight="1">
      <c r="A25" s="8" t="s">
        <v>20</v>
      </c>
      <c r="B25" s="10">
        <f t="shared" ref="B25:C25" si="11">QUARTILE(B2:B13,3)</f>
        <v>16.5</v>
      </c>
      <c r="C25" s="24">
        <f t="shared" si="11"/>
        <v>78.75</v>
      </c>
    </row>
    <row r="26" ht="15.75" customHeight="1">
      <c r="A26" s="11" t="s">
        <v>21</v>
      </c>
      <c r="B26" s="26">
        <f t="shared" ref="B26:C26" si="12">B25-B23</f>
        <v>5.75</v>
      </c>
      <c r="C26" s="27">
        <f t="shared" si="12"/>
        <v>36</v>
      </c>
    </row>
    <row r="27" ht="15.75" customHeight="1">
      <c r="A27" s="13" t="s">
        <v>22</v>
      </c>
      <c r="B27" s="28">
        <f t="shared" ref="B27:C27" si="13">VAR(B2:B12)</f>
        <v>18.4</v>
      </c>
      <c r="C27" s="29">
        <f t="shared" si="13"/>
        <v>619.3636364</v>
      </c>
      <c r="D27" s="4" t="s">
        <v>23</v>
      </c>
    </row>
    <row r="28" ht="15.75" customHeight="1">
      <c r="A28" s="17" t="s">
        <v>24</v>
      </c>
      <c r="B28" s="28">
        <f>VAR(B3:B13)</f>
        <v>18.89090909</v>
      </c>
      <c r="C28" s="14">
        <f>VAR(C2:C13)</f>
        <v>577.5378788</v>
      </c>
    </row>
    <row r="29" ht="15.75" customHeight="1">
      <c r="A29" s="13" t="s">
        <v>25</v>
      </c>
      <c r="B29" s="28">
        <f t="shared" ref="B29:C29" si="14">SQRT(B28)</f>
        <v>4.346367344</v>
      </c>
      <c r="C29" s="29">
        <f t="shared" si="14"/>
        <v>24.03201778</v>
      </c>
      <c r="D29" s="4" t="s">
        <v>23</v>
      </c>
    </row>
    <row r="30" ht="15.75" customHeight="1">
      <c r="A30" s="17" t="s">
        <v>26</v>
      </c>
      <c r="B30" s="18">
        <f t="shared" ref="B30:C30" si="15">STDEV(B2:B13)</f>
        <v>4.180582821</v>
      </c>
      <c r="C30" s="14">
        <f t="shared" si="15"/>
        <v>24.03201778</v>
      </c>
    </row>
    <row r="31" ht="15.75" customHeight="1">
      <c r="A31" s="8" t="s">
        <v>27</v>
      </c>
      <c r="B31" s="10">
        <f t="shared" ref="B31:C31" si="16">SKEW(B2:B13)</f>
        <v>-0.01287766638</v>
      </c>
      <c r="C31" s="24">
        <f t="shared" si="16"/>
        <v>-0.191540125</v>
      </c>
    </row>
    <row r="32" ht="15.75" customHeight="1">
      <c r="A32" s="8" t="s">
        <v>28</v>
      </c>
      <c r="B32" s="10">
        <f t="shared" ref="B32:C32" si="17">KURT(B2:B13)</f>
        <v>-1.183534705</v>
      </c>
      <c r="C32" s="24">
        <f t="shared" si="17"/>
        <v>-1.401790616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1:A13"/>
  </mergeCells>
  <drawing r:id="rId1"/>
</worksheet>
</file>