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-225" windowWidth="24915" windowHeight="12075" activeTab="1"/>
  </bookViews>
  <sheets>
    <sheet name="data" sheetId="1" r:id="rId1"/>
    <sheet name="panel" sheetId="8" r:id="rId2"/>
    <sheet name="Panel - k" sheetId="13" r:id="rId3"/>
    <sheet name="data - k" sheetId="12" r:id="rId4"/>
  </sheets>
  <definedNames>
    <definedName name="_xlnm.Print_Area" localSheetId="1">panel!$C$17:$CV$175</definedName>
    <definedName name="_xlnm.Print_Area" localSheetId="2">'Panel - k'!$C$17:$CV$176</definedName>
  </definedNames>
  <calcPr calcId="125725"/>
</workbook>
</file>

<file path=xl/calcChain.xml><?xml version="1.0" encoding="utf-8"?>
<calcChain xmlns="http://schemas.openxmlformats.org/spreadsheetml/2006/main">
  <c r="U41" i="12"/>
  <c r="V41" s="1"/>
  <c r="P41"/>
  <c r="O41"/>
  <c r="N41" s="1"/>
  <c r="I41"/>
  <c r="J41" s="1"/>
  <c r="F41"/>
  <c r="E41"/>
  <c r="D41"/>
  <c r="B41" s="1"/>
  <c r="V40"/>
  <c r="U40"/>
  <c r="T40" s="1"/>
  <c r="P40"/>
  <c r="O40"/>
  <c r="N40" s="1"/>
  <c r="J40"/>
  <c r="I40"/>
  <c r="H40" s="1"/>
  <c r="F40"/>
  <c r="E40"/>
  <c r="D40"/>
  <c r="C40" s="1"/>
  <c r="B40"/>
  <c r="V39"/>
  <c r="U39"/>
  <c r="T39" s="1"/>
  <c r="O39"/>
  <c r="P39" s="1"/>
  <c r="J39"/>
  <c r="I39"/>
  <c r="H39" s="1"/>
  <c r="E39"/>
  <c r="D39"/>
  <c r="F39" s="1"/>
  <c r="V38"/>
  <c r="U38"/>
  <c r="T38" s="1"/>
  <c r="P38"/>
  <c r="O38"/>
  <c r="N38" s="1"/>
  <c r="J38"/>
  <c r="I38"/>
  <c r="H38" s="1"/>
  <c r="D38"/>
  <c r="B38" s="1"/>
  <c r="U37"/>
  <c r="V37" s="1"/>
  <c r="P37"/>
  <c r="O37"/>
  <c r="N37" s="1"/>
  <c r="I37"/>
  <c r="J37" s="1"/>
  <c r="F37"/>
  <c r="E37"/>
  <c r="D37"/>
  <c r="B37" s="1"/>
  <c r="U36"/>
  <c r="T36" s="1"/>
  <c r="P36"/>
  <c r="O36"/>
  <c r="N36" s="1"/>
  <c r="J36"/>
  <c r="I36"/>
  <c r="H36" s="1"/>
  <c r="D36"/>
  <c r="E36" s="1"/>
  <c r="V35"/>
  <c r="U35"/>
  <c r="T35" s="1"/>
  <c r="O35"/>
  <c r="P35" s="1"/>
  <c r="J35"/>
  <c r="I35"/>
  <c r="H35" s="1"/>
  <c r="E35"/>
  <c r="D35"/>
  <c r="F35" s="1"/>
  <c r="V34"/>
  <c r="U34"/>
  <c r="T34" s="1"/>
  <c r="P34"/>
  <c r="O34"/>
  <c r="N34" s="1"/>
  <c r="J34"/>
  <c r="I34"/>
  <c r="H34" s="1"/>
  <c r="F34"/>
  <c r="E34"/>
  <c r="D34"/>
  <c r="B34" s="1"/>
  <c r="U33"/>
  <c r="V33" s="1"/>
  <c r="P33"/>
  <c r="O33"/>
  <c r="N33" s="1"/>
  <c r="I33"/>
  <c r="J33" s="1"/>
  <c r="E33"/>
  <c r="D33"/>
  <c r="B33" s="1"/>
  <c r="V32"/>
  <c r="U32"/>
  <c r="T32" s="1"/>
  <c r="P32"/>
  <c r="O32"/>
  <c r="N32" s="1"/>
  <c r="M32"/>
  <c r="J32"/>
  <c r="I32"/>
  <c r="H32" s="1"/>
  <c r="F32"/>
  <c r="E32"/>
  <c r="D32"/>
  <c r="B32" s="1"/>
  <c r="A32"/>
  <c r="U31"/>
  <c r="T31" s="1"/>
  <c r="S31"/>
  <c r="O31"/>
  <c r="P31" s="1"/>
  <c r="M31"/>
  <c r="J31"/>
  <c r="I31"/>
  <c r="H31" s="1"/>
  <c r="G31"/>
  <c r="D31"/>
  <c r="F31" s="1"/>
  <c r="A31"/>
  <c r="A6"/>
  <c r="A7" s="1"/>
  <c r="S5"/>
  <c r="S6" s="1"/>
  <c r="M5"/>
  <c r="M6" s="1"/>
  <c r="G5"/>
  <c r="G6" s="1"/>
  <c r="A5"/>
  <c r="Q3"/>
  <c r="W3" s="1"/>
  <c r="P3"/>
  <c r="V3" s="1"/>
  <c r="O3"/>
  <c r="U3" s="1"/>
  <c r="K3"/>
  <c r="J3"/>
  <c r="I3"/>
  <c r="H3"/>
  <c r="N3" s="1"/>
  <c r="T3" s="1"/>
  <c r="V31" l="1"/>
  <c r="V36"/>
  <c r="C36"/>
  <c r="B36"/>
  <c r="C32"/>
  <c r="F36"/>
  <c r="F38"/>
  <c r="E31"/>
  <c r="F33"/>
  <c r="E38"/>
  <c r="A34"/>
  <c r="A8"/>
  <c r="S33"/>
  <c r="S7"/>
  <c r="M33"/>
  <c r="M7"/>
  <c r="G7"/>
  <c r="G33"/>
  <c r="A33"/>
  <c r="N31"/>
  <c r="H33"/>
  <c r="T33"/>
  <c r="N35"/>
  <c r="H37"/>
  <c r="T37"/>
  <c r="N39"/>
  <c r="H41"/>
  <c r="T41"/>
  <c r="C31"/>
  <c r="C35"/>
  <c r="C39"/>
  <c r="B31"/>
  <c r="B35"/>
  <c r="B39"/>
  <c r="G32"/>
  <c r="S32"/>
  <c r="C34"/>
  <c r="C38"/>
  <c r="C33"/>
  <c r="C37"/>
  <c r="C41"/>
  <c r="A35" l="1"/>
  <c r="A9"/>
  <c r="S8"/>
  <c r="S34"/>
  <c r="M8"/>
  <c r="M34"/>
  <c r="G8"/>
  <c r="G34"/>
  <c r="V41" i="1"/>
  <c r="U41"/>
  <c r="T41" s="1"/>
  <c r="U40"/>
  <c r="T40" s="1"/>
  <c r="V39"/>
  <c r="U39"/>
  <c r="T39" s="1"/>
  <c r="V38"/>
  <c r="U38"/>
  <c r="T38" s="1"/>
  <c r="V37"/>
  <c r="U37"/>
  <c r="T37" s="1"/>
  <c r="V36"/>
  <c r="U36"/>
  <c r="T36" s="1"/>
  <c r="U35"/>
  <c r="T35" s="1"/>
  <c r="U34"/>
  <c r="T34" s="1"/>
  <c r="V33"/>
  <c r="U33"/>
  <c r="T33" s="1"/>
  <c r="V32"/>
  <c r="U32"/>
  <c r="T32" s="1"/>
  <c r="V31"/>
  <c r="U31"/>
  <c r="T31" s="1"/>
  <c r="S31"/>
  <c r="O41"/>
  <c r="N41" s="1"/>
  <c r="O40"/>
  <c r="N40" s="1"/>
  <c r="P39"/>
  <c r="O39"/>
  <c r="N39" s="1"/>
  <c r="O38"/>
  <c r="N38" s="1"/>
  <c r="O37"/>
  <c r="N37" s="1"/>
  <c r="P36"/>
  <c r="O36"/>
  <c r="N36" s="1"/>
  <c r="O35"/>
  <c r="N35" s="1"/>
  <c r="P34"/>
  <c r="O34"/>
  <c r="N34" s="1"/>
  <c r="P33"/>
  <c r="O33"/>
  <c r="N33" s="1"/>
  <c r="P32"/>
  <c r="O32"/>
  <c r="N32" s="1"/>
  <c r="O31"/>
  <c r="N31" s="1"/>
  <c r="M31"/>
  <c r="I41"/>
  <c r="H41" s="1"/>
  <c r="I40"/>
  <c r="H40" s="1"/>
  <c r="I39"/>
  <c r="H39" s="1"/>
  <c r="I38"/>
  <c r="H38" s="1"/>
  <c r="J37"/>
  <c r="I37"/>
  <c r="H37" s="1"/>
  <c r="J36"/>
  <c r="I36"/>
  <c r="H36" s="1"/>
  <c r="I35"/>
  <c r="H35" s="1"/>
  <c r="J34"/>
  <c r="I34"/>
  <c r="H34" s="1"/>
  <c r="I33"/>
  <c r="H33" s="1"/>
  <c r="I32"/>
  <c r="H32" s="1"/>
  <c r="J31"/>
  <c r="I31"/>
  <c r="H31" s="1"/>
  <c r="G31"/>
  <c r="D41"/>
  <c r="D40"/>
  <c r="D39"/>
  <c r="D38"/>
  <c r="D37"/>
  <c r="D36"/>
  <c r="D35"/>
  <c r="D34"/>
  <c r="D33"/>
  <c r="D32"/>
  <c r="D31"/>
  <c r="E31" s="1"/>
  <c r="A31"/>
  <c r="P3"/>
  <c r="V3" s="1"/>
  <c r="O3"/>
  <c r="U3" s="1"/>
  <c r="N3"/>
  <c r="T3" s="1"/>
  <c r="K3"/>
  <c r="Q3" s="1"/>
  <c r="W3" s="1"/>
  <c r="J3"/>
  <c r="I3"/>
  <c r="H3"/>
  <c r="A36" i="12" l="1"/>
  <c r="A10"/>
  <c r="S35"/>
  <c r="S9"/>
  <c r="M35"/>
  <c r="M9"/>
  <c r="G35"/>
  <c r="G9"/>
  <c r="V40" i="1"/>
  <c r="P41"/>
  <c r="P31"/>
  <c r="P35"/>
  <c r="P40"/>
  <c r="J35"/>
  <c r="J39"/>
  <c r="J38"/>
  <c r="C41"/>
  <c r="E41"/>
  <c r="C32"/>
  <c r="E32"/>
  <c r="C40"/>
  <c r="E40"/>
  <c r="C39"/>
  <c r="E39"/>
  <c r="C37"/>
  <c r="E37"/>
  <c r="C36"/>
  <c r="E36"/>
  <c r="C35"/>
  <c r="E35"/>
  <c r="C38"/>
  <c r="E38"/>
  <c r="C34"/>
  <c r="E34"/>
  <c r="C33"/>
  <c r="E33"/>
  <c r="C31"/>
  <c r="B35"/>
  <c r="F35"/>
  <c r="F34"/>
  <c r="B34"/>
  <c r="B38"/>
  <c r="F38"/>
  <c r="J33"/>
  <c r="J41"/>
  <c r="P38"/>
  <c r="V35"/>
  <c r="B31"/>
  <c r="F31"/>
  <c r="B39"/>
  <c r="F39"/>
  <c r="B33"/>
  <c r="F33"/>
  <c r="B37"/>
  <c r="F37"/>
  <c r="B41"/>
  <c r="F41"/>
  <c r="F32"/>
  <c r="B32"/>
  <c r="B36"/>
  <c r="F36"/>
  <c r="B40"/>
  <c r="F40"/>
  <c r="J32"/>
  <c r="J40"/>
  <c r="P37"/>
  <c r="V34"/>
  <c r="S5"/>
  <c r="M5"/>
  <c r="G5"/>
  <c r="A5"/>
  <c r="A11" i="12" l="1"/>
  <c r="A37"/>
  <c r="S10"/>
  <c r="S36"/>
  <c r="M10"/>
  <c r="M36"/>
  <c r="G10"/>
  <c r="G36"/>
  <c r="A6" i="1"/>
  <c r="A32"/>
  <c r="S6"/>
  <c r="S32"/>
  <c r="G6"/>
  <c r="G32"/>
  <c r="M6"/>
  <c r="M32"/>
  <c r="S37" i="12" l="1"/>
  <c r="S11"/>
  <c r="M37"/>
  <c r="M11"/>
  <c r="G11"/>
  <c r="G37"/>
  <c r="A38"/>
  <c r="A12"/>
  <c r="G7" i="1"/>
  <c r="G33"/>
  <c r="A7"/>
  <c r="A33"/>
  <c r="M7"/>
  <c r="M33"/>
  <c r="S7"/>
  <c r="S33"/>
  <c r="S12" i="12" l="1"/>
  <c r="S38"/>
  <c r="M12"/>
  <c r="M38"/>
  <c r="G12"/>
  <c r="G38"/>
  <c r="A39"/>
  <c r="A13"/>
  <c r="G8" i="1"/>
  <c r="G34"/>
  <c r="A8"/>
  <c r="A34"/>
  <c r="M8"/>
  <c r="M34"/>
  <c r="S8"/>
  <c r="S34"/>
  <c r="M39" i="12" l="1"/>
  <c r="M13"/>
  <c r="G39"/>
  <c r="G13"/>
  <c r="A40"/>
  <c r="A14"/>
  <c r="A41" s="1"/>
  <c r="S39"/>
  <c r="S13"/>
  <c r="G9" i="1"/>
  <c r="G35"/>
  <c r="S9"/>
  <c r="S35"/>
  <c r="A9"/>
  <c r="A35"/>
  <c r="M9"/>
  <c r="M35"/>
  <c r="M14" i="12" l="1"/>
  <c r="M41" s="1"/>
  <c r="M40"/>
  <c r="G14"/>
  <c r="G41" s="1"/>
  <c r="G40"/>
  <c r="S14"/>
  <c r="S41" s="1"/>
  <c r="S40"/>
  <c r="A10" i="1"/>
  <c r="A36"/>
  <c r="G10"/>
  <c r="G36"/>
  <c r="S10"/>
  <c r="S36"/>
  <c r="M10"/>
  <c r="M36"/>
  <c r="S11" l="1"/>
  <c r="S37"/>
  <c r="A11"/>
  <c r="A37"/>
  <c r="M11"/>
  <c r="M37"/>
  <c r="G11"/>
  <c r="G37"/>
  <c r="M12" l="1"/>
  <c r="M38"/>
  <c r="S12"/>
  <c r="S38"/>
  <c r="A12"/>
  <c r="A38"/>
  <c r="G12"/>
  <c r="G38"/>
  <c r="S13" l="1"/>
  <c r="S39"/>
  <c r="M13"/>
  <c r="M39"/>
  <c r="A13"/>
  <c r="A39"/>
  <c r="G13"/>
  <c r="G39"/>
  <c r="S14" l="1"/>
  <c r="S41" s="1"/>
  <c r="S40"/>
  <c r="M14"/>
  <c r="M41" s="1"/>
  <c r="M40"/>
  <c r="A14"/>
  <c r="A41" s="1"/>
  <c r="A40"/>
  <c r="G14"/>
  <c r="G41" s="1"/>
  <c r="G40"/>
</calcChain>
</file>

<file path=xl/sharedStrings.xml><?xml version="1.0" encoding="utf-8"?>
<sst xmlns="http://schemas.openxmlformats.org/spreadsheetml/2006/main" count="30" uniqueCount="11">
  <si>
    <t>(R-G) TO (R-G)</t>
  </si>
  <si>
    <t>TOP TO (R-G)</t>
  </si>
  <si>
    <t>(R-G) TO TOP</t>
  </si>
  <si>
    <t>TOP TO TOP</t>
  </si>
  <si>
    <t>t</t>
  </si>
  <si>
    <t>25th</t>
  </si>
  <si>
    <t>75th</t>
  </si>
  <si>
    <t>Median</t>
  </si>
  <si>
    <t>Average</t>
  </si>
  <si>
    <t>standard errors</t>
  </si>
  <si>
    <t>confidence band, medians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</si>
</sst>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225"/>
          <c:h val="0.87253098571011956"/>
        </c:manualLayout>
      </c:layout>
      <c:areaChart>
        <c:grouping val="standard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data!$A$4:$A$14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data!$B$4:$B$14</c:f>
              <c:numCache>
                <c:formatCode>General</c:formatCode>
                <c:ptCount val="11"/>
                <c:pt idx="0">
                  <c:v>1</c:v>
                </c:pt>
                <c:pt idx="1">
                  <c:v>0.656508631078491</c:v>
                </c:pt>
                <c:pt idx="2">
                  <c:v>0.44997125491628798</c:v>
                </c:pt>
                <c:pt idx="3">
                  <c:v>0.17331977388411199</c:v>
                </c:pt>
                <c:pt idx="4">
                  <c:v>0.111987699087973</c:v>
                </c:pt>
                <c:pt idx="5">
                  <c:v>7.1906446436077895E-2</c:v>
                </c:pt>
                <c:pt idx="6">
                  <c:v>6.6662533875752897E-2</c:v>
                </c:pt>
                <c:pt idx="7">
                  <c:v>5.6472104799126198E-2</c:v>
                </c:pt>
                <c:pt idx="8">
                  <c:v>4.9184786253697002E-2</c:v>
                </c:pt>
                <c:pt idx="9">
                  <c:v>4.3788630600246299E-2</c:v>
                </c:pt>
                <c:pt idx="10">
                  <c:v>5.0108328396573303E-2</c:v>
                </c:pt>
              </c:numCache>
            </c:numRef>
          </c:val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data!$A$4:$A$14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1</c:v>
                </c:pt>
                <c:pt idx="1">
                  <c:v>0.180065061119555</c:v>
                </c:pt>
                <c:pt idx="2">
                  <c:v>4.4417224827057997E-2</c:v>
                </c:pt>
                <c:pt idx="3">
                  <c:v>2.6223216776096899E-2</c:v>
                </c:pt>
                <c:pt idx="4">
                  <c:v>1.6200275053758199E-2</c:v>
                </c:pt>
                <c:pt idx="5">
                  <c:v>-6.9240254103136098E-2</c:v>
                </c:pt>
                <c:pt idx="6">
                  <c:v>-0.12619247120289001</c:v>
                </c:pt>
                <c:pt idx="7">
                  <c:v>-5.2710019163483501E-2</c:v>
                </c:pt>
                <c:pt idx="8">
                  <c:v>-2.6764074935946701E-2</c:v>
                </c:pt>
                <c:pt idx="9">
                  <c:v>-1.3444905927471501E-2</c:v>
                </c:pt>
                <c:pt idx="10">
                  <c:v>-3.8198145024698799E-3</c:v>
                </c:pt>
              </c:numCache>
            </c:numRef>
          </c:val>
        </c:ser>
        <c:axId val="92328704"/>
        <c:axId val="92330624"/>
      </c:areaChart>
      <c:lineChart>
        <c:grouping val="standard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data!$C$4:$C$14</c:f>
              <c:numCache>
                <c:formatCode>General</c:formatCode>
                <c:ptCount val="11"/>
                <c:pt idx="0">
                  <c:v>1</c:v>
                </c:pt>
                <c:pt idx="1">
                  <c:v>0.47587731514361498</c:v>
                </c:pt>
                <c:pt idx="2">
                  <c:v>0.19889424401530201</c:v>
                </c:pt>
                <c:pt idx="3">
                  <c:v>0.101150737491649</c:v>
                </c:pt>
                <c:pt idx="4">
                  <c:v>5.9072345105036297E-2</c:v>
                </c:pt>
                <c:pt idx="5">
                  <c:v>1.1449308380297301E-2</c:v>
                </c:pt>
                <c:pt idx="6">
                  <c:v>7.8937442833999904E-3</c:v>
                </c:pt>
                <c:pt idx="7">
                  <c:v>5.4455768087476797E-3</c:v>
                </c:pt>
                <c:pt idx="8">
                  <c:v>5.5357913282860598E-3</c:v>
                </c:pt>
                <c:pt idx="9">
                  <c:v>1.90550098991259E-2</c:v>
                </c:pt>
                <c:pt idx="10">
                  <c:v>1.8905331774307799E-2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data!$E$4:$E$14</c:f>
              <c:numCache>
                <c:formatCode>General</c:formatCode>
                <c:ptCount val="11"/>
                <c:pt idx="0">
                  <c:v>1</c:v>
                </c:pt>
                <c:pt idx="1">
                  <c:v>0.46796012477355198</c:v>
                </c:pt>
                <c:pt idx="2">
                  <c:v>0.24550355384506101</c:v>
                </c:pt>
                <c:pt idx="3">
                  <c:v>0.16911863606580799</c:v>
                </c:pt>
                <c:pt idx="4">
                  <c:v>0.11974575501144499</c:v>
                </c:pt>
                <c:pt idx="5">
                  <c:v>3.335042018072E-2</c:v>
                </c:pt>
                <c:pt idx="6">
                  <c:v>3.8983738487784999E-3</c:v>
                </c:pt>
                <c:pt idx="7">
                  <c:v>4.0012174881296901E-2</c:v>
                </c:pt>
                <c:pt idx="8">
                  <c:v>4.6417015478393803E-2</c:v>
                </c:pt>
                <c:pt idx="9">
                  <c:v>2.4908099321703899E-2</c:v>
                </c:pt>
                <c:pt idx="10">
                  <c:v>4.1094307776614103E-2</c:v>
                </c:pt>
              </c:numCache>
            </c:numRef>
          </c:val>
        </c:ser>
        <c:marker val="1"/>
        <c:axId val="92328704"/>
        <c:axId val="92330624"/>
      </c:lineChart>
      <c:catAx>
        <c:axId val="92328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2330624"/>
        <c:crosses val="autoZero"/>
        <c:auto val="1"/>
        <c:lblAlgn val="ctr"/>
        <c:lblOffset val="100"/>
      </c:catAx>
      <c:valAx>
        <c:axId val="92330624"/>
        <c:scaling>
          <c:orientation val="minMax"/>
          <c:max val="1"/>
          <c:min val="0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2328704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43"/>
          <c:w val="0.54100961738757192"/>
          <c:h val="0.16349962049133193"/>
        </c:manualLayout>
      </c:layout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spPr>
    <a:ln w="25400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8171478565179351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data!$J$4:$J$14</c:f>
              <c:numCache>
                <c:formatCode>General</c:formatCode>
                <c:ptCount val="11"/>
                <c:pt idx="0">
                  <c:v>-0.20798834165439101</c:v>
                </c:pt>
                <c:pt idx="1">
                  <c:v>-0.246805747503963</c:v>
                </c:pt>
                <c:pt idx="2">
                  <c:v>-0.26451290191122201</c:v>
                </c:pt>
                <c:pt idx="3">
                  <c:v>-0.25604742329429298</c:v>
                </c:pt>
                <c:pt idx="4">
                  <c:v>-0.236840897604217</c:v>
                </c:pt>
                <c:pt idx="5">
                  <c:v>-0.22663331569340001</c:v>
                </c:pt>
                <c:pt idx="6">
                  <c:v>-0.21661372076572699</c:v>
                </c:pt>
                <c:pt idx="7">
                  <c:v>-0.20884078148448501</c:v>
                </c:pt>
                <c:pt idx="8">
                  <c:v>-0.184624064793076</c:v>
                </c:pt>
                <c:pt idx="9">
                  <c:v>-0.15977888780494701</c:v>
                </c:pt>
                <c:pt idx="10">
                  <c:v>-0.138506978577083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  <c:pt idx="5">
                  <c:v>2.81990370717045E-2</c:v>
                </c:pt>
                <c:pt idx="6">
                  <c:v>4.8241669165072498E-2</c:v>
                </c:pt>
                <c:pt idx="7">
                  <c:v>5.1379621849933402E-2</c:v>
                </c:pt>
                <c:pt idx="8">
                  <c:v>1.7958125543344101E-2</c:v>
                </c:pt>
                <c:pt idx="9">
                  <c:v>3.0693745131962101E-3</c:v>
                </c:pt>
                <c:pt idx="10">
                  <c:v>-2.3282043402545602E-3</c:v>
                </c:pt>
              </c:numCache>
            </c:numRef>
          </c:val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data!$H$4:$H$8</c:f>
              <c:numCache>
                <c:formatCode>General</c:formatCode>
                <c:ptCount val="5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</c:numCache>
            </c:numRef>
          </c:val>
        </c:ser>
        <c:axId val="376563200"/>
        <c:axId val="376565120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-6.5229340977553105E-2</c:v>
                </c:pt>
                <c:pt idx="6">
                  <c:v>-4.9168215146742897E-2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-4.0058230954495497E-2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data!$K$4:$K$14</c:f>
              <c:numCache>
                <c:formatCode>General</c:formatCode>
                <c:ptCount val="11"/>
                <c:pt idx="0">
                  <c:v>-0.10519263762594599</c:v>
                </c:pt>
                <c:pt idx="1">
                  <c:v>-0.14229452215114299</c:v>
                </c:pt>
                <c:pt idx="2">
                  <c:v>-0.14038154011451301</c:v>
                </c:pt>
                <c:pt idx="3">
                  <c:v>-0.121431664007211</c:v>
                </c:pt>
                <c:pt idx="4">
                  <c:v>-0.10139983450228</c:v>
                </c:pt>
                <c:pt idx="5">
                  <c:v>-8.8376967251629496E-2</c:v>
                </c:pt>
                <c:pt idx="6">
                  <c:v>-7.6980205825475906E-2</c:v>
                </c:pt>
                <c:pt idx="7">
                  <c:v>-7.0372500295077994E-2</c:v>
                </c:pt>
                <c:pt idx="8">
                  <c:v>-7.1461383317931795E-2</c:v>
                </c:pt>
                <c:pt idx="9">
                  <c:v>-7.3167932802081295E-2</c:v>
                </c:pt>
                <c:pt idx="10">
                  <c:v>-7.0941953415647893E-2</c:v>
                </c:pt>
              </c:numCache>
            </c:numRef>
          </c:val>
        </c:ser>
        <c:marker val="1"/>
        <c:axId val="376563200"/>
        <c:axId val="376565120"/>
      </c:lineChart>
      <c:catAx>
        <c:axId val="376563200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76565120"/>
        <c:crosses val="autoZero"/>
        <c:auto val="1"/>
        <c:lblAlgn val="ctr"/>
        <c:lblOffset val="100"/>
      </c:catAx>
      <c:valAx>
        <c:axId val="376565120"/>
        <c:scaling>
          <c:orientation val="minMax"/>
          <c:min val="-0.4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7656320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89785651793532"/>
          <c:y val="3.7514946048410616E-2"/>
          <c:w val="0.8331517935258097"/>
          <c:h val="0.87362386993292507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data!$P$4:$P$14</c:f>
              <c:numCache>
                <c:formatCode>General</c:formatCode>
                <c:ptCount val="11"/>
                <c:pt idx="0">
                  <c:v>0</c:v>
                </c:pt>
                <c:pt idx="1">
                  <c:v>-1.9595886689873001</c:v>
                </c:pt>
                <c:pt idx="2">
                  <c:v>-1.6463624907329</c:v>
                </c:pt>
                <c:pt idx="3">
                  <c:v>-0.96992606517479996</c:v>
                </c:pt>
                <c:pt idx="4">
                  <c:v>-0.63459633795564696</c:v>
                </c:pt>
                <c:pt idx="5">
                  <c:v>-0.435981987276997</c:v>
                </c:pt>
                <c:pt idx="6">
                  <c:v>-0.42715243395973901</c:v>
                </c:pt>
                <c:pt idx="7">
                  <c:v>-0.418511360655906</c:v>
                </c:pt>
                <c:pt idx="8">
                  <c:v>-0.41006213616928799</c:v>
                </c:pt>
                <c:pt idx="9">
                  <c:v>-0.41512708991528402</c:v>
                </c:pt>
                <c:pt idx="10">
                  <c:v>-0.47387642127366703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data!$N$4:$N$14</c:f>
              <c:numCache>
                <c:formatCode>General</c:formatCode>
                <c:ptCount val="11"/>
                <c:pt idx="0">
                  <c:v>0</c:v>
                </c:pt>
                <c:pt idx="1">
                  <c:v>-0.15133684841716999</c:v>
                </c:pt>
                <c:pt idx="2">
                  <c:v>-0.17597614784792101</c:v>
                </c:pt>
                <c:pt idx="3">
                  <c:v>-0.12956202649777901</c:v>
                </c:pt>
                <c:pt idx="4">
                  <c:v>0.50077303165662801</c:v>
                </c:pt>
                <c:pt idx="5">
                  <c:v>1.0332638536571299</c:v>
                </c:pt>
                <c:pt idx="6">
                  <c:v>1.48623250939187</c:v>
                </c:pt>
                <c:pt idx="7">
                  <c:v>2.0566834903386302</c:v>
                </c:pt>
                <c:pt idx="8">
                  <c:v>1.2096828205888801</c:v>
                </c:pt>
                <c:pt idx="9">
                  <c:v>0.19462483227705099</c:v>
                </c:pt>
                <c:pt idx="10">
                  <c:v>0.152905373953099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</c:spPr>
          <c:val>
            <c:numRef>
              <c:f>data!$N$4:$N$7</c:f>
              <c:numCache>
                <c:formatCode>General</c:formatCode>
                <c:ptCount val="4"/>
                <c:pt idx="0">
                  <c:v>0</c:v>
                </c:pt>
                <c:pt idx="1">
                  <c:v>-0.15133684841716999</c:v>
                </c:pt>
                <c:pt idx="2">
                  <c:v>-0.17597614784792101</c:v>
                </c:pt>
                <c:pt idx="3">
                  <c:v>-0.12956202649777901</c:v>
                </c:pt>
              </c:numCache>
            </c:numRef>
          </c:val>
        </c:ser>
        <c:axId val="382556416"/>
        <c:axId val="376705024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data!$O$4:$O$14</c:f>
              <c:numCache>
                <c:formatCode>General</c:formatCode>
                <c:ptCount val="11"/>
                <c:pt idx="0">
                  <c:v>0</c:v>
                </c:pt>
                <c:pt idx="1">
                  <c:v>-0.680551150045132</c:v>
                </c:pt>
                <c:pt idx="2">
                  <c:v>-0.69718288895958602</c:v>
                </c:pt>
                <c:pt idx="3">
                  <c:v>-0.315730416015924</c:v>
                </c:pt>
                <c:pt idx="4">
                  <c:v>-0.220227968090698</c:v>
                </c:pt>
                <c:pt idx="5">
                  <c:v>-3.3662688998777397E-2</c:v>
                </c:pt>
                <c:pt idx="6">
                  <c:v>0.15707156361990099</c:v>
                </c:pt>
                <c:pt idx="7">
                  <c:v>0.14074999779917899</c:v>
                </c:pt>
                <c:pt idx="8">
                  <c:v>9.1780803200591302E-2</c:v>
                </c:pt>
                <c:pt idx="9">
                  <c:v>-1.4269239333395901E-2</c:v>
                </c:pt>
                <c:pt idx="10">
                  <c:v>-8.9396686586078605E-3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data!$Q$4:$Q$14</c:f>
              <c:numCache>
                <c:formatCode>General</c:formatCode>
                <c:ptCount val="11"/>
                <c:pt idx="0">
                  <c:v>0</c:v>
                </c:pt>
                <c:pt idx="1">
                  <c:v>-1.0442532555992201</c:v>
                </c:pt>
                <c:pt idx="2">
                  <c:v>-1.0041860261875699</c:v>
                </c:pt>
                <c:pt idx="3">
                  <c:v>-0.32852940010696402</c:v>
                </c:pt>
                <c:pt idx="4">
                  <c:v>0.23735980798136799</c:v>
                </c:pt>
                <c:pt idx="5">
                  <c:v>0.521431973255154</c:v>
                </c:pt>
                <c:pt idx="6">
                  <c:v>0.78372997911988196</c:v>
                </c:pt>
                <c:pt idx="7">
                  <c:v>0.92561404847527096</c:v>
                </c:pt>
                <c:pt idx="8">
                  <c:v>0.75552069131462096</c:v>
                </c:pt>
                <c:pt idx="9">
                  <c:v>0.47552262618812302</c:v>
                </c:pt>
                <c:pt idx="10">
                  <c:v>0.33060002118287202</c:v>
                </c:pt>
              </c:numCache>
            </c:numRef>
          </c:val>
        </c:ser>
        <c:marker val="1"/>
        <c:axId val="382556416"/>
        <c:axId val="376705024"/>
      </c:lineChart>
      <c:catAx>
        <c:axId val="382556416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76705024"/>
        <c:crosses val="autoZero"/>
        <c:auto val="1"/>
        <c:lblAlgn val="ctr"/>
        <c:lblOffset val="100"/>
      </c:catAx>
      <c:valAx>
        <c:axId val="3767050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8255641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48118985126859"/>
          <c:y val="3.7514946048410616E-2"/>
          <c:w val="0.84856846019247589"/>
          <c:h val="0.87479986876640459"/>
        </c:manualLayout>
      </c:layout>
      <c:areaChart>
        <c:grouping val="standard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data!$T$4:$T$14</c:f>
              <c:numCache>
                <c:formatCode>General</c:formatCode>
                <c:ptCount val="11"/>
                <c:pt idx="0">
                  <c:v>1</c:v>
                </c:pt>
                <c:pt idx="1">
                  <c:v>1.1579900707608499</c:v>
                </c:pt>
                <c:pt idx="2">
                  <c:v>1.09270274996796</c:v>
                </c:pt>
                <c:pt idx="3">
                  <c:v>0.97959093288939403</c:v>
                </c:pt>
                <c:pt idx="4">
                  <c:v>0.91857786010320897</c:v>
                </c:pt>
                <c:pt idx="5">
                  <c:v>0.81168090591266495</c:v>
                </c:pt>
                <c:pt idx="6">
                  <c:v>0.75067498921510101</c:v>
                </c:pt>
                <c:pt idx="7">
                  <c:v>0.71762653959927403</c:v>
                </c:pt>
                <c:pt idx="8">
                  <c:v>0.68699574993266499</c:v>
                </c:pt>
                <c:pt idx="9">
                  <c:v>0.65842458491393896</c:v>
                </c:pt>
                <c:pt idx="10">
                  <c:v>0.68569023093036197</c:v>
                </c:pt>
              </c:numCache>
            </c:numRef>
          </c:val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data!$G$4:$G$14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data!$V$4:$V$14</c:f>
              <c:numCache>
                <c:formatCode>General</c:formatCode>
                <c:ptCount val="11"/>
                <c:pt idx="0">
                  <c:v>1</c:v>
                </c:pt>
                <c:pt idx="1">
                  <c:v>0.81171401641556296</c:v>
                </c:pt>
                <c:pt idx="2">
                  <c:v>0.68327631429763502</c:v>
                </c:pt>
                <c:pt idx="3">
                  <c:v>0.49689029958939002</c:v>
                </c:pt>
                <c:pt idx="4">
                  <c:v>0.40585043388518299</c:v>
                </c:pt>
                <c:pt idx="5">
                  <c:v>0.31818952527407302</c:v>
                </c:pt>
                <c:pt idx="6">
                  <c:v>0.209085133068562</c:v>
                </c:pt>
                <c:pt idx="7">
                  <c:v>8.8257722750727796E-2</c:v>
                </c:pt>
                <c:pt idx="8">
                  <c:v>6.0305353775652597E-2</c:v>
                </c:pt>
                <c:pt idx="9">
                  <c:v>5.29041989577635E-2</c:v>
                </c:pt>
                <c:pt idx="10">
                  <c:v>3.7891074153726903E-2</c:v>
                </c:pt>
              </c:numCache>
            </c:numRef>
          </c:val>
        </c:ser>
        <c:axId val="376738176"/>
        <c:axId val="376740096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data!$U$4:$U$14</c:f>
              <c:numCache>
                <c:formatCode>General</c:formatCode>
                <c:ptCount val="11"/>
                <c:pt idx="0">
                  <c:v>1</c:v>
                </c:pt>
                <c:pt idx="1">
                  <c:v>0.92380474982282401</c:v>
                </c:pt>
                <c:pt idx="2">
                  <c:v>0.82923395552450796</c:v>
                </c:pt>
                <c:pt idx="3">
                  <c:v>0.71669499687123495</c:v>
                </c:pt>
                <c:pt idx="4">
                  <c:v>0.64221114626178</c:v>
                </c:pt>
                <c:pt idx="5">
                  <c:v>0.52173371489352305</c:v>
                </c:pt>
                <c:pt idx="6">
                  <c:v>0.45534708217963499</c:v>
                </c:pt>
                <c:pt idx="7">
                  <c:v>0.40314158031826203</c:v>
                </c:pt>
                <c:pt idx="8">
                  <c:v>0.35701131941645198</c:v>
                </c:pt>
                <c:pt idx="9">
                  <c:v>0.33080455403159198</c:v>
                </c:pt>
                <c:pt idx="10">
                  <c:v>0.29602609768941102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data!$W$4:$W$14</c:f>
              <c:numCache>
                <c:formatCode>General</c:formatCode>
                <c:ptCount val="11"/>
                <c:pt idx="0">
                  <c:v>1</c:v>
                </c:pt>
                <c:pt idx="1">
                  <c:v>0.97542721502103302</c:v>
                </c:pt>
                <c:pt idx="2">
                  <c:v>0.89887900958913203</c:v>
                </c:pt>
                <c:pt idx="3">
                  <c:v>0.77074667299230504</c:v>
                </c:pt>
                <c:pt idx="4">
                  <c:v>0.61563349172919302</c:v>
                </c:pt>
                <c:pt idx="5">
                  <c:v>0.46992146766568199</c:v>
                </c:pt>
                <c:pt idx="6">
                  <c:v>0.37295218057498503</c:v>
                </c:pt>
                <c:pt idx="7">
                  <c:v>0.32136649224921698</c:v>
                </c:pt>
                <c:pt idx="8">
                  <c:v>0.29933954825583498</c:v>
                </c:pt>
                <c:pt idx="9">
                  <c:v>0.29929213631783802</c:v>
                </c:pt>
                <c:pt idx="10">
                  <c:v>0.30570950843103101</c:v>
                </c:pt>
              </c:numCache>
            </c:numRef>
          </c:val>
        </c:ser>
        <c:marker val="1"/>
        <c:axId val="376738176"/>
        <c:axId val="376740096"/>
      </c:lineChart>
      <c:catAx>
        <c:axId val="376738176"/>
        <c:scaling>
          <c:orientation val="minMax"/>
        </c:scaling>
        <c:axPos val="b"/>
        <c:numFmt formatCode="General" sourceLinked="1"/>
        <c:majorTickMark val="in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76740096"/>
        <c:crosses val="autoZero"/>
        <c:auto val="1"/>
        <c:lblAlgn val="ctr"/>
        <c:lblOffset val="100"/>
      </c:catAx>
      <c:valAx>
        <c:axId val="37674009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7673817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259"/>
          <c:h val="0.87253098571011956"/>
        </c:manualLayout>
      </c:layout>
      <c:areaChart>
        <c:grouping val="standard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'data - k'!$A$4:$A$14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k'!$B$4:$B$14</c:f>
              <c:numCache>
                <c:formatCode>General</c:formatCode>
                <c:ptCount val="11"/>
                <c:pt idx="0">
                  <c:v>1</c:v>
                </c:pt>
                <c:pt idx="1">
                  <c:v>0.62900037698931999</c:v>
                </c:pt>
                <c:pt idx="2">
                  <c:v>0.24225389221319801</c:v>
                </c:pt>
                <c:pt idx="3">
                  <c:v>0.126512439656847</c:v>
                </c:pt>
                <c:pt idx="4">
                  <c:v>0.143970468651548</c:v>
                </c:pt>
                <c:pt idx="5">
                  <c:v>0.103829320042668</c:v>
                </c:pt>
                <c:pt idx="6">
                  <c:v>7.7799589783169504E-2</c:v>
                </c:pt>
                <c:pt idx="7">
                  <c:v>5.4508248652810697E-2</c:v>
                </c:pt>
                <c:pt idx="8">
                  <c:v>2.48551100278381E-2</c:v>
                </c:pt>
                <c:pt idx="9">
                  <c:v>2.8890146286799399E-2</c:v>
                </c:pt>
                <c:pt idx="10">
                  <c:v>2.1824831878926899E-2</c:v>
                </c:pt>
              </c:numCache>
            </c:numRef>
          </c:val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'data - k'!$A$4:$A$14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k'!$D$4:$D$14</c:f>
              <c:numCache>
                <c:formatCode>General</c:formatCode>
                <c:ptCount val="11"/>
                <c:pt idx="0">
                  <c:v>1</c:v>
                </c:pt>
                <c:pt idx="1">
                  <c:v>0.33420326050958299</c:v>
                </c:pt>
                <c:pt idx="2">
                  <c:v>5.6968523984740498E-2</c:v>
                </c:pt>
                <c:pt idx="3">
                  <c:v>-8.1824456553065805E-2</c:v>
                </c:pt>
                <c:pt idx="4">
                  <c:v>-4.3377836168649903E-2</c:v>
                </c:pt>
                <c:pt idx="5">
                  <c:v>-2.54969889830476E-2</c:v>
                </c:pt>
                <c:pt idx="6">
                  <c:v>-3.4001125421411899E-2</c:v>
                </c:pt>
                <c:pt idx="7">
                  <c:v>-1.6234830195351001E-2</c:v>
                </c:pt>
                <c:pt idx="8">
                  <c:v>-1.5954800323165201E-2</c:v>
                </c:pt>
                <c:pt idx="9">
                  <c:v>-1.01088333421904E-2</c:v>
                </c:pt>
                <c:pt idx="10">
                  <c:v>-7.8787341802391605E-3</c:v>
                </c:pt>
              </c:numCache>
            </c:numRef>
          </c:val>
        </c:ser>
        <c:axId val="382640512"/>
        <c:axId val="382642432"/>
      </c:areaChart>
      <c:lineChart>
        <c:grouping val="standard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'data - k'!$C$4:$C$14</c:f>
              <c:numCache>
                <c:formatCode>General</c:formatCode>
                <c:ptCount val="11"/>
                <c:pt idx="0">
                  <c:v>1</c:v>
                </c:pt>
                <c:pt idx="1">
                  <c:v>0.38929112656172798</c:v>
                </c:pt>
                <c:pt idx="2">
                  <c:v>0.125728351126702</c:v>
                </c:pt>
                <c:pt idx="3">
                  <c:v>5.3053993614309798E-2</c:v>
                </c:pt>
                <c:pt idx="4">
                  <c:v>2.7995979759938401E-2</c:v>
                </c:pt>
                <c:pt idx="5">
                  <c:v>1.5890319848247101E-2</c:v>
                </c:pt>
                <c:pt idx="6">
                  <c:v>4.3998952651838202E-3</c:v>
                </c:pt>
                <c:pt idx="7">
                  <c:v>6.3932940889198696E-3</c:v>
                </c:pt>
                <c:pt idx="8">
                  <c:v>4.1108891010530101E-3</c:v>
                </c:pt>
                <c:pt idx="9">
                  <c:v>2.9444683691418898E-3</c:v>
                </c:pt>
                <c:pt idx="10">
                  <c:v>2.45795546156232E-3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'data - k'!$E$4:$E$14</c:f>
              <c:numCache>
                <c:formatCode>General</c:formatCode>
                <c:ptCount val="11"/>
                <c:pt idx="0">
                  <c:v>1</c:v>
                </c:pt>
                <c:pt idx="1">
                  <c:v>0.44011822070970902</c:v>
                </c:pt>
                <c:pt idx="2">
                  <c:v>0.137068287835902</c:v>
                </c:pt>
                <c:pt idx="3">
                  <c:v>3.2768815892093899E-2</c:v>
                </c:pt>
                <c:pt idx="4">
                  <c:v>2.1789171989520999E-2</c:v>
                </c:pt>
                <c:pt idx="5">
                  <c:v>3.2960131611686601E-2</c:v>
                </c:pt>
                <c:pt idx="6">
                  <c:v>4.1665337134730099E-2</c:v>
                </c:pt>
                <c:pt idx="7">
                  <c:v>2.8882453195690501E-2</c:v>
                </c:pt>
                <c:pt idx="8">
                  <c:v>5.0418142734606703E-3</c:v>
                </c:pt>
                <c:pt idx="9">
                  <c:v>-5.8077278841200102E-3</c:v>
                </c:pt>
                <c:pt idx="10">
                  <c:v>3.91856033127217E-3</c:v>
                </c:pt>
              </c:numCache>
            </c:numRef>
          </c:val>
        </c:ser>
        <c:marker val="1"/>
        <c:axId val="382640512"/>
        <c:axId val="382642432"/>
      </c:lineChart>
      <c:catAx>
        <c:axId val="382640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82642432"/>
        <c:crosses val="autoZero"/>
        <c:auto val="1"/>
        <c:lblAlgn val="ctr"/>
        <c:lblOffset val="100"/>
      </c:catAx>
      <c:valAx>
        <c:axId val="382642432"/>
        <c:scaling>
          <c:orientation val="minMax"/>
          <c:max val="1"/>
          <c:min val="0"/>
        </c:scaling>
        <c:axPos val="l"/>
        <c:numFmt formatCode="General" sourceLinked="1"/>
        <c:majorTickMark val="in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82640512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65"/>
          <c:w val="0.54100961738757236"/>
          <c:h val="0.16349962049133199"/>
        </c:manualLayout>
      </c:layout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spPr>
    <a:ln w="25400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8171478565179351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'data - k'!$G$4:$G$14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k'!$J$4:$J$14</c:f>
              <c:numCache>
                <c:formatCode>General</c:formatCode>
                <c:ptCount val="11"/>
                <c:pt idx="0">
                  <c:v>-0.61224191484720403</c:v>
                </c:pt>
                <c:pt idx="1">
                  <c:v>-0.51560010928674505</c:v>
                </c:pt>
                <c:pt idx="2">
                  <c:v>-0.33287697545278999</c:v>
                </c:pt>
                <c:pt idx="3">
                  <c:v>-0.16970341689615701</c:v>
                </c:pt>
                <c:pt idx="4">
                  <c:v>-0.12104275322364701</c:v>
                </c:pt>
                <c:pt idx="5">
                  <c:v>-9.4987216152522702E-2</c:v>
                </c:pt>
                <c:pt idx="6">
                  <c:v>-9.6285448227579701E-2</c:v>
                </c:pt>
                <c:pt idx="7">
                  <c:v>-8.1978946262405594E-2</c:v>
                </c:pt>
                <c:pt idx="8">
                  <c:v>-6.9603955178991594E-2</c:v>
                </c:pt>
                <c:pt idx="9">
                  <c:v>-5.8979469075101203E-2</c:v>
                </c:pt>
                <c:pt idx="10">
                  <c:v>-4.9905388838969299E-2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'data - k'!$G$4:$G$14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k'!$H$4:$H$14</c:f>
              <c:numCache>
                <c:formatCode>General</c:formatCode>
                <c:ptCount val="11"/>
                <c:pt idx="0">
                  <c:v>-6.5171454060465803E-2</c:v>
                </c:pt>
                <c:pt idx="1">
                  <c:v>-2.0906016414334198E-2</c:v>
                </c:pt>
                <c:pt idx="2">
                  <c:v>1.47318234620075E-2</c:v>
                </c:pt>
                <c:pt idx="3">
                  <c:v>4.4567386315026297E-2</c:v>
                </c:pt>
                <c:pt idx="4">
                  <c:v>0.15512923782287</c:v>
                </c:pt>
                <c:pt idx="5">
                  <c:v>0.223390457598696</c:v>
                </c:pt>
                <c:pt idx="6">
                  <c:v>0.194925313434508</c:v>
                </c:pt>
                <c:pt idx="7">
                  <c:v>0.106271810812103</c:v>
                </c:pt>
                <c:pt idx="8">
                  <c:v>9.2146504525314393E-2</c:v>
                </c:pt>
                <c:pt idx="9">
                  <c:v>9.7741947706815893E-2</c:v>
                </c:pt>
                <c:pt idx="10">
                  <c:v>9.7690029630824196E-2</c:v>
                </c:pt>
              </c:numCache>
            </c:numRef>
          </c:val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'data - k'!$H$4:$H$6</c:f>
              <c:numCache>
                <c:formatCode>General</c:formatCode>
                <c:ptCount val="3"/>
                <c:pt idx="0">
                  <c:v>-6.5171454060465803E-2</c:v>
                </c:pt>
                <c:pt idx="1">
                  <c:v>-2.0906016414334198E-2</c:v>
                </c:pt>
                <c:pt idx="2">
                  <c:v>1.47318234620075E-2</c:v>
                </c:pt>
              </c:numCache>
            </c:numRef>
          </c:val>
        </c:ser>
        <c:axId val="579429504"/>
        <c:axId val="579431424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'data - k'!$I$4:$I$14</c:f>
              <c:numCache>
                <c:formatCode>General</c:formatCode>
                <c:ptCount val="11"/>
                <c:pt idx="0">
                  <c:v>-0.233342421492295</c:v>
                </c:pt>
                <c:pt idx="1">
                  <c:v>-0.184169506584554</c:v>
                </c:pt>
                <c:pt idx="2">
                  <c:v>-0.115108604976583</c:v>
                </c:pt>
                <c:pt idx="3">
                  <c:v>-8.4910610448638998E-2</c:v>
                </c:pt>
                <c:pt idx="4">
                  <c:v>-5.5602025616352198E-2</c:v>
                </c:pt>
                <c:pt idx="5">
                  <c:v>-1.4373867496649701E-2</c:v>
                </c:pt>
                <c:pt idx="6">
                  <c:v>-2.51176322967986E-2</c:v>
                </c:pt>
                <c:pt idx="7">
                  <c:v>-7.7095285401381402E-3</c:v>
                </c:pt>
                <c:pt idx="8">
                  <c:v>-8.6048423929243802E-3</c:v>
                </c:pt>
                <c:pt idx="9">
                  <c:v>-6.5464822549601504E-3</c:v>
                </c:pt>
                <c:pt idx="10" formatCode="0.00E+00">
                  <c:v>-1.21544260891163E-5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'data - k'!$K$4:$K$14</c:f>
              <c:numCache>
                <c:formatCode>General</c:formatCode>
                <c:ptCount val="11"/>
                <c:pt idx="0">
                  <c:v>-0.42001741637557699</c:v>
                </c:pt>
                <c:pt idx="1">
                  <c:v>-0.337351122712718</c:v>
                </c:pt>
                <c:pt idx="2">
                  <c:v>-0.23679456258673801</c:v>
                </c:pt>
                <c:pt idx="3">
                  <c:v>-0.103609069098129</c:v>
                </c:pt>
                <c:pt idx="4">
                  <c:v>-2.26151931869879E-2</c:v>
                </c:pt>
                <c:pt idx="5">
                  <c:v>1.3374445335311E-2</c:v>
                </c:pt>
                <c:pt idx="6">
                  <c:v>3.7920471418241499E-3</c:v>
                </c:pt>
                <c:pt idx="7">
                  <c:v>-7.1713769258469097E-3</c:v>
                </c:pt>
                <c:pt idx="8">
                  <c:v>-5.4738265204572704E-3</c:v>
                </c:pt>
                <c:pt idx="9">
                  <c:v>4.1021593493128002E-3</c:v>
                </c:pt>
                <c:pt idx="10">
                  <c:v>7.5084048871443898E-3</c:v>
                </c:pt>
              </c:numCache>
            </c:numRef>
          </c:val>
        </c:ser>
        <c:marker val="1"/>
        <c:axId val="579429504"/>
        <c:axId val="579431424"/>
      </c:lineChart>
      <c:catAx>
        <c:axId val="579429504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79431424"/>
        <c:crosses val="autoZero"/>
        <c:auto val="1"/>
        <c:lblAlgn val="ctr"/>
        <c:lblOffset val="100"/>
      </c:catAx>
      <c:valAx>
        <c:axId val="579431424"/>
        <c:scaling>
          <c:orientation val="minMax"/>
          <c:min val="-0.70000000000000007"/>
        </c:scaling>
        <c:axPos val="l"/>
        <c:numFmt formatCode="General" sourceLinked="1"/>
        <c:majorTickMark val="in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7942950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89785651793543"/>
          <c:y val="3.7514946048410616E-2"/>
          <c:w val="0.83315179352580993"/>
          <c:h val="0.87362386993292507"/>
        </c:manualLayout>
      </c:layout>
      <c:areaChart>
        <c:grouping val="standard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'data - k'!$G$4:$G$14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k'!$P$4:$P$14</c:f>
              <c:numCache>
                <c:formatCode>General</c:formatCode>
                <c:ptCount val="11"/>
                <c:pt idx="0">
                  <c:v>0</c:v>
                </c:pt>
                <c:pt idx="1">
                  <c:v>-0.40424826525179502</c:v>
                </c:pt>
                <c:pt idx="2">
                  <c:v>-1.04636242372387</c:v>
                </c:pt>
                <c:pt idx="3">
                  <c:v>-0.47903714910566197</c:v>
                </c:pt>
                <c:pt idx="4">
                  <c:v>-0.42953748570086298</c:v>
                </c:pt>
                <c:pt idx="5">
                  <c:v>-0.38098038070416701</c:v>
                </c:pt>
                <c:pt idx="6">
                  <c:v>-0.30889527271913197</c:v>
                </c:pt>
                <c:pt idx="7">
                  <c:v>-0.29354936346153199</c:v>
                </c:pt>
                <c:pt idx="8">
                  <c:v>-0.25691134925661402</c:v>
                </c:pt>
                <c:pt idx="9">
                  <c:v>-0.224733464613182</c:v>
                </c:pt>
                <c:pt idx="10">
                  <c:v>-0.19685584977034001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'data - k'!$G$4:$G$14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k'!$N$4:$N$14</c:f>
              <c:numCache>
                <c:formatCode>General</c:formatCode>
                <c:ptCount val="11"/>
                <c:pt idx="0">
                  <c:v>0</c:v>
                </c:pt>
                <c:pt idx="1">
                  <c:v>0.31889306463895301</c:v>
                </c:pt>
                <c:pt idx="2">
                  <c:v>0.163382045310034</c:v>
                </c:pt>
                <c:pt idx="3">
                  <c:v>-3.4139585639840403E-2</c:v>
                </c:pt>
                <c:pt idx="4">
                  <c:v>0.31784332910721502</c:v>
                </c:pt>
                <c:pt idx="5">
                  <c:v>0.373750705870176</c:v>
                </c:pt>
                <c:pt idx="6">
                  <c:v>0.299663541374176</c:v>
                </c:pt>
                <c:pt idx="7">
                  <c:v>0.159644062068621</c:v>
                </c:pt>
                <c:pt idx="8">
                  <c:v>6.0945154400807597E-2</c:v>
                </c:pt>
                <c:pt idx="9">
                  <c:v>9.0467153059160393E-3</c:v>
                </c:pt>
                <c:pt idx="10">
                  <c:v>-3.1249628239303998E-2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</c:spPr>
          <c:val>
            <c:numRef>
              <c:f>'data - k'!$N$4:$N$7</c:f>
              <c:numCache>
                <c:formatCode>General</c:formatCode>
                <c:ptCount val="4"/>
                <c:pt idx="0">
                  <c:v>0</c:v>
                </c:pt>
                <c:pt idx="1">
                  <c:v>0.31889306463895301</c:v>
                </c:pt>
                <c:pt idx="2">
                  <c:v>0.163382045310034</c:v>
                </c:pt>
                <c:pt idx="3">
                  <c:v>-3.4139585639840403E-2</c:v>
                </c:pt>
              </c:numCache>
            </c:numRef>
          </c:val>
        </c:ser>
        <c:axId val="579236992"/>
        <c:axId val="579238912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'data - k'!$O$4:$O$14</c:f>
              <c:numCache>
                <c:formatCode>General</c:formatCode>
                <c:ptCount val="11"/>
                <c:pt idx="0">
                  <c:v>0</c:v>
                </c:pt>
                <c:pt idx="1">
                  <c:v>-0.14192661910816601</c:v>
                </c:pt>
                <c:pt idx="2">
                  <c:v>-0.31429998590623098</c:v>
                </c:pt>
                <c:pt idx="3">
                  <c:v>-0.22364742782680599</c:v>
                </c:pt>
                <c:pt idx="4">
                  <c:v>-0.20167189581509901</c:v>
                </c:pt>
                <c:pt idx="5">
                  <c:v>-0.13334742493051799</c:v>
                </c:pt>
                <c:pt idx="6">
                  <c:v>-0.11920022319993701</c:v>
                </c:pt>
                <c:pt idx="7">
                  <c:v>-0.15016847531459601</c:v>
                </c:pt>
                <c:pt idx="8">
                  <c:v>-0.13266033350791701</c:v>
                </c:pt>
                <c:pt idx="9">
                  <c:v>-0.116597484950025</c:v>
                </c:pt>
                <c:pt idx="10">
                  <c:v>-0.112335441950435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'data - k'!$Q$4:$Q$14</c:f>
              <c:numCache>
                <c:formatCode>General</c:formatCode>
                <c:ptCount val="11"/>
                <c:pt idx="0">
                  <c:v>0</c:v>
                </c:pt>
                <c:pt idx="1">
                  <c:v>-8.9555987853687305E-2</c:v>
                </c:pt>
                <c:pt idx="2">
                  <c:v>-0.27602712814320401</c:v>
                </c:pt>
                <c:pt idx="3">
                  <c:v>-0.18862331620694101</c:v>
                </c:pt>
                <c:pt idx="4">
                  <c:v>-1.00801771190373E-2</c:v>
                </c:pt>
                <c:pt idx="5">
                  <c:v>0.10625921481695901</c:v>
                </c:pt>
                <c:pt idx="6">
                  <c:v>6.6383106514890294E-2</c:v>
                </c:pt>
                <c:pt idx="7">
                  <c:v>-4.72594034388924E-2</c:v>
                </c:pt>
                <c:pt idx="8">
                  <c:v>-0.13020481318566399</c:v>
                </c:pt>
                <c:pt idx="9">
                  <c:v>-0.131907264021625</c:v>
                </c:pt>
                <c:pt idx="10">
                  <c:v>-9.4460173801893504E-2</c:v>
                </c:pt>
              </c:numCache>
            </c:numRef>
          </c:val>
        </c:ser>
        <c:marker val="1"/>
        <c:axId val="579236992"/>
        <c:axId val="579238912"/>
      </c:lineChart>
      <c:catAx>
        <c:axId val="579236992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79238912"/>
        <c:crosses val="autoZero"/>
        <c:auto val="1"/>
        <c:lblAlgn val="ctr"/>
        <c:lblOffset val="100"/>
      </c:catAx>
      <c:valAx>
        <c:axId val="57923891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7923699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48118985126859"/>
          <c:y val="3.7514946048410616E-2"/>
          <c:w val="0.84856846019247589"/>
          <c:h val="0.87479986876640492"/>
        </c:manualLayout>
      </c:layout>
      <c:areaChart>
        <c:grouping val="standard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'data - k'!$G$4:$G$14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k'!$T$4:$T$14</c:f>
              <c:numCache>
                <c:formatCode>General</c:formatCode>
                <c:ptCount val="11"/>
                <c:pt idx="0">
                  <c:v>1</c:v>
                </c:pt>
                <c:pt idx="1">
                  <c:v>1.1473366794211299</c:v>
                </c:pt>
                <c:pt idx="2">
                  <c:v>1.0559412858700701</c:v>
                </c:pt>
                <c:pt idx="3">
                  <c:v>0.82851675628577803</c:v>
                </c:pt>
                <c:pt idx="4">
                  <c:v>0.764011194043134</c:v>
                </c:pt>
                <c:pt idx="5">
                  <c:v>0.70377764885662397</c:v>
                </c:pt>
                <c:pt idx="6">
                  <c:v>0.61077786371887999</c:v>
                </c:pt>
                <c:pt idx="7">
                  <c:v>0.52356644408807596</c:v>
                </c:pt>
                <c:pt idx="8">
                  <c:v>0.44490261440453299</c:v>
                </c:pt>
                <c:pt idx="9">
                  <c:v>0.37485401415363001</c:v>
                </c:pt>
                <c:pt idx="10">
                  <c:v>0.33485572399747698</c:v>
                </c:pt>
              </c:numCache>
            </c:numRef>
          </c:val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'data - k'!$G$4:$G$14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'data - k'!$V$4:$V$14</c:f>
              <c:numCache>
                <c:formatCode>General</c:formatCode>
                <c:ptCount val="11"/>
                <c:pt idx="0">
                  <c:v>1</c:v>
                </c:pt>
                <c:pt idx="1">
                  <c:v>0.81606900387739001</c:v>
                </c:pt>
                <c:pt idx="2">
                  <c:v>0.58782674501438703</c:v>
                </c:pt>
                <c:pt idx="3">
                  <c:v>0.43759321865559597</c:v>
                </c:pt>
                <c:pt idx="4">
                  <c:v>0.21274184462224299</c:v>
                </c:pt>
                <c:pt idx="5">
                  <c:v>0.105830475394205</c:v>
                </c:pt>
                <c:pt idx="6">
                  <c:v>6.1256938353641398E-2</c:v>
                </c:pt>
                <c:pt idx="7">
                  <c:v>3.4663384452271899E-2</c:v>
                </c:pt>
                <c:pt idx="8">
                  <c:v>4.3181660374551803E-2</c:v>
                </c:pt>
                <c:pt idx="9">
                  <c:v>7.4966298745099594E-2</c:v>
                </c:pt>
                <c:pt idx="10">
                  <c:v>0.107537440094465</c:v>
                </c:pt>
              </c:numCache>
            </c:numRef>
          </c:val>
        </c:ser>
        <c:axId val="579506560"/>
        <c:axId val="579508480"/>
      </c:areaChart>
      <c:lineChart>
        <c:grouping val="standard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'data - k'!$U$4:$U$14</c:f>
              <c:numCache>
                <c:formatCode>General</c:formatCode>
                <c:ptCount val="11"/>
                <c:pt idx="0">
                  <c:v>1</c:v>
                </c:pt>
                <c:pt idx="1">
                  <c:v>0.85506220350209505</c:v>
                </c:pt>
                <c:pt idx="2">
                  <c:v>0.72358769489753405</c:v>
                </c:pt>
                <c:pt idx="3">
                  <c:v>0.585930070711152</c:v>
                </c:pt>
                <c:pt idx="4">
                  <c:v>0.45340543993292498</c:v>
                </c:pt>
                <c:pt idx="5">
                  <c:v>0.37799085122759601</c:v>
                </c:pt>
                <c:pt idx="6">
                  <c:v>0.30617017889081699</c:v>
                </c:pt>
                <c:pt idx="7">
                  <c:v>0.248466069630979</c:v>
                </c:pt>
                <c:pt idx="8">
                  <c:v>0.204929147163498</c:v>
                </c:pt>
                <c:pt idx="9">
                  <c:v>0.169681959316034</c:v>
                </c:pt>
                <c:pt idx="10">
                  <c:v>0.15856707064463699</c:v>
                </c:pt>
              </c:numCache>
            </c:numRef>
          </c:val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'data - k'!$W$4:$W$14</c:f>
              <c:numCache>
                <c:formatCode>General</c:formatCode>
                <c:ptCount val="11"/>
                <c:pt idx="0">
                  <c:v>1</c:v>
                </c:pt>
                <c:pt idx="1">
                  <c:v>0.94527554235293099</c:v>
                </c:pt>
                <c:pt idx="2">
                  <c:v>0.85181087302592895</c:v>
                </c:pt>
                <c:pt idx="3">
                  <c:v>0.68354389514962499</c:v>
                </c:pt>
                <c:pt idx="4">
                  <c:v>0.54354280729051996</c:v>
                </c:pt>
                <c:pt idx="5">
                  <c:v>0.42182066551067798</c:v>
                </c:pt>
                <c:pt idx="6">
                  <c:v>0.35030554959146898</c:v>
                </c:pt>
                <c:pt idx="7">
                  <c:v>0.31834179545207603</c:v>
                </c:pt>
                <c:pt idx="8">
                  <c:v>0.31218505160862697</c:v>
                </c:pt>
                <c:pt idx="9">
                  <c:v>0.30693755842141401</c:v>
                </c:pt>
                <c:pt idx="10">
                  <c:v>0.29252042217629698</c:v>
                </c:pt>
              </c:numCache>
            </c:numRef>
          </c:val>
        </c:ser>
        <c:marker val="1"/>
        <c:axId val="579506560"/>
        <c:axId val="579508480"/>
      </c:lineChart>
      <c:catAx>
        <c:axId val="579506560"/>
        <c:scaling>
          <c:orientation val="minMax"/>
        </c:scaling>
        <c:axPos val="b"/>
        <c:numFmt formatCode="General" sourceLinked="1"/>
        <c:majorTickMark val="in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79508480"/>
        <c:crosses val="autoZero"/>
        <c:auto val="1"/>
        <c:lblAlgn val="ctr"/>
        <c:lblOffset val="100"/>
      </c:catAx>
      <c:valAx>
        <c:axId val="57950848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7950656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</c:chart>
  <c:spPr>
    <a:ln w="25400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152400" y="628650"/>
    <xdr:ext cx="2743200" cy="2743200"/>
    <xdr:graphicFrame macro="">
      <xdr:nvGraphicFramePr>
        <xdr:cNvPr id="4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924175" y="628650"/>
    <xdr:ext cx="2743200" cy="2743200"/>
    <xdr:graphicFrame macro="">
      <xdr:nvGraphicFramePr>
        <xdr:cNvPr id="5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52400" y="3590925"/>
    <xdr:ext cx="2743200" cy="2743200"/>
    <xdr:graphicFrame macro="">
      <xdr:nvGraphicFramePr>
        <xdr:cNvPr id="6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971800" y="3590925"/>
    <xdr:ext cx="2743200" cy="2743200"/>
    <xdr:graphicFrame macro="">
      <xdr:nvGraphicFramePr>
        <xdr:cNvPr id="7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oneCellAnchor>
    <xdr:from>
      <xdr:col>25</xdr:col>
      <xdr:colOff>9525</xdr:colOff>
      <xdr:row>90</xdr:row>
      <xdr:rowOff>28575</xdr:rowOff>
    </xdr:from>
    <xdr:ext cx="1146211" cy="239809"/>
    <xdr:sp macro="" textlink="">
      <xdr:nvSpPr>
        <xdr:cNvPr id="8" name="TextBox 7"/>
        <xdr:cNvSpPr txBox="1"/>
      </xdr:nvSpPr>
      <xdr:spPr>
        <a:xfrm>
          <a:off x="1438275" y="3457575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74</xdr:col>
      <xdr:colOff>0</xdr:colOff>
      <xdr:row>90</xdr:row>
      <xdr:rowOff>19050</xdr:rowOff>
    </xdr:from>
    <xdr:ext cx="1146211" cy="239809"/>
    <xdr:sp macro="" textlink="">
      <xdr:nvSpPr>
        <xdr:cNvPr id="9" name="TextBox 8"/>
        <xdr:cNvSpPr txBox="1"/>
      </xdr:nvSpPr>
      <xdr:spPr>
        <a:xfrm>
          <a:off x="4229100" y="3448050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25</xdr:col>
      <xdr:colOff>19050</xdr:colOff>
      <xdr:row>170</xdr:row>
      <xdr:rowOff>9525</xdr:rowOff>
    </xdr:from>
    <xdr:ext cx="1146211" cy="239809"/>
    <xdr:sp macro="" textlink="">
      <xdr:nvSpPr>
        <xdr:cNvPr id="10" name="TextBox 9"/>
        <xdr:cNvSpPr txBox="1"/>
      </xdr:nvSpPr>
      <xdr:spPr>
        <a:xfrm>
          <a:off x="1447800" y="6486525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74</xdr:col>
      <xdr:colOff>9525</xdr:colOff>
      <xdr:row>170</xdr:row>
      <xdr:rowOff>0</xdr:rowOff>
    </xdr:from>
    <xdr:ext cx="1146211" cy="239809"/>
    <xdr:sp macro="" textlink="">
      <xdr:nvSpPr>
        <xdr:cNvPr id="11" name="TextBox 10"/>
        <xdr:cNvSpPr txBox="1"/>
      </xdr:nvSpPr>
      <xdr:spPr>
        <a:xfrm>
          <a:off x="4238625" y="6477000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7</xdr:col>
      <xdr:colOff>28575</xdr:colOff>
      <xdr:row>184</xdr:row>
      <xdr:rowOff>0</xdr:rowOff>
    </xdr:from>
    <xdr:ext cx="5248275" cy="666750"/>
    <xdr:sp macro="" textlink="">
      <xdr:nvSpPr>
        <xdr:cNvPr id="12" name="TextBox 11"/>
        <xdr:cNvSpPr txBox="1"/>
      </xdr:nvSpPr>
      <xdr:spPr>
        <a:xfrm>
          <a:off x="428625" y="7010400"/>
          <a:ext cx="5248275" cy="666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200" b="1">
              <a:latin typeface="Times New Roman" pitchFamily="18" charset="0"/>
              <a:cs typeface="Times New Roman" pitchFamily="18" charset="0"/>
            </a:rPr>
            <a:t>Figure x. Heterogeneous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composite impulse responses across sample</a:t>
          </a:r>
          <a:r>
            <a:rPr lang="en-US" sz="1200" b="0" baseline="0">
              <a:latin typeface="Times New Roman" pitchFamily="18" charset="0"/>
              <a:cs typeface="Times New Roman" pitchFamily="18" charset="0"/>
            </a:rPr>
            <a:t>.</a:t>
          </a:r>
        </a:p>
        <a:p>
          <a:pPr algn="ctr"/>
          <a:r>
            <a:rPr lang="en-US" sz="1200" b="0" baseline="0">
              <a:latin typeface="Times New Roman" pitchFamily="18" charset="0"/>
              <a:cs typeface="Times New Roman" pitchFamily="18" charset="0"/>
            </a:rPr>
            <a:t>The median, averages, and interquartile ranges were calculated from the distribution of IRFs of the 19 cross-sections.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(Capital Share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0.13889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56098"/>
          <a:ext cx="2266874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Top 1%)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152400" y="628650"/>
    <xdr:ext cx="2743200" cy="2743200"/>
    <xdr:graphicFrame macro="">
      <xdr:nvGraphicFramePr>
        <xdr:cNvPr id="4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924175" y="628650"/>
    <xdr:ext cx="2743200" cy="2743200"/>
    <xdr:graphicFrame macro="">
      <xdr:nvGraphicFramePr>
        <xdr:cNvPr id="5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52400" y="3552825"/>
    <xdr:ext cx="2743200" cy="2743200"/>
    <xdr:graphicFrame macro="">
      <xdr:nvGraphicFramePr>
        <xdr:cNvPr id="6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971800" y="3552825"/>
    <xdr:ext cx="2743200" cy="2743200"/>
    <xdr:graphicFrame macro="">
      <xdr:nvGraphicFramePr>
        <xdr:cNvPr id="7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oneCellAnchor>
    <xdr:from>
      <xdr:col>30</xdr:col>
      <xdr:colOff>0</xdr:colOff>
      <xdr:row>89</xdr:row>
      <xdr:rowOff>19050</xdr:rowOff>
    </xdr:from>
    <xdr:ext cx="1146211" cy="239809"/>
    <xdr:sp macro="" textlink="">
      <xdr:nvSpPr>
        <xdr:cNvPr id="8" name="TextBox 7"/>
        <xdr:cNvSpPr txBox="1"/>
      </xdr:nvSpPr>
      <xdr:spPr>
        <a:xfrm>
          <a:off x="1714500" y="3409950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73</xdr:col>
      <xdr:colOff>47625</xdr:colOff>
      <xdr:row>89</xdr:row>
      <xdr:rowOff>28575</xdr:rowOff>
    </xdr:from>
    <xdr:ext cx="1146211" cy="239809"/>
    <xdr:sp macro="" textlink="">
      <xdr:nvSpPr>
        <xdr:cNvPr id="9" name="TextBox 8"/>
        <xdr:cNvSpPr txBox="1"/>
      </xdr:nvSpPr>
      <xdr:spPr>
        <a:xfrm>
          <a:off x="4219575" y="3419475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28</xdr:col>
      <xdr:colOff>28575</xdr:colOff>
      <xdr:row>171</xdr:row>
      <xdr:rowOff>0</xdr:rowOff>
    </xdr:from>
    <xdr:ext cx="1146211" cy="239809"/>
    <xdr:sp macro="" textlink="">
      <xdr:nvSpPr>
        <xdr:cNvPr id="10" name="TextBox 9"/>
        <xdr:cNvSpPr txBox="1"/>
      </xdr:nvSpPr>
      <xdr:spPr>
        <a:xfrm>
          <a:off x="1628775" y="6515100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75</xdr:col>
      <xdr:colOff>0</xdr:colOff>
      <xdr:row>170</xdr:row>
      <xdr:rowOff>19050</xdr:rowOff>
    </xdr:from>
    <xdr:ext cx="1146211" cy="239809"/>
    <xdr:sp macro="" textlink="">
      <xdr:nvSpPr>
        <xdr:cNvPr id="11" name="TextBox 10"/>
        <xdr:cNvSpPr txBox="1"/>
      </xdr:nvSpPr>
      <xdr:spPr>
        <a:xfrm>
          <a:off x="4286250" y="6496050"/>
          <a:ext cx="11462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1">
              <a:latin typeface="Times New Roman" pitchFamily="18" charset="0"/>
              <a:cs typeface="Times New Roman" pitchFamily="18" charset="0"/>
            </a:rPr>
            <a:t>Years after shock</a:t>
          </a:r>
        </a:p>
      </xdr:txBody>
    </xdr:sp>
    <xdr:clientData/>
  </xdr:oneCellAnchor>
  <xdr:oneCellAnchor>
    <xdr:from>
      <xdr:col>7</xdr:col>
      <xdr:colOff>28575</xdr:colOff>
      <xdr:row>178</xdr:row>
      <xdr:rowOff>9525</xdr:rowOff>
    </xdr:from>
    <xdr:ext cx="5248275" cy="666750"/>
    <xdr:sp macro="" textlink="">
      <xdr:nvSpPr>
        <xdr:cNvPr id="12" name="TextBox 11"/>
        <xdr:cNvSpPr txBox="1"/>
      </xdr:nvSpPr>
      <xdr:spPr>
        <a:xfrm>
          <a:off x="428625" y="6791325"/>
          <a:ext cx="5248275" cy="666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200" b="1">
              <a:latin typeface="Times New Roman" pitchFamily="18" charset="0"/>
              <a:cs typeface="Times New Roman" pitchFamily="18" charset="0"/>
            </a:rPr>
            <a:t>Figure x. Heterogeneous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composite impulse responses across sample</a:t>
          </a:r>
          <a:r>
            <a:rPr lang="en-US" sz="1200" b="0" baseline="0">
              <a:latin typeface="Times New Roman" pitchFamily="18" charset="0"/>
              <a:cs typeface="Times New Roman" pitchFamily="18" charset="0"/>
            </a:rPr>
            <a:t>.</a:t>
          </a:r>
        </a:p>
        <a:p>
          <a:pPr algn="ctr"/>
          <a:r>
            <a:rPr lang="en-US" sz="1200" b="0" baseline="0">
              <a:latin typeface="Times New Roman" pitchFamily="18" charset="0"/>
              <a:cs typeface="Times New Roman" pitchFamily="18" charset="0"/>
            </a:rPr>
            <a:t>The median, averages, and interquartile ranges were calculated from the distribution of IRFs of the 19 cross-sections.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0.13889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56098"/>
          <a:ext cx="2266874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41"/>
  <sheetViews>
    <sheetView workbookViewId="0">
      <selection activeCell="DW71" sqref="DW71"/>
    </sheetView>
  </sheetViews>
  <sheetFormatPr defaultRowHeight="15"/>
  <cols>
    <col min="8" max="8" width="12.7109375" bestFit="1" customWidth="1"/>
  </cols>
  <sheetData>
    <row r="2" spans="1:23">
      <c r="A2" t="s">
        <v>0</v>
      </c>
      <c r="H2" t="s">
        <v>1</v>
      </c>
      <c r="N2" t="s">
        <v>2</v>
      </c>
      <c r="T2" t="s">
        <v>3</v>
      </c>
    </row>
    <row r="3" spans="1:23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" si="1">I3</f>
        <v>Median</v>
      </c>
      <c r="P3" t="str">
        <f t="shared" ref="P3" si="2">J3</f>
        <v>25th</v>
      </c>
      <c r="Q3" t="str">
        <f t="shared" ref="Q3" si="3">K3</f>
        <v>Average</v>
      </c>
      <c r="S3" t="s">
        <v>4</v>
      </c>
      <c r="T3" t="str">
        <f>N3</f>
        <v>75th</v>
      </c>
      <c r="U3" t="str">
        <f t="shared" ref="U3" si="4">O3</f>
        <v>Median</v>
      </c>
      <c r="V3" t="str">
        <f t="shared" ref="V3" si="5">P3</f>
        <v>25th</v>
      </c>
      <c r="W3" t="str">
        <f t="shared" ref="W3" si="6">Q3</f>
        <v>Average</v>
      </c>
    </row>
    <row r="4" spans="1:23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-1.6502809921853101E-2</v>
      </c>
      <c r="I4">
        <v>-7.9378007498240893E-2</v>
      </c>
      <c r="J4">
        <v>-0.20798834165439101</v>
      </c>
      <c r="K4">
        <v>-0.10519263762594599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>
      <c r="A5">
        <f>+A4+1</f>
        <v>1</v>
      </c>
      <c r="B5">
        <v>0.656508631078491</v>
      </c>
      <c r="C5">
        <v>0.47587731514361498</v>
      </c>
      <c r="D5">
        <v>0.180065061119555</v>
      </c>
      <c r="E5">
        <v>0.46796012477355198</v>
      </c>
      <c r="G5">
        <f>+G4+1</f>
        <v>1</v>
      </c>
      <c r="H5">
        <v>-3.7704980473356998E-2</v>
      </c>
      <c r="I5">
        <v>-0.17939899223747699</v>
      </c>
      <c r="J5">
        <v>-0.246805747503963</v>
      </c>
      <c r="K5">
        <v>-0.14229452215114299</v>
      </c>
      <c r="M5">
        <f>+M4+1</f>
        <v>1</v>
      </c>
      <c r="N5">
        <v>-0.15133684841716999</v>
      </c>
      <c r="O5">
        <v>-0.680551150045132</v>
      </c>
      <c r="P5">
        <v>-1.9595886689873001</v>
      </c>
      <c r="Q5">
        <v>-1.0442532555992201</v>
      </c>
      <c r="S5">
        <f>+S4+1</f>
        <v>1</v>
      </c>
      <c r="T5">
        <v>1.1579900707608499</v>
      </c>
      <c r="U5">
        <v>0.92380474982282401</v>
      </c>
      <c r="V5">
        <v>0.81171401641556296</v>
      </c>
      <c r="W5">
        <v>0.97542721502103302</v>
      </c>
    </row>
    <row r="6" spans="1:23">
      <c r="A6">
        <f t="shared" ref="A6:A14" si="7">+A5+1</f>
        <v>2</v>
      </c>
      <c r="B6">
        <v>0.44997125491628798</v>
      </c>
      <c r="C6">
        <v>0.19889424401530201</v>
      </c>
      <c r="D6">
        <v>4.4417224827057997E-2</v>
      </c>
      <c r="E6">
        <v>0.24550355384506101</v>
      </c>
      <c r="G6">
        <f t="shared" ref="G6:G14" si="8">+G5+1</f>
        <v>2</v>
      </c>
      <c r="H6">
        <v>-3.44468588416958E-2</v>
      </c>
      <c r="I6">
        <v>-0.172686097606744</v>
      </c>
      <c r="J6">
        <v>-0.26451290191122201</v>
      </c>
      <c r="K6">
        <v>-0.14038154011451301</v>
      </c>
      <c r="M6">
        <f t="shared" ref="M6:M14" si="9">+M5+1</f>
        <v>2</v>
      </c>
      <c r="N6">
        <v>-0.17597614784792101</v>
      </c>
      <c r="O6">
        <v>-0.69718288895958602</v>
      </c>
      <c r="P6">
        <v>-1.6463624907329</v>
      </c>
      <c r="Q6">
        <v>-1.0041860261875699</v>
      </c>
      <c r="S6">
        <f t="shared" ref="S6:S14" si="10">+S5+1</f>
        <v>2</v>
      </c>
      <c r="T6">
        <v>1.09270274996796</v>
      </c>
      <c r="U6">
        <v>0.82923395552450796</v>
      </c>
      <c r="V6">
        <v>0.68327631429763502</v>
      </c>
      <c r="W6">
        <v>0.89887900958913203</v>
      </c>
    </row>
    <row r="7" spans="1:23">
      <c r="A7">
        <f t="shared" si="7"/>
        <v>3</v>
      </c>
      <c r="B7">
        <v>0.17331977388411199</v>
      </c>
      <c r="C7">
        <v>0.101150737491649</v>
      </c>
      <c r="D7">
        <v>2.6223216776096899E-2</v>
      </c>
      <c r="E7">
        <v>0.16911863606580799</v>
      </c>
      <c r="G7">
        <f t="shared" si="8"/>
        <v>3</v>
      </c>
      <c r="H7">
        <v>-2.09661762450114E-2</v>
      </c>
      <c r="I7">
        <v>-0.158756665034188</v>
      </c>
      <c r="J7">
        <v>-0.25604742329429298</v>
      </c>
      <c r="K7">
        <v>-0.121431664007211</v>
      </c>
      <c r="M7">
        <f t="shared" si="9"/>
        <v>3</v>
      </c>
      <c r="N7">
        <v>-0.12956202649777901</v>
      </c>
      <c r="O7">
        <v>-0.315730416015924</v>
      </c>
      <c r="P7">
        <v>-0.96992606517479996</v>
      </c>
      <c r="Q7">
        <v>-0.32852940010696402</v>
      </c>
      <c r="S7">
        <f t="shared" si="10"/>
        <v>3</v>
      </c>
      <c r="T7">
        <v>0.97959093288939403</v>
      </c>
      <c r="U7">
        <v>0.71669499687123495</v>
      </c>
      <c r="V7">
        <v>0.49689029958939002</v>
      </c>
      <c r="W7">
        <v>0.77074667299230504</v>
      </c>
    </row>
    <row r="8" spans="1:23">
      <c r="A8">
        <f t="shared" si="7"/>
        <v>4</v>
      </c>
      <c r="B8">
        <v>0.111987699087973</v>
      </c>
      <c r="C8">
        <v>5.9072345105036297E-2</v>
      </c>
      <c r="D8">
        <v>1.6200275053758199E-2</v>
      </c>
      <c r="E8">
        <v>0.11974575501144499</v>
      </c>
      <c r="G8">
        <f t="shared" si="8"/>
        <v>4</v>
      </c>
      <c r="H8">
        <v>-5.40126512907431E-3</v>
      </c>
      <c r="I8">
        <v>-0.10941420438978</v>
      </c>
      <c r="J8">
        <v>-0.236840897604217</v>
      </c>
      <c r="K8">
        <v>-0.10139983450228</v>
      </c>
      <c r="M8">
        <f t="shared" si="9"/>
        <v>4</v>
      </c>
      <c r="N8">
        <v>0.50077303165662801</v>
      </c>
      <c r="O8">
        <v>-0.220227968090698</v>
      </c>
      <c r="P8">
        <v>-0.63459633795564696</v>
      </c>
      <c r="Q8">
        <v>0.23735980798136799</v>
      </c>
      <c r="S8">
        <f t="shared" si="10"/>
        <v>4</v>
      </c>
      <c r="T8">
        <v>0.91857786010320897</v>
      </c>
      <c r="U8">
        <v>0.64221114626178</v>
      </c>
      <c r="V8">
        <v>0.40585043388518299</v>
      </c>
      <c r="W8">
        <v>0.61563349172919302</v>
      </c>
    </row>
    <row r="9" spans="1:23">
      <c r="A9">
        <f t="shared" si="7"/>
        <v>5</v>
      </c>
      <c r="B9">
        <v>7.1906446436077895E-2</v>
      </c>
      <c r="C9">
        <v>1.1449308380297301E-2</v>
      </c>
      <c r="D9">
        <v>-6.9240254103136098E-2</v>
      </c>
      <c r="E9">
        <v>3.335042018072E-2</v>
      </c>
      <c r="G9">
        <f t="shared" si="8"/>
        <v>5</v>
      </c>
      <c r="H9">
        <v>2.81990370717045E-2</v>
      </c>
      <c r="I9">
        <v>-6.5229340977553105E-2</v>
      </c>
      <c r="J9">
        <v>-0.22663331569340001</v>
      </c>
      <c r="K9">
        <v>-8.8376967251629496E-2</v>
      </c>
      <c r="M9">
        <f t="shared" si="9"/>
        <v>5</v>
      </c>
      <c r="N9">
        <v>1.0332638536571299</v>
      </c>
      <c r="O9">
        <v>-3.3662688998777397E-2</v>
      </c>
      <c r="P9">
        <v>-0.435981987276997</v>
      </c>
      <c r="Q9">
        <v>0.521431973255154</v>
      </c>
      <c r="S9">
        <f t="shared" si="10"/>
        <v>5</v>
      </c>
      <c r="T9">
        <v>0.81168090591266495</v>
      </c>
      <c r="U9">
        <v>0.52173371489352305</v>
      </c>
      <c r="V9">
        <v>0.31818952527407302</v>
      </c>
      <c r="W9">
        <v>0.46992146766568199</v>
      </c>
    </row>
    <row r="10" spans="1:23">
      <c r="A10">
        <f t="shared" si="7"/>
        <v>6</v>
      </c>
      <c r="B10">
        <v>6.6662533875752897E-2</v>
      </c>
      <c r="C10">
        <v>7.8937442833999904E-3</v>
      </c>
      <c r="D10">
        <v>-0.12619247120289001</v>
      </c>
      <c r="E10">
        <v>3.8983738487784999E-3</v>
      </c>
      <c r="G10">
        <f t="shared" si="8"/>
        <v>6</v>
      </c>
      <c r="H10">
        <v>4.8241669165072498E-2</v>
      </c>
      <c r="I10">
        <v>-4.9168215146742897E-2</v>
      </c>
      <c r="J10">
        <v>-0.21661372076572699</v>
      </c>
      <c r="K10">
        <v>-7.6980205825475906E-2</v>
      </c>
      <c r="M10">
        <f t="shared" si="9"/>
        <v>6</v>
      </c>
      <c r="N10">
        <v>1.48623250939187</v>
      </c>
      <c r="O10">
        <v>0.15707156361990099</v>
      </c>
      <c r="P10">
        <v>-0.42715243395973901</v>
      </c>
      <c r="Q10">
        <v>0.78372997911988196</v>
      </c>
      <c r="S10">
        <f t="shared" si="10"/>
        <v>6</v>
      </c>
      <c r="T10">
        <v>0.75067498921510101</v>
      </c>
      <c r="U10">
        <v>0.45534708217963499</v>
      </c>
      <c r="V10">
        <v>0.209085133068562</v>
      </c>
      <c r="W10">
        <v>0.37295218057498503</v>
      </c>
    </row>
    <row r="11" spans="1:23">
      <c r="A11">
        <f t="shared" si="7"/>
        <v>7</v>
      </c>
      <c r="B11">
        <v>5.6472104799126198E-2</v>
      </c>
      <c r="C11">
        <v>5.4455768087476797E-3</v>
      </c>
      <c r="D11">
        <v>-5.2710019163483501E-2</v>
      </c>
      <c r="E11">
        <v>4.0012174881296901E-2</v>
      </c>
      <c r="G11">
        <f t="shared" si="8"/>
        <v>7</v>
      </c>
      <c r="H11">
        <v>5.1379621849933402E-2</v>
      </c>
      <c r="I11">
        <v>-4.58271826248033E-2</v>
      </c>
      <c r="J11">
        <v>-0.20884078148448501</v>
      </c>
      <c r="K11">
        <v>-7.0372500295077994E-2</v>
      </c>
      <c r="M11">
        <f t="shared" si="9"/>
        <v>7</v>
      </c>
      <c r="N11">
        <v>2.0566834903386302</v>
      </c>
      <c r="O11">
        <v>0.14074999779917899</v>
      </c>
      <c r="P11">
        <v>-0.418511360655906</v>
      </c>
      <c r="Q11">
        <v>0.92561404847527096</v>
      </c>
      <c r="S11">
        <f t="shared" si="10"/>
        <v>7</v>
      </c>
      <c r="T11">
        <v>0.71762653959927403</v>
      </c>
      <c r="U11">
        <v>0.40314158031826203</v>
      </c>
      <c r="V11">
        <v>8.8257722750727796E-2</v>
      </c>
      <c r="W11">
        <v>0.32136649224921698</v>
      </c>
    </row>
    <row r="12" spans="1:23">
      <c r="A12">
        <f t="shared" si="7"/>
        <v>8</v>
      </c>
      <c r="B12">
        <v>4.9184786253697002E-2</v>
      </c>
      <c r="C12">
        <v>5.5357913282860598E-3</v>
      </c>
      <c r="D12">
        <v>-2.6764074935946701E-2</v>
      </c>
      <c r="E12">
        <v>4.6417015478393803E-2</v>
      </c>
      <c r="G12">
        <f t="shared" si="8"/>
        <v>8</v>
      </c>
      <c r="H12">
        <v>1.7958125543344101E-2</v>
      </c>
      <c r="I12">
        <v>-4.2085107086516901E-2</v>
      </c>
      <c r="J12">
        <v>-0.184624064793076</v>
      </c>
      <c r="K12">
        <v>-7.1461383317931795E-2</v>
      </c>
      <c r="M12">
        <f t="shared" si="9"/>
        <v>8</v>
      </c>
      <c r="N12">
        <v>1.2096828205888801</v>
      </c>
      <c r="O12">
        <v>9.1780803200591302E-2</v>
      </c>
      <c r="P12">
        <v>-0.41006213616928799</v>
      </c>
      <c r="Q12">
        <v>0.75552069131462096</v>
      </c>
      <c r="S12">
        <f t="shared" si="10"/>
        <v>8</v>
      </c>
      <c r="T12">
        <v>0.68699574993266499</v>
      </c>
      <c r="U12">
        <v>0.35701131941645198</v>
      </c>
      <c r="V12">
        <v>6.0305353775652597E-2</v>
      </c>
      <c r="W12">
        <v>0.29933954825583498</v>
      </c>
    </row>
    <row r="13" spans="1:23">
      <c r="A13">
        <f t="shared" si="7"/>
        <v>9</v>
      </c>
      <c r="B13">
        <v>4.3788630600246299E-2</v>
      </c>
      <c r="C13">
        <v>1.90550098991259E-2</v>
      </c>
      <c r="D13">
        <v>-1.3444905927471501E-2</v>
      </c>
      <c r="E13">
        <v>2.4908099321703899E-2</v>
      </c>
      <c r="G13">
        <f t="shared" si="8"/>
        <v>9</v>
      </c>
      <c r="H13">
        <v>3.0693745131962101E-3</v>
      </c>
      <c r="I13">
        <v>-4.24010086357526E-2</v>
      </c>
      <c r="J13">
        <v>-0.15977888780494701</v>
      </c>
      <c r="K13">
        <v>-7.3167932802081295E-2</v>
      </c>
      <c r="M13">
        <f t="shared" si="9"/>
        <v>9</v>
      </c>
      <c r="N13">
        <v>0.19462483227705099</v>
      </c>
      <c r="O13">
        <v>-1.4269239333395901E-2</v>
      </c>
      <c r="P13">
        <v>-0.41512708991528402</v>
      </c>
      <c r="Q13">
        <v>0.47552262618812302</v>
      </c>
      <c r="S13">
        <f t="shared" si="10"/>
        <v>9</v>
      </c>
      <c r="T13">
        <v>0.65842458491393896</v>
      </c>
      <c r="U13">
        <v>0.33080455403159198</v>
      </c>
      <c r="V13">
        <v>5.29041989577635E-2</v>
      </c>
      <c r="W13">
        <v>0.29929213631783802</v>
      </c>
    </row>
    <row r="14" spans="1:23">
      <c r="A14">
        <f t="shared" si="7"/>
        <v>10</v>
      </c>
      <c r="B14">
        <v>5.0108328396573303E-2</v>
      </c>
      <c r="C14">
        <v>1.8905331774307799E-2</v>
      </c>
      <c r="D14">
        <v>-3.8198145024698799E-3</v>
      </c>
      <c r="E14">
        <v>4.1094307776614103E-2</v>
      </c>
      <c r="G14">
        <f t="shared" si="8"/>
        <v>10</v>
      </c>
      <c r="H14">
        <v>-2.3282043402545602E-3</v>
      </c>
      <c r="I14">
        <v>-4.0058230954495497E-2</v>
      </c>
      <c r="J14">
        <v>-0.138506978577083</v>
      </c>
      <c r="K14">
        <v>-7.0941953415647893E-2</v>
      </c>
      <c r="M14">
        <f t="shared" si="9"/>
        <v>10</v>
      </c>
      <c r="N14">
        <v>0.152905373953099</v>
      </c>
      <c r="O14">
        <v>-8.9396686586078605E-3</v>
      </c>
      <c r="P14">
        <v>-0.47387642127366703</v>
      </c>
      <c r="Q14">
        <v>0.33060002118287202</v>
      </c>
      <c r="S14">
        <f t="shared" si="10"/>
        <v>10</v>
      </c>
      <c r="T14">
        <v>0.68569023093036197</v>
      </c>
      <c r="U14">
        <v>0.29602609768941102</v>
      </c>
      <c r="V14">
        <v>3.7891074153726903E-2</v>
      </c>
      <c r="W14">
        <v>0.30570950843103101</v>
      </c>
    </row>
    <row r="15" spans="1:23">
      <c r="A15" t="s">
        <v>9</v>
      </c>
    </row>
    <row r="16" spans="1:23">
      <c r="C16">
        <v>0</v>
      </c>
      <c r="I16">
        <v>1.6984250963816401E-2</v>
      </c>
      <c r="O16">
        <v>0</v>
      </c>
      <c r="U16">
        <v>0</v>
      </c>
    </row>
    <row r="17" spans="1:22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>
      <c r="A28" t="s">
        <v>10</v>
      </c>
    </row>
    <row r="29" spans="1:22">
      <c r="B29">
        <v>0.84</v>
      </c>
      <c r="C29">
        <v>1.96</v>
      </c>
    </row>
    <row r="30" spans="1:22">
      <c r="A30" t="s">
        <v>4</v>
      </c>
    </row>
    <row r="31" spans="1:22">
      <c r="A31">
        <f>A4</f>
        <v>0</v>
      </c>
      <c r="B31">
        <f t="shared" ref="B31:B41" si="11">D31- $C$29 * C16</f>
        <v>1</v>
      </c>
      <c r="C31">
        <f t="shared" ref="C31:C40" si="12">D31- $B$29 * C16</f>
        <v>1</v>
      </c>
      <c r="D31">
        <f t="shared" ref="D31:D41" si="13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4">I31- $C$29 * I16</f>
        <v>-0.11266713938732104</v>
      </c>
      <c r="I31">
        <f>I4</f>
        <v>-7.9378007498240893E-2</v>
      </c>
      <c r="J31">
        <f t="shared" ref="J31:J41" si="15">I31 + $C$29 * I16</f>
        <v>-4.6088875609160751E-2</v>
      </c>
      <c r="M31">
        <f>M4</f>
        <v>0</v>
      </c>
      <c r="N31">
        <f t="shared" ref="N31:N41" si="16">O31- $C$29 * O16</f>
        <v>0</v>
      </c>
      <c r="O31">
        <f>O4</f>
        <v>0</v>
      </c>
      <c r="P31">
        <f t="shared" ref="P31:P41" si="17">O31 + $C$29 * O16</f>
        <v>0</v>
      </c>
      <c r="S31">
        <f>S4</f>
        <v>0</v>
      </c>
      <c r="T31">
        <f t="shared" ref="T31:T41" si="18">U31- $C$29 * U16</f>
        <v>1</v>
      </c>
      <c r="U31">
        <f>U4</f>
        <v>1</v>
      </c>
      <c r="V31">
        <f t="shared" ref="V31:V41" si="19">U31 + $C$29 * U16</f>
        <v>1</v>
      </c>
    </row>
    <row r="32" spans="1:22">
      <c r="A32">
        <f t="shared" ref="A32:A41" si="20">A5</f>
        <v>1</v>
      </c>
      <c r="B32">
        <f t="shared" si="11"/>
        <v>0.35828923663353529</v>
      </c>
      <c r="C32">
        <f t="shared" si="12"/>
        <v>0.42548242435358086</v>
      </c>
      <c r="D32">
        <f t="shared" si="13"/>
        <v>0.47587731514361498</v>
      </c>
      <c r="E32">
        <f t="shared" ref="E32:E41" si="21">D32- $B$29 * C17</f>
        <v>0.42548242435358086</v>
      </c>
      <c r="F32">
        <f t="shared" ref="F32:F41" si="22">D32+ $C$29 * C17</f>
        <v>0.59346539365369466</v>
      </c>
      <c r="G32">
        <f t="shared" ref="G32:G41" si="23">G5</f>
        <v>1</v>
      </c>
      <c r="H32">
        <f t="shared" si="14"/>
        <v>-0.22164061673378399</v>
      </c>
      <c r="I32">
        <f t="shared" ref="I32:I41" si="24">I5</f>
        <v>-0.17939899223747699</v>
      </c>
      <c r="J32">
        <f t="shared" si="15"/>
        <v>-0.13715736774116999</v>
      </c>
      <c r="M32">
        <f t="shared" ref="M32:M41" si="25">M5</f>
        <v>1</v>
      </c>
      <c r="N32">
        <f t="shared" si="16"/>
        <v>-1.9723241561692968</v>
      </c>
      <c r="O32">
        <f t="shared" ref="O32:O41" si="26">O5</f>
        <v>-0.680551150045132</v>
      </c>
      <c r="P32">
        <f t="shared" si="17"/>
        <v>0.61122185607903279</v>
      </c>
      <c r="S32">
        <f t="shared" ref="S32:S41" si="27">S5</f>
        <v>1</v>
      </c>
      <c r="T32">
        <f t="shared" si="18"/>
        <v>0.70205199472636404</v>
      </c>
      <c r="U32">
        <f t="shared" ref="U32:U41" si="28">U5</f>
        <v>0.92380474982282401</v>
      </c>
      <c r="V32">
        <f t="shared" si="19"/>
        <v>1.1455575049192841</v>
      </c>
    </row>
    <row r="33" spans="1:22">
      <c r="A33">
        <f t="shared" si="20"/>
        <v>2</v>
      </c>
      <c r="B33">
        <f t="shared" si="11"/>
        <v>8.15124323778917E-2</v>
      </c>
      <c r="C33">
        <f t="shared" si="12"/>
        <v>0.14858775331355473</v>
      </c>
      <c r="D33">
        <f t="shared" si="13"/>
        <v>0.19889424401530201</v>
      </c>
      <c r="E33">
        <f t="shared" si="21"/>
        <v>0.14858775331355473</v>
      </c>
      <c r="F33">
        <f t="shared" si="22"/>
        <v>0.31627605565271233</v>
      </c>
      <c r="G33">
        <f t="shared" si="23"/>
        <v>2</v>
      </c>
      <c r="H33">
        <f t="shared" si="14"/>
        <v>-0.21251231769758255</v>
      </c>
      <c r="I33">
        <f t="shared" si="24"/>
        <v>-0.172686097606744</v>
      </c>
      <c r="J33">
        <f t="shared" si="15"/>
        <v>-0.13285987751590544</v>
      </c>
      <c r="M33">
        <f t="shared" si="25"/>
        <v>2</v>
      </c>
      <c r="N33">
        <f t="shared" si="16"/>
        <v>-1.8813069965497764</v>
      </c>
      <c r="O33">
        <f t="shared" si="26"/>
        <v>-0.69718288895958602</v>
      </c>
      <c r="P33">
        <f t="shared" si="17"/>
        <v>0.48694121863060447</v>
      </c>
      <c r="S33">
        <f t="shared" si="27"/>
        <v>2</v>
      </c>
      <c r="T33">
        <f t="shared" si="18"/>
        <v>0.6415694605686193</v>
      </c>
      <c r="U33">
        <f t="shared" si="28"/>
        <v>0.82923395552450796</v>
      </c>
      <c r="V33">
        <f t="shared" si="19"/>
        <v>1.0168984504803966</v>
      </c>
    </row>
    <row r="34" spans="1:22">
      <c r="A34">
        <f t="shared" si="20"/>
        <v>3</v>
      </c>
      <c r="B34">
        <f t="shared" si="11"/>
        <v>-1.824484873230775E-2</v>
      </c>
      <c r="C34">
        <f t="shared" si="12"/>
        <v>4.998120053852468E-2</v>
      </c>
      <c r="D34">
        <f t="shared" si="13"/>
        <v>0.101150737491649</v>
      </c>
      <c r="E34">
        <f t="shared" si="21"/>
        <v>4.998120053852468E-2</v>
      </c>
      <c r="F34">
        <f t="shared" si="22"/>
        <v>0.22054632371560576</v>
      </c>
      <c r="G34">
        <f t="shared" si="23"/>
        <v>3</v>
      </c>
      <c r="H34">
        <f t="shared" si="14"/>
        <v>-0.19940474858912544</v>
      </c>
      <c r="I34">
        <f t="shared" si="24"/>
        <v>-0.158756665034188</v>
      </c>
      <c r="J34">
        <f t="shared" si="15"/>
        <v>-0.11810858147925057</v>
      </c>
      <c r="M34">
        <f t="shared" si="25"/>
        <v>3</v>
      </c>
      <c r="N34">
        <f t="shared" si="16"/>
        <v>-1.6883943841581486</v>
      </c>
      <c r="O34">
        <f t="shared" si="26"/>
        <v>-0.315730416015924</v>
      </c>
      <c r="P34">
        <f t="shared" si="17"/>
        <v>1.0569335521263006</v>
      </c>
      <c r="S34">
        <f t="shared" si="27"/>
        <v>3</v>
      </c>
      <c r="T34">
        <f t="shared" si="18"/>
        <v>0.50701934603882415</v>
      </c>
      <c r="U34">
        <f t="shared" si="28"/>
        <v>0.71669499687123495</v>
      </c>
      <c r="V34">
        <f t="shared" si="19"/>
        <v>0.92637064770364574</v>
      </c>
    </row>
    <row r="35" spans="1:22">
      <c r="A35">
        <f t="shared" si="20"/>
        <v>4</v>
      </c>
      <c r="B35">
        <f t="shared" si="11"/>
        <v>-6.076040552314016E-2</v>
      </c>
      <c r="C35">
        <f t="shared" si="12"/>
        <v>7.7154519786749587E-3</v>
      </c>
      <c r="D35">
        <f t="shared" si="13"/>
        <v>5.9072345105036297E-2</v>
      </c>
      <c r="E35">
        <f t="shared" si="21"/>
        <v>7.7154519786749587E-3</v>
      </c>
      <c r="F35">
        <f t="shared" si="22"/>
        <v>0.17890509573321275</v>
      </c>
      <c r="G35">
        <f t="shared" si="23"/>
        <v>4</v>
      </c>
      <c r="H35">
        <f t="shared" si="14"/>
        <v>-0.14974988420461435</v>
      </c>
      <c r="I35">
        <f t="shared" si="24"/>
        <v>-0.10941420438978</v>
      </c>
      <c r="J35">
        <f t="shared" si="15"/>
        <v>-6.9078524574945649E-2</v>
      </c>
      <c r="M35">
        <f t="shared" si="25"/>
        <v>4</v>
      </c>
      <c r="N35">
        <f t="shared" si="16"/>
        <v>-1.5771213162025064</v>
      </c>
      <c r="O35">
        <f t="shared" si="26"/>
        <v>-0.220227968090698</v>
      </c>
      <c r="P35">
        <f t="shared" si="17"/>
        <v>1.1366653800211104</v>
      </c>
      <c r="S35">
        <f t="shared" si="27"/>
        <v>4</v>
      </c>
      <c r="T35">
        <f t="shared" si="18"/>
        <v>0.44084020874256391</v>
      </c>
      <c r="U35">
        <f t="shared" si="28"/>
        <v>0.64221114626178</v>
      </c>
      <c r="V35">
        <f t="shared" si="19"/>
        <v>0.84358208378099608</v>
      </c>
    </row>
    <row r="36" spans="1:22">
      <c r="A36">
        <f t="shared" si="20"/>
        <v>5</v>
      </c>
      <c r="B36">
        <f t="shared" si="11"/>
        <v>-0.10854823740170397</v>
      </c>
      <c r="C36">
        <f t="shared" si="12"/>
        <v>-3.9978211240560391E-2</v>
      </c>
      <c r="D36">
        <f t="shared" si="13"/>
        <v>1.1449308380297301E-2</v>
      </c>
      <c r="E36">
        <f t="shared" si="21"/>
        <v>-3.9978211240560391E-2</v>
      </c>
      <c r="F36">
        <f t="shared" si="22"/>
        <v>0.13144685416229857</v>
      </c>
      <c r="G36">
        <f t="shared" si="23"/>
        <v>5</v>
      </c>
      <c r="H36">
        <f t="shared" si="14"/>
        <v>-0.10565237695586085</v>
      </c>
      <c r="I36">
        <f t="shared" si="24"/>
        <v>-6.5229340977553105E-2</v>
      </c>
      <c r="J36">
        <f t="shared" si="15"/>
        <v>-2.4806304999245347E-2</v>
      </c>
      <c r="M36">
        <f t="shared" si="25"/>
        <v>5</v>
      </c>
      <c r="N36">
        <f t="shared" si="16"/>
        <v>-1.4244620841440692</v>
      </c>
      <c r="O36">
        <f t="shared" si="26"/>
        <v>-3.3662688998777397E-2</v>
      </c>
      <c r="P36">
        <f t="shared" si="17"/>
        <v>1.3571367061465143</v>
      </c>
      <c r="S36">
        <f t="shared" si="27"/>
        <v>5</v>
      </c>
      <c r="T36">
        <f t="shared" si="18"/>
        <v>0.31593782489269295</v>
      </c>
      <c r="U36">
        <f t="shared" si="28"/>
        <v>0.52173371489352305</v>
      </c>
      <c r="V36">
        <f t="shared" si="19"/>
        <v>0.72752960489435314</v>
      </c>
    </row>
    <row r="37" spans="1:22">
      <c r="A37">
        <f t="shared" si="20"/>
        <v>6</v>
      </c>
      <c r="B37">
        <f t="shared" si="11"/>
        <v>-0.11220957356217653</v>
      </c>
      <c r="C37">
        <f t="shared" si="12"/>
        <v>-4.3579106221847089E-2</v>
      </c>
      <c r="D37">
        <f t="shared" si="13"/>
        <v>7.8937442833999904E-3</v>
      </c>
      <c r="E37">
        <f t="shared" si="21"/>
        <v>-4.3579106221847089E-2</v>
      </c>
      <c r="F37">
        <f t="shared" si="22"/>
        <v>0.12799706212897652</v>
      </c>
      <c r="G37">
        <f t="shared" si="23"/>
        <v>6</v>
      </c>
      <c r="H37">
        <f t="shared" si="14"/>
        <v>-8.9558131432315474E-2</v>
      </c>
      <c r="I37">
        <f t="shared" si="24"/>
        <v>-4.9168215146742897E-2</v>
      </c>
      <c r="J37">
        <f t="shared" si="15"/>
        <v>-8.7782988611703125E-3</v>
      </c>
      <c r="M37">
        <f t="shared" si="25"/>
        <v>6</v>
      </c>
      <c r="N37">
        <f t="shared" si="16"/>
        <v>-1.2308027384091631</v>
      </c>
      <c r="O37">
        <f t="shared" si="26"/>
        <v>0.15707156361990099</v>
      </c>
      <c r="P37">
        <f t="shared" si="17"/>
        <v>1.544945865648965</v>
      </c>
      <c r="S37">
        <f t="shared" si="27"/>
        <v>6</v>
      </c>
      <c r="T37">
        <f t="shared" si="18"/>
        <v>0.25157753857230625</v>
      </c>
      <c r="U37">
        <f t="shared" si="28"/>
        <v>0.45534708217963499</v>
      </c>
      <c r="V37">
        <f t="shared" si="19"/>
        <v>0.65911662578696373</v>
      </c>
    </row>
    <row r="38" spans="1:22">
      <c r="A38">
        <f t="shared" si="20"/>
        <v>7</v>
      </c>
      <c r="B38">
        <f t="shared" si="11"/>
        <v>-0.11465976324354679</v>
      </c>
      <c r="C38">
        <f t="shared" si="12"/>
        <v>-4.602814035652137E-2</v>
      </c>
      <c r="D38">
        <f t="shared" si="13"/>
        <v>5.4455768087476797E-3</v>
      </c>
      <c r="E38">
        <f t="shared" si="21"/>
        <v>-4.602814035652137E-2</v>
      </c>
      <c r="F38">
        <f t="shared" si="22"/>
        <v>0.12555091686104214</v>
      </c>
      <c r="G38">
        <f t="shared" si="23"/>
        <v>7</v>
      </c>
      <c r="H38">
        <f t="shared" si="14"/>
        <v>-8.6232391409957102E-2</v>
      </c>
      <c r="I38">
        <f t="shared" si="24"/>
        <v>-4.58271826248033E-2</v>
      </c>
      <c r="J38">
        <f t="shared" si="15"/>
        <v>-5.4219738396494993E-3</v>
      </c>
      <c r="M38">
        <f t="shared" si="25"/>
        <v>7</v>
      </c>
      <c r="N38">
        <f t="shared" si="16"/>
        <v>-1.25462653419417</v>
      </c>
      <c r="O38">
        <f t="shared" si="26"/>
        <v>0.14074999779917899</v>
      </c>
      <c r="P38">
        <f t="shared" si="17"/>
        <v>1.5361265297925282</v>
      </c>
      <c r="S38">
        <f t="shared" si="27"/>
        <v>7</v>
      </c>
      <c r="T38">
        <f t="shared" si="18"/>
        <v>0.19844620006552385</v>
      </c>
      <c r="U38">
        <f t="shared" si="28"/>
        <v>0.40314158031826203</v>
      </c>
      <c r="V38">
        <f t="shared" si="19"/>
        <v>0.60783696057100023</v>
      </c>
    </row>
    <row r="39" spans="1:22">
      <c r="A39">
        <f t="shared" si="20"/>
        <v>8</v>
      </c>
      <c r="B39">
        <f t="shared" si="11"/>
        <v>-0.11460591958533259</v>
      </c>
      <c r="C39">
        <f t="shared" si="12"/>
        <v>-4.5953513348979069E-2</v>
      </c>
      <c r="D39">
        <f t="shared" si="13"/>
        <v>5.5357913282860598E-3</v>
      </c>
      <c r="E39">
        <f t="shared" si="21"/>
        <v>-4.5953513348979069E-2</v>
      </c>
      <c r="F39">
        <f t="shared" si="22"/>
        <v>0.12567750224190471</v>
      </c>
      <c r="G39">
        <f t="shared" si="23"/>
        <v>8</v>
      </c>
      <c r="H39">
        <f t="shared" si="14"/>
        <v>-8.2484072177971296E-2</v>
      </c>
      <c r="I39">
        <f t="shared" si="24"/>
        <v>-4.2085107086516901E-2</v>
      </c>
      <c r="J39">
        <f t="shared" si="15"/>
        <v>-1.6861419950625067E-3</v>
      </c>
      <c r="M39">
        <f t="shared" si="25"/>
        <v>8</v>
      </c>
      <c r="N39">
        <f t="shared" si="16"/>
        <v>-1.3027501686224676</v>
      </c>
      <c r="O39">
        <f t="shared" si="26"/>
        <v>9.1780803200591302E-2</v>
      </c>
      <c r="P39">
        <f t="shared" si="17"/>
        <v>1.4863117750236503</v>
      </c>
      <c r="S39">
        <f t="shared" si="27"/>
        <v>8</v>
      </c>
      <c r="T39">
        <f t="shared" si="18"/>
        <v>0.15267985824467808</v>
      </c>
      <c r="U39">
        <f t="shared" si="28"/>
        <v>0.35701131941645198</v>
      </c>
      <c r="V39">
        <f t="shared" si="19"/>
        <v>0.56134278058822584</v>
      </c>
    </row>
    <row r="40" spans="1:22">
      <c r="A40">
        <f t="shared" si="20"/>
        <v>9</v>
      </c>
      <c r="B40">
        <f t="shared" si="11"/>
        <v>-0.10107253321614496</v>
      </c>
      <c r="C40">
        <f t="shared" si="12"/>
        <v>-3.2428222864561609E-2</v>
      </c>
      <c r="D40">
        <f t="shared" si="13"/>
        <v>1.90550098991259E-2</v>
      </c>
      <c r="E40">
        <f t="shared" si="21"/>
        <v>-3.2428222864561609E-2</v>
      </c>
      <c r="F40">
        <f t="shared" si="22"/>
        <v>0.13918255301439675</v>
      </c>
      <c r="G40">
        <f t="shared" si="23"/>
        <v>9</v>
      </c>
      <c r="H40">
        <f t="shared" si="14"/>
        <v>-8.2803444651794733E-2</v>
      </c>
      <c r="I40">
        <f t="shared" si="24"/>
        <v>-4.24010086357526E-2</v>
      </c>
      <c r="J40">
        <f t="shared" si="15"/>
        <v>-1.9985726197104675E-3</v>
      </c>
      <c r="M40">
        <f t="shared" si="25"/>
        <v>9</v>
      </c>
      <c r="N40">
        <f t="shared" si="16"/>
        <v>-1.4109971580835083</v>
      </c>
      <c r="O40">
        <f t="shared" si="26"/>
        <v>-1.4269239333395901E-2</v>
      </c>
      <c r="P40">
        <f t="shared" si="17"/>
        <v>1.3824586794167166</v>
      </c>
      <c r="S40">
        <f t="shared" si="27"/>
        <v>9</v>
      </c>
      <c r="T40">
        <f t="shared" si="18"/>
        <v>0.12629825888130786</v>
      </c>
      <c r="U40">
        <f t="shared" si="28"/>
        <v>0.33080455403159198</v>
      </c>
      <c r="V40">
        <f t="shared" si="19"/>
        <v>0.5353108491818761</v>
      </c>
    </row>
    <row r="41" spans="1:22">
      <c r="A41">
        <f t="shared" si="20"/>
        <v>10</v>
      </c>
      <c r="B41">
        <f t="shared" si="11"/>
        <v>-0.10123874746905909</v>
      </c>
      <c r="C41">
        <f>D41- $B$29 * C26</f>
        <v>-3.2584987901420864E-2</v>
      </c>
      <c r="D41">
        <f t="shared" si="13"/>
        <v>1.8905331774307799E-2</v>
      </c>
      <c r="E41">
        <f t="shared" si="21"/>
        <v>-3.2584987901420864E-2</v>
      </c>
      <c r="F41">
        <f t="shared" si="22"/>
        <v>0.13904941101767468</v>
      </c>
      <c r="G41">
        <f t="shared" si="23"/>
        <v>10</v>
      </c>
      <c r="H41">
        <f t="shared" si="14"/>
        <v>-8.0459164355492788E-2</v>
      </c>
      <c r="I41">
        <f t="shared" si="24"/>
        <v>-4.0058230954495497E-2</v>
      </c>
      <c r="J41">
        <f t="shared" si="15"/>
        <v>3.4270244650179416E-4</v>
      </c>
      <c r="M41">
        <f t="shared" si="25"/>
        <v>10</v>
      </c>
      <c r="N41">
        <f t="shared" si="16"/>
        <v>-1.405111707057255</v>
      </c>
      <c r="O41">
        <f t="shared" si="26"/>
        <v>-8.9396686586078605E-3</v>
      </c>
      <c r="P41">
        <f t="shared" si="17"/>
        <v>1.3872323697400393</v>
      </c>
      <c r="S41">
        <f t="shared" si="27"/>
        <v>10</v>
      </c>
      <c r="T41">
        <f t="shared" si="18"/>
        <v>9.1576804846070309E-2</v>
      </c>
      <c r="U41">
        <f t="shared" si="28"/>
        <v>0.29602609768941102</v>
      </c>
      <c r="V41">
        <f t="shared" si="19"/>
        <v>0.5004753905327517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tabSelected="1" workbookViewId="0">
      <selection activeCell="CV175" sqref="C17:CV175"/>
    </sheetView>
  </sheetViews>
  <sheetFormatPr defaultColWidth="0.85546875" defaultRowHeight="3" customHeight="1"/>
  <cols>
    <col min="1" max="16384" width="0.85546875" style="1"/>
  </cols>
  <sheetData/>
  <pageMargins left="0.75" right="0.75" top="1" bottom="0.25" header="0.6" footer="0.2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zoomScaleNormal="100" workbookViewId="0">
      <selection activeCell="CV176" sqref="CV176"/>
    </sheetView>
  </sheetViews>
  <sheetFormatPr defaultColWidth="0.85546875" defaultRowHeight="3" customHeight="1"/>
  <cols>
    <col min="1" max="16384" width="0.85546875" style="1"/>
  </cols>
  <sheetData/>
  <pageMargins left="0.75" right="0.75" top="1" bottom="0.25" header="0.6" footer="0.2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W41"/>
  <sheetViews>
    <sheetView workbookViewId="0">
      <selection activeCell="H24" sqref="H24"/>
    </sheetView>
  </sheetViews>
  <sheetFormatPr defaultRowHeight="15"/>
  <cols>
    <col min="8" max="8" width="12.7109375" bestFit="1" customWidth="1"/>
  </cols>
  <sheetData>
    <row r="2" spans="1:23">
      <c r="A2" t="s">
        <v>0</v>
      </c>
      <c r="H2" t="s">
        <v>1</v>
      </c>
      <c r="N2" t="s">
        <v>2</v>
      </c>
      <c r="T2" t="s">
        <v>3</v>
      </c>
    </row>
    <row r="3" spans="1:23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N3</f>
        <v>75th</v>
      </c>
      <c r="U3" t="str">
        <f t="shared" ref="U3:W3" si="2">O3</f>
        <v>Median</v>
      </c>
      <c r="V3" t="str">
        <f t="shared" si="2"/>
        <v>25th</v>
      </c>
      <c r="W3" t="str">
        <f t="shared" si="2"/>
        <v>Average</v>
      </c>
    </row>
    <row r="4" spans="1:23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-6.5171454060465803E-2</v>
      </c>
      <c r="I4">
        <v>-0.233342421492295</v>
      </c>
      <c r="J4">
        <v>-0.61224191484720403</v>
      </c>
      <c r="K4">
        <v>-0.42001741637557699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>
      <c r="A5">
        <f>+A4+1</f>
        <v>1</v>
      </c>
      <c r="B5">
        <v>0.62900037698931999</v>
      </c>
      <c r="C5">
        <v>0.38929112656172798</v>
      </c>
      <c r="D5">
        <v>0.33420326050958299</v>
      </c>
      <c r="E5">
        <v>0.44011822070970902</v>
      </c>
      <c r="G5">
        <f>+G4+1</f>
        <v>1</v>
      </c>
      <c r="H5">
        <v>-2.0906016414334198E-2</v>
      </c>
      <c r="I5">
        <v>-0.184169506584554</v>
      </c>
      <c r="J5">
        <v>-0.51560010928674505</v>
      </c>
      <c r="K5">
        <v>-0.337351122712718</v>
      </c>
      <c r="M5">
        <f>+M4+1</f>
        <v>1</v>
      </c>
      <c r="N5">
        <v>0.31889306463895301</v>
      </c>
      <c r="O5">
        <v>-0.14192661910816601</v>
      </c>
      <c r="P5">
        <v>-0.40424826525179502</v>
      </c>
      <c r="Q5">
        <v>-8.9555987853687305E-2</v>
      </c>
      <c r="S5">
        <f>+S4+1</f>
        <v>1</v>
      </c>
      <c r="T5">
        <v>1.1473366794211299</v>
      </c>
      <c r="U5">
        <v>0.85506220350209505</v>
      </c>
      <c r="V5">
        <v>0.81606900387739001</v>
      </c>
      <c r="W5">
        <v>0.94527554235293099</v>
      </c>
    </row>
    <row r="6" spans="1:23">
      <c r="A6">
        <f t="shared" ref="A6:A14" si="3">+A5+1</f>
        <v>2</v>
      </c>
      <c r="B6">
        <v>0.24225389221319801</v>
      </c>
      <c r="C6">
        <v>0.125728351126702</v>
      </c>
      <c r="D6">
        <v>5.6968523984740498E-2</v>
      </c>
      <c r="E6">
        <v>0.137068287835902</v>
      </c>
      <c r="G6">
        <f t="shared" ref="G6:G14" si="4">+G5+1</f>
        <v>2</v>
      </c>
      <c r="H6">
        <v>1.47318234620075E-2</v>
      </c>
      <c r="I6">
        <v>-0.115108604976583</v>
      </c>
      <c r="J6">
        <v>-0.33287697545278999</v>
      </c>
      <c r="K6">
        <v>-0.23679456258673801</v>
      </c>
      <c r="M6">
        <f t="shared" ref="M6:M14" si="5">+M5+1</f>
        <v>2</v>
      </c>
      <c r="N6">
        <v>0.163382045310034</v>
      </c>
      <c r="O6">
        <v>-0.31429998590623098</v>
      </c>
      <c r="P6">
        <v>-1.04636242372387</v>
      </c>
      <c r="Q6">
        <v>-0.27602712814320401</v>
      </c>
      <c r="S6">
        <f t="shared" ref="S6:S14" si="6">+S5+1</f>
        <v>2</v>
      </c>
      <c r="T6">
        <v>1.0559412858700701</v>
      </c>
      <c r="U6">
        <v>0.72358769489753405</v>
      </c>
      <c r="V6">
        <v>0.58782674501438703</v>
      </c>
      <c r="W6">
        <v>0.85181087302592895</v>
      </c>
    </row>
    <row r="7" spans="1:23">
      <c r="A7">
        <f t="shared" si="3"/>
        <v>3</v>
      </c>
      <c r="B7">
        <v>0.126512439656847</v>
      </c>
      <c r="C7">
        <v>5.3053993614309798E-2</v>
      </c>
      <c r="D7">
        <v>-8.1824456553065805E-2</v>
      </c>
      <c r="E7">
        <v>3.2768815892093899E-2</v>
      </c>
      <c r="G7">
        <f t="shared" si="4"/>
        <v>3</v>
      </c>
      <c r="H7">
        <v>4.4567386315026297E-2</v>
      </c>
      <c r="I7">
        <v>-8.4910610448638998E-2</v>
      </c>
      <c r="J7">
        <v>-0.16970341689615701</v>
      </c>
      <c r="K7">
        <v>-0.103609069098129</v>
      </c>
      <c r="M7">
        <f t="shared" si="5"/>
        <v>3</v>
      </c>
      <c r="N7">
        <v>-3.4139585639840403E-2</v>
      </c>
      <c r="O7">
        <v>-0.22364742782680599</v>
      </c>
      <c r="P7">
        <v>-0.47903714910566197</v>
      </c>
      <c r="Q7">
        <v>-0.18862331620694101</v>
      </c>
      <c r="S7">
        <f t="shared" si="6"/>
        <v>3</v>
      </c>
      <c r="T7">
        <v>0.82851675628577803</v>
      </c>
      <c r="U7">
        <v>0.585930070711152</v>
      </c>
      <c r="V7">
        <v>0.43759321865559597</v>
      </c>
      <c r="W7">
        <v>0.68354389514962499</v>
      </c>
    </row>
    <row r="8" spans="1:23">
      <c r="A8">
        <f t="shared" si="3"/>
        <v>4</v>
      </c>
      <c r="B8">
        <v>0.143970468651548</v>
      </c>
      <c r="C8">
        <v>2.7995979759938401E-2</v>
      </c>
      <c r="D8">
        <v>-4.3377836168649903E-2</v>
      </c>
      <c r="E8">
        <v>2.1789171989520999E-2</v>
      </c>
      <c r="G8">
        <f t="shared" si="4"/>
        <v>4</v>
      </c>
      <c r="H8">
        <v>0.15512923782287</v>
      </c>
      <c r="I8">
        <v>-5.5602025616352198E-2</v>
      </c>
      <c r="J8">
        <v>-0.12104275322364701</v>
      </c>
      <c r="K8">
        <v>-2.26151931869879E-2</v>
      </c>
      <c r="M8">
        <f t="shared" si="5"/>
        <v>4</v>
      </c>
      <c r="N8">
        <v>0.31784332910721502</v>
      </c>
      <c r="O8">
        <v>-0.20167189581509901</v>
      </c>
      <c r="P8">
        <v>-0.42953748570086298</v>
      </c>
      <c r="Q8">
        <v>-1.00801771190373E-2</v>
      </c>
      <c r="S8">
        <f t="shared" si="6"/>
        <v>4</v>
      </c>
      <c r="T8">
        <v>0.764011194043134</v>
      </c>
      <c r="U8">
        <v>0.45340543993292498</v>
      </c>
      <c r="V8">
        <v>0.21274184462224299</v>
      </c>
      <c r="W8">
        <v>0.54354280729051996</v>
      </c>
    </row>
    <row r="9" spans="1:23">
      <c r="A9">
        <f t="shared" si="3"/>
        <v>5</v>
      </c>
      <c r="B9">
        <v>0.103829320042668</v>
      </c>
      <c r="C9">
        <v>1.5890319848247101E-2</v>
      </c>
      <c r="D9">
        <v>-2.54969889830476E-2</v>
      </c>
      <c r="E9">
        <v>3.2960131611686601E-2</v>
      </c>
      <c r="G9">
        <f t="shared" si="4"/>
        <v>5</v>
      </c>
      <c r="H9">
        <v>0.223390457598696</v>
      </c>
      <c r="I9">
        <v>-1.4373867496649701E-2</v>
      </c>
      <c r="J9">
        <v>-9.4987216152522702E-2</v>
      </c>
      <c r="K9">
        <v>1.3374445335311E-2</v>
      </c>
      <c r="M9">
        <f t="shared" si="5"/>
        <v>5</v>
      </c>
      <c r="N9">
        <v>0.373750705870176</v>
      </c>
      <c r="O9">
        <v>-0.13334742493051799</v>
      </c>
      <c r="P9">
        <v>-0.38098038070416701</v>
      </c>
      <c r="Q9">
        <v>0.10625921481695901</v>
      </c>
      <c r="S9">
        <f t="shared" si="6"/>
        <v>5</v>
      </c>
      <c r="T9">
        <v>0.70377764885662397</v>
      </c>
      <c r="U9">
        <v>0.37799085122759601</v>
      </c>
      <c r="V9">
        <v>0.105830475394205</v>
      </c>
      <c r="W9">
        <v>0.42182066551067798</v>
      </c>
    </row>
    <row r="10" spans="1:23">
      <c r="A10">
        <f t="shared" si="3"/>
        <v>6</v>
      </c>
      <c r="B10">
        <v>7.7799589783169504E-2</v>
      </c>
      <c r="C10">
        <v>4.3998952651838202E-3</v>
      </c>
      <c r="D10">
        <v>-3.4001125421411899E-2</v>
      </c>
      <c r="E10">
        <v>4.1665337134730099E-2</v>
      </c>
      <c r="G10">
        <f t="shared" si="4"/>
        <v>6</v>
      </c>
      <c r="H10">
        <v>0.194925313434508</v>
      </c>
      <c r="I10">
        <v>-2.51176322967986E-2</v>
      </c>
      <c r="J10">
        <v>-9.6285448227579701E-2</v>
      </c>
      <c r="K10">
        <v>3.7920471418241499E-3</v>
      </c>
      <c r="M10">
        <f t="shared" si="5"/>
        <v>6</v>
      </c>
      <c r="N10">
        <v>0.299663541374176</v>
      </c>
      <c r="O10">
        <v>-0.11920022319993701</v>
      </c>
      <c r="P10">
        <v>-0.30889527271913197</v>
      </c>
      <c r="Q10">
        <v>6.6383106514890294E-2</v>
      </c>
      <c r="S10">
        <f t="shared" si="6"/>
        <v>6</v>
      </c>
      <c r="T10">
        <v>0.61077786371887999</v>
      </c>
      <c r="U10">
        <v>0.30617017889081699</v>
      </c>
      <c r="V10">
        <v>6.1256938353641398E-2</v>
      </c>
      <c r="W10">
        <v>0.35030554959146898</v>
      </c>
    </row>
    <row r="11" spans="1:23">
      <c r="A11">
        <f t="shared" si="3"/>
        <v>7</v>
      </c>
      <c r="B11">
        <v>5.4508248652810697E-2</v>
      </c>
      <c r="C11">
        <v>6.3932940889198696E-3</v>
      </c>
      <c r="D11">
        <v>-1.6234830195351001E-2</v>
      </c>
      <c r="E11">
        <v>2.8882453195690501E-2</v>
      </c>
      <c r="G11">
        <f t="shared" si="4"/>
        <v>7</v>
      </c>
      <c r="H11">
        <v>0.106271810812103</v>
      </c>
      <c r="I11">
        <v>-7.7095285401381402E-3</v>
      </c>
      <c r="J11">
        <v>-8.1978946262405594E-2</v>
      </c>
      <c r="K11">
        <v>-7.1713769258469097E-3</v>
      </c>
      <c r="M11">
        <f t="shared" si="5"/>
        <v>7</v>
      </c>
      <c r="N11">
        <v>0.159644062068621</v>
      </c>
      <c r="O11">
        <v>-0.15016847531459601</v>
      </c>
      <c r="P11">
        <v>-0.29354936346153199</v>
      </c>
      <c r="Q11">
        <v>-4.72594034388924E-2</v>
      </c>
      <c r="S11">
        <f t="shared" si="6"/>
        <v>7</v>
      </c>
      <c r="T11">
        <v>0.52356644408807596</v>
      </c>
      <c r="U11">
        <v>0.248466069630979</v>
      </c>
      <c r="V11">
        <v>3.4663384452271899E-2</v>
      </c>
      <c r="W11">
        <v>0.31834179545207603</v>
      </c>
    </row>
    <row r="12" spans="1:23">
      <c r="A12">
        <f t="shared" si="3"/>
        <v>8</v>
      </c>
      <c r="B12">
        <v>2.48551100278381E-2</v>
      </c>
      <c r="C12">
        <v>4.1108891010530101E-3</v>
      </c>
      <c r="D12">
        <v>-1.5954800323165201E-2</v>
      </c>
      <c r="E12">
        <v>5.0418142734606703E-3</v>
      </c>
      <c r="G12">
        <f t="shared" si="4"/>
        <v>8</v>
      </c>
      <c r="H12">
        <v>9.2146504525314393E-2</v>
      </c>
      <c r="I12">
        <v>-8.6048423929243802E-3</v>
      </c>
      <c r="J12">
        <v>-6.9603955178991594E-2</v>
      </c>
      <c r="K12">
        <v>-5.4738265204572704E-3</v>
      </c>
      <c r="M12">
        <f t="shared" si="5"/>
        <v>8</v>
      </c>
      <c r="N12">
        <v>6.0945154400807597E-2</v>
      </c>
      <c r="O12">
        <v>-0.13266033350791701</v>
      </c>
      <c r="P12">
        <v>-0.25691134925661402</v>
      </c>
      <c r="Q12">
        <v>-0.13020481318566399</v>
      </c>
      <c r="S12">
        <f t="shared" si="6"/>
        <v>8</v>
      </c>
      <c r="T12">
        <v>0.44490261440453299</v>
      </c>
      <c r="U12">
        <v>0.204929147163498</v>
      </c>
      <c r="V12">
        <v>4.3181660374551803E-2</v>
      </c>
      <c r="W12">
        <v>0.31218505160862697</v>
      </c>
    </row>
    <row r="13" spans="1:23">
      <c r="A13">
        <f t="shared" si="3"/>
        <v>9</v>
      </c>
      <c r="B13">
        <v>2.8890146286799399E-2</v>
      </c>
      <c r="C13">
        <v>2.9444683691418898E-3</v>
      </c>
      <c r="D13">
        <v>-1.01088333421904E-2</v>
      </c>
      <c r="E13">
        <v>-5.8077278841200102E-3</v>
      </c>
      <c r="G13">
        <f t="shared" si="4"/>
        <v>9</v>
      </c>
      <c r="H13">
        <v>9.7741947706815893E-2</v>
      </c>
      <c r="I13">
        <v>-6.5464822549601504E-3</v>
      </c>
      <c r="J13">
        <v>-5.8979469075101203E-2</v>
      </c>
      <c r="K13">
        <v>4.1021593493128002E-3</v>
      </c>
      <c r="M13">
        <f t="shared" si="5"/>
        <v>9</v>
      </c>
      <c r="N13">
        <v>9.0467153059160393E-3</v>
      </c>
      <c r="O13">
        <v>-0.116597484950025</v>
      </c>
      <c r="P13">
        <v>-0.224733464613182</v>
      </c>
      <c r="Q13">
        <v>-0.131907264021625</v>
      </c>
      <c r="S13">
        <f t="shared" si="6"/>
        <v>9</v>
      </c>
      <c r="T13">
        <v>0.37485401415363001</v>
      </c>
      <c r="U13">
        <v>0.169681959316034</v>
      </c>
      <c r="V13">
        <v>7.4966298745099594E-2</v>
      </c>
      <c r="W13">
        <v>0.30693755842141401</v>
      </c>
    </row>
    <row r="14" spans="1:23">
      <c r="A14">
        <f t="shared" si="3"/>
        <v>10</v>
      </c>
      <c r="B14">
        <v>2.1824831878926899E-2</v>
      </c>
      <c r="C14">
        <v>2.45795546156232E-3</v>
      </c>
      <c r="D14">
        <v>-7.8787341802391605E-3</v>
      </c>
      <c r="E14">
        <v>3.91856033127217E-3</v>
      </c>
      <c r="G14">
        <f t="shared" si="4"/>
        <v>10</v>
      </c>
      <c r="H14">
        <v>9.7690029630824196E-2</v>
      </c>
      <c r="I14" s="2">
        <v>-1.21544260891163E-5</v>
      </c>
      <c r="J14">
        <v>-4.9905388838969299E-2</v>
      </c>
      <c r="K14">
        <v>7.5084048871443898E-3</v>
      </c>
      <c r="M14">
        <f t="shared" si="5"/>
        <v>10</v>
      </c>
      <c r="N14">
        <v>-3.1249628239303998E-2</v>
      </c>
      <c r="O14">
        <v>-0.112335441950435</v>
      </c>
      <c r="P14">
        <v>-0.19685584977034001</v>
      </c>
      <c r="Q14">
        <v>-9.4460173801893504E-2</v>
      </c>
      <c r="S14">
        <f t="shared" si="6"/>
        <v>10</v>
      </c>
      <c r="T14">
        <v>0.33485572399747698</v>
      </c>
      <c r="U14">
        <v>0.15856707064463699</v>
      </c>
      <c r="V14">
        <v>0.107537440094465</v>
      </c>
      <c r="W14">
        <v>0.29252042217629698</v>
      </c>
    </row>
    <row r="15" spans="1:23">
      <c r="A15" t="s">
        <v>9</v>
      </c>
    </row>
    <row r="16" spans="1:23">
      <c r="C16">
        <v>0</v>
      </c>
      <c r="I16">
        <v>1.6984250963816401E-2</v>
      </c>
      <c r="O16">
        <v>0</v>
      </c>
      <c r="U16">
        <v>0</v>
      </c>
    </row>
    <row r="17" spans="1:22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>
      <c r="A28" t="s">
        <v>10</v>
      </c>
    </row>
    <row r="29" spans="1:22">
      <c r="B29">
        <v>0.84</v>
      </c>
      <c r="C29">
        <v>1.96</v>
      </c>
    </row>
    <row r="30" spans="1:22">
      <c r="A30" t="s">
        <v>4</v>
      </c>
    </row>
    <row r="31" spans="1:22">
      <c r="A31">
        <f>A4</f>
        <v>0</v>
      </c>
      <c r="B31">
        <f t="shared" ref="B31:B41" si="7">D31- $C$29 * C16</f>
        <v>1</v>
      </c>
      <c r="C31">
        <f t="shared" ref="C31:C40" si="8">D31- $B$29 * C16</f>
        <v>1</v>
      </c>
      <c r="D31">
        <f t="shared" ref="D31:D41" si="9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0">I31- $C$29 * I16</f>
        <v>-0.26663155338137512</v>
      </c>
      <c r="I31">
        <f>I4</f>
        <v>-0.233342421492295</v>
      </c>
      <c r="J31">
        <f t="shared" ref="J31:J41" si="11">I31 + $C$29 * I16</f>
        <v>-0.20005328960321486</v>
      </c>
      <c r="M31">
        <f>M4</f>
        <v>0</v>
      </c>
      <c r="N31">
        <f t="shared" ref="N31:N41" si="12">O31- $C$29 * O16</f>
        <v>0</v>
      </c>
      <c r="O31">
        <f>O4</f>
        <v>0</v>
      </c>
      <c r="P31">
        <f t="shared" ref="P31:P41" si="13">O31 + $C$29 * O16</f>
        <v>0</v>
      </c>
      <c r="S31">
        <f>S4</f>
        <v>0</v>
      </c>
      <c r="T31">
        <f t="shared" ref="T31:T41" si="14">U31- $C$29 * U16</f>
        <v>1</v>
      </c>
      <c r="U31">
        <f>U4</f>
        <v>1</v>
      </c>
      <c r="V31">
        <f t="shared" ref="V31:V41" si="15">U31 + $C$29 * U16</f>
        <v>1</v>
      </c>
    </row>
    <row r="32" spans="1:22">
      <c r="A32">
        <f t="shared" ref="A32:A41" si="16">A5</f>
        <v>1</v>
      </c>
      <c r="B32">
        <f t="shared" si="7"/>
        <v>0.27170304805164835</v>
      </c>
      <c r="C32">
        <f t="shared" si="8"/>
        <v>0.33889623577169387</v>
      </c>
      <c r="D32">
        <f t="shared" si="9"/>
        <v>0.38929112656172798</v>
      </c>
      <c r="E32">
        <f t="shared" ref="E32:E41" si="17">D32- $B$29 * C17</f>
        <v>0.33889623577169387</v>
      </c>
      <c r="F32">
        <f t="shared" ref="F32:F41" si="18">D32+ $C$29 * C17</f>
        <v>0.50687920507180761</v>
      </c>
      <c r="G32">
        <f t="shared" ref="G32:G41" si="19">G5</f>
        <v>1</v>
      </c>
      <c r="H32">
        <f t="shared" si="10"/>
        <v>-0.226411131080861</v>
      </c>
      <c r="I32">
        <f t="shared" ref="I32:I41" si="20">I5</f>
        <v>-0.184169506584554</v>
      </c>
      <c r="J32">
        <f t="shared" si="11"/>
        <v>-0.141927882088247</v>
      </c>
      <c r="M32">
        <f t="shared" ref="M32:M41" si="21">M5</f>
        <v>1</v>
      </c>
      <c r="N32">
        <f t="shared" si="12"/>
        <v>-1.4336996252323309</v>
      </c>
      <c r="O32">
        <f t="shared" ref="O32:O41" si="22">O5</f>
        <v>-0.14192661910816601</v>
      </c>
      <c r="P32">
        <f t="shared" si="13"/>
        <v>1.1498463870159987</v>
      </c>
      <c r="S32">
        <f t="shared" ref="S32:S41" si="23">S5</f>
        <v>1</v>
      </c>
      <c r="T32">
        <f t="shared" si="14"/>
        <v>0.63330944840563508</v>
      </c>
      <c r="U32">
        <f t="shared" ref="U32:U41" si="24">U5</f>
        <v>0.85506220350209505</v>
      </c>
      <c r="V32">
        <f t="shared" si="15"/>
        <v>1.0768149585985551</v>
      </c>
    </row>
    <row r="33" spans="1:22">
      <c r="A33">
        <f t="shared" si="16"/>
        <v>2</v>
      </c>
      <c r="B33">
        <f t="shared" si="7"/>
        <v>8.3465394892916905E-3</v>
      </c>
      <c r="C33">
        <f t="shared" si="8"/>
        <v>7.5421860424954718E-2</v>
      </c>
      <c r="D33">
        <f t="shared" si="9"/>
        <v>0.125728351126702</v>
      </c>
      <c r="E33">
        <f t="shared" si="17"/>
        <v>7.5421860424954718E-2</v>
      </c>
      <c r="F33">
        <f t="shared" si="18"/>
        <v>0.24311016276411229</v>
      </c>
      <c r="G33">
        <f t="shared" si="19"/>
        <v>2</v>
      </c>
      <c r="H33">
        <f t="shared" si="10"/>
        <v>-0.15493482506742154</v>
      </c>
      <c r="I33">
        <f t="shared" si="20"/>
        <v>-0.115108604976583</v>
      </c>
      <c r="J33">
        <f t="shared" si="11"/>
        <v>-7.5282384885744458E-2</v>
      </c>
      <c r="M33">
        <f t="shared" si="21"/>
        <v>2</v>
      </c>
      <c r="N33">
        <f t="shared" si="12"/>
        <v>-1.4984240934964215</v>
      </c>
      <c r="O33">
        <f t="shared" si="22"/>
        <v>-0.31429998590623098</v>
      </c>
      <c r="P33">
        <f t="shared" si="13"/>
        <v>0.86982412168395951</v>
      </c>
      <c r="S33">
        <f t="shared" si="23"/>
        <v>2</v>
      </c>
      <c r="T33">
        <f t="shared" si="14"/>
        <v>0.53592319994164539</v>
      </c>
      <c r="U33">
        <f t="shared" si="24"/>
        <v>0.72358769489753405</v>
      </c>
      <c r="V33">
        <f t="shared" si="15"/>
        <v>0.91125218985342271</v>
      </c>
    </row>
    <row r="34" spans="1:22">
      <c r="A34">
        <f t="shared" si="16"/>
        <v>3</v>
      </c>
      <c r="B34">
        <f t="shared" si="7"/>
        <v>-6.6341592609646949E-2</v>
      </c>
      <c r="C34">
        <f t="shared" si="8"/>
        <v>1.8844566611854741E-3</v>
      </c>
      <c r="D34">
        <f t="shared" si="9"/>
        <v>5.3053993614309798E-2</v>
      </c>
      <c r="E34">
        <f t="shared" si="17"/>
        <v>1.8844566611854741E-3</v>
      </c>
      <c r="F34">
        <f t="shared" si="18"/>
        <v>0.17244957983826656</v>
      </c>
      <c r="G34">
        <f t="shared" si="19"/>
        <v>3</v>
      </c>
      <c r="H34">
        <f t="shared" si="10"/>
        <v>-0.12555869400357644</v>
      </c>
      <c r="I34">
        <f t="shared" si="20"/>
        <v>-8.4910610448638998E-2</v>
      </c>
      <c r="J34">
        <f t="shared" si="11"/>
        <v>-4.4262526893701568E-2</v>
      </c>
      <c r="M34">
        <f t="shared" si="21"/>
        <v>3</v>
      </c>
      <c r="N34">
        <f t="shared" si="12"/>
        <v>-1.5963113959690305</v>
      </c>
      <c r="O34">
        <f t="shared" si="22"/>
        <v>-0.22364742782680599</v>
      </c>
      <c r="P34">
        <f t="shared" si="13"/>
        <v>1.1490165403154187</v>
      </c>
      <c r="S34">
        <f t="shared" si="23"/>
        <v>3</v>
      </c>
      <c r="T34">
        <f t="shared" si="14"/>
        <v>0.37625441987874114</v>
      </c>
      <c r="U34">
        <f t="shared" si="24"/>
        <v>0.585930070711152</v>
      </c>
      <c r="V34">
        <f t="shared" si="15"/>
        <v>0.79560572154356279</v>
      </c>
    </row>
    <row r="35" spans="1:22">
      <c r="A35">
        <f t="shared" si="16"/>
        <v>4</v>
      </c>
      <c r="B35">
        <f t="shared" si="7"/>
        <v>-9.1836770868238049E-2</v>
      </c>
      <c r="C35">
        <f t="shared" si="8"/>
        <v>-2.3360913366422938E-2</v>
      </c>
      <c r="D35">
        <f t="shared" si="9"/>
        <v>2.7995979759938401E-2</v>
      </c>
      <c r="E35">
        <f t="shared" si="17"/>
        <v>-2.3360913366422938E-2</v>
      </c>
      <c r="F35">
        <f t="shared" si="18"/>
        <v>0.14782873038811487</v>
      </c>
      <c r="G35">
        <f t="shared" si="19"/>
        <v>4</v>
      </c>
      <c r="H35">
        <f t="shared" si="10"/>
        <v>-9.5937705431186543E-2</v>
      </c>
      <c r="I35">
        <f t="shared" si="20"/>
        <v>-5.5602025616352198E-2</v>
      </c>
      <c r="J35">
        <f t="shared" si="11"/>
        <v>-1.5266345801517846E-2</v>
      </c>
      <c r="M35">
        <f t="shared" si="21"/>
        <v>4</v>
      </c>
      <c r="N35">
        <f t="shared" si="12"/>
        <v>-1.5585652439269073</v>
      </c>
      <c r="O35">
        <f t="shared" si="22"/>
        <v>-0.20167189581509901</v>
      </c>
      <c r="P35">
        <f t="shared" si="13"/>
        <v>1.1552214522967095</v>
      </c>
      <c r="S35">
        <f t="shared" si="23"/>
        <v>4</v>
      </c>
      <c r="T35">
        <f t="shared" si="14"/>
        <v>0.25203450241370895</v>
      </c>
      <c r="U35">
        <f t="shared" si="24"/>
        <v>0.45340543993292498</v>
      </c>
      <c r="V35">
        <f t="shared" si="15"/>
        <v>0.65477637745214101</v>
      </c>
    </row>
    <row r="36" spans="1:22">
      <c r="A36">
        <f t="shared" si="16"/>
        <v>5</v>
      </c>
      <c r="B36">
        <f t="shared" si="7"/>
        <v>-0.10410722593375417</v>
      </c>
      <c r="C36">
        <f t="shared" si="8"/>
        <v>-3.5537199772610592E-2</v>
      </c>
      <c r="D36">
        <f t="shared" si="9"/>
        <v>1.5890319848247101E-2</v>
      </c>
      <c r="E36">
        <f t="shared" si="17"/>
        <v>-3.5537199772610592E-2</v>
      </c>
      <c r="F36">
        <f t="shared" si="18"/>
        <v>0.13588786563024838</v>
      </c>
      <c r="G36">
        <f t="shared" si="19"/>
        <v>5</v>
      </c>
      <c r="H36">
        <f t="shared" si="10"/>
        <v>-5.4796903474957456E-2</v>
      </c>
      <c r="I36">
        <f t="shared" si="20"/>
        <v>-1.4373867496649701E-2</v>
      </c>
      <c r="J36">
        <f t="shared" si="11"/>
        <v>2.6049168481658058E-2</v>
      </c>
      <c r="M36">
        <f t="shared" si="21"/>
        <v>5</v>
      </c>
      <c r="N36">
        <f t="shared" si="12"/>
        <v>-1.5241468200758097</v>
      </c>
      <c r="O36">
        <f t="shared" si="22"/>
        <v>-0.13334742493051799</v>
      </c>
      <c r="P36">
        <f t="shared" si="13"/>
        <v>1.2574519702147737</v>
      </c>
      <c r="S36">
        <f t="shared" si="23"/>
        <v>5</v>
      </c>
      <c r="T36">
        <f t="shared" si="14"/>
        <v>0.17219496122676595</v>
      </c>
      <c r="U36">
        <f t="shared" si="24"/>
        <v>0.37799085122759601</v>
      </c>
      <c r="V36">
        <f t="shared" si="15"/>
        <v>0.58378674122842611</v>
      </c>
    </row>
    <row r="37" spans="1:22">
      <c r="A37">
        <f t="shared" si="16"/>
        <v>6</v>
      </c>
      <c r="B37">
        <f t="shared" si="7"/>
        <v>-0.11570342258039271</v>
      </c>
      <c r="C37">
        <f t="shared" si="8"/>
        <v>-4.7072955240063261E-2</v>
      </c>
      <c r="D37">
        <f t="shared" si="9"/>
        <v>4.3998952651838202E-3</v>
      </c>
      <c r="E37">
        <f t="shared" si="17"/>
        <v>-4.7072955240063261E-2</v>
      </c>
      <c r="F37">
        <f t="shared" si="18"/>
        <v>0.12450321311076035</v>
      </c>
      <c r="G37">
        <f t="shared" si="19"/>
        <v>6</v>
      </c>
      <c r="H37">
        <f t="shared" si="10"/>
        <v>-6.5507548582371178E-2</v>
      </c>
      <c r="I37">
        <f t="shared" si="20"/>
        <v>-2.51176322967986E-2</v>
      </c>
      <c r="J37">
        <f t="shared" si="11"/>
        <v>1.5272283988773984E-2</v>
      </c>
      <c r="M37">
        <f t="shared" si="21"/>
        <v>6</v>
      </c>
      <c r="N37">
        <f t="shared" si="12"/>
        <v>-1.507074525229001</v>
      </c>
      <c r="O37">
        <f t="shared" si="22"/>
        <v>-0.11920022319993701</v>
      </c>
      <c r="P37">
        <f t="shared" si="13"/>
        <v>1.2686740788291271</v>
      </c>
      <c r="S37">
        <f t="shared" si="23"/>
        <v>6</v>
      </c>
      <c r="T37">
        <f t="shared" si="14"/>
        <v>0.10240063528348825</v>
      </c>
      <c r="U37">
        <f t="shared" si="24"/>
        <v>0.30617017889081699</v>
      </c>
      <c r="V37">
        <f t="shared" si="15"/>
        <v>0.50993972249814568</v>
      </c>
    </row>
    <row r="38" spans="1:22">
      <c r="A38">
        <f t="shared" si="16"/>
        <v>7</v>
      </c>
      <c r="B38">
        <f t="shared" si="7"/>
        <v>-0.1137120459633746</v>
      </c>
      <c r="C38">
        <f t="shared" si="8"/>
        <v>-4.5080423076349178E-2</v>
      </c>
      <c r="D38">
        <f t="shared" si="9"/>
        <v>6.3932940889198696E-3</v>
      </c>
      <c r="E38">
        <f t="shared" si="17"/>
        <v>-4.5080423076349178E-2</v>
      </c>
      <c r="F38">
        <f t="shared" si="18"/>
        <v>0.12649863414121434</v>
      </c>
      <c r="G38">
        <f t="shared" si="19"/>
        <v>7</v>
      </c>
      <c r="H38">
        <f t="shared" si="10"/>
        <v>-4.8114737325291944E-2</v>
      </c>
      <c r="I38">
        <f t="shared" si="20"/>
        <v>-7.7095285401381402E-3</v>
      </c>
      <c r="J38">
        <f t="shared" si="11"/>
        <v>3.2695680245015658E-2</v>
      </c>
      <c r="M38">
        <f t="shared" si="21"/>
        <v>7</v>
      </c>
      <c r="N38">
        <f t="shared" si="12"/>
        <v>-1.5455450073079451</v>
      </c>
      <c r="O38">
        <f t="shared" si="22"/>
        <v>-0.15016847531459601</v>
      </c>
      <c r="P38">
        <f t="shared" si="13"/>
        <v>1.2452080566787531</v>
      </c>
      <c r="S38">
        <f t="shared" si="23"/>
        <v>7</v>
      </c>
      <c r="T38">
        <f t="shared" si="14"/>
        <v>4.3770689378240829E-2</v>
      </c>
      <c r="U38">
        <f t="shared" si="24"/>
        <v>0.248466069630979</v>
      </c>
      <c r="V38">
        <f t="shared" si="15"/>
        <v>0.4531614498837172</v>
      </c>
    </row>
    <row r="39" spans="1:22">
      <c r="A39">
        <f t="shared" si="16"/>
        <v>8</v>
      </c>
      <c r="B39">
        <f t="shared" si="7"/>
        <v>-0.11603082181256565</v>
      </c>
      <c r="C39">
        <f t="shared" si="8"/>
        <v>-4.737841557621212E-2</v>
      </c>
      <c r="D39">
        <f t="shared" si="9"/>
        <v>4.1108891010530101E-3</v>
      </c>
      <c r="E39">
        <f t="shared" si="17"/>
        <v>-4.737841557621212E-2</v>
      </c>
      <c r="F39">
        <f t="shared" si="18"/>
        <v>0.12425260001467166</v>
      </c>
      <c r="G39">
        <f t="shared" si="19"/>
        <v>8</v>
      </c>
      <c r="H39">
        <f t="shared" si="10"/>
        <v>-4.9003807484378777E-2</v>
      </c>
      <c r="I39">
        <f t="shared" si="20"/>
        <v>-8.6048423929243802E-3</v>
      </c>
      <c r="J39">
        <f t="shared" si="11"/>
        <v>3.1794122698530013E-2</v>
      </c>
      <c r="M39">
        <f t="shared" si="21"/>
        <v>8</v>
      </c>
      <c r="N39">
        <f t="shared" si="12"/>
        <v>-1.527191305330976</v>
      </c>
      <c r="O39">
        <f t="shared" si="22"/>
        <v>-0.13266033350791701</v>
      </c>
      <c r="P39">
        <f t="shared" si="13"/>
        <v>1.2618706383151419</v>
      </c>
      <c r="S39">
        <f t="shared" si="23"/>
        <v>8</v>
      </c>
      <c r="T39">
        <f t="shared" si="14"/>
        <v>5.9768599172410619E-4</v>
      </c>
      <c r="U39">
        <f t="shared" si="24"/>
        <v>0.204929147163498</v>
      </c>
      <c r="V39">
        <f t="shared" si="15"/>
        <v>0.40926060833527189</v>
      </c>
    </row>
    <row r="40" spans="1:22">
      <c r="A40">
        <f t="shared" si="16"/>
        <v>9</v>
      </c>
      <c r="B40">
        <f t="shared" si="7"/>
        <v>-0.11718307474612896</v>
      </c>
      <c r="C40">
        <f t="shared" si="8"/>
        <v>-4.8538764394545617E-2</v>
      </c>
      <c r="D40">
        <f t="shared" si="9"/>
        <v>2.9444683691418898E-3</v>
      </c>
      <c r="E40">
        <f t="shared" si="17"/>
        <v>-4.8538764394545617E-2</v>
      </c>
      <c r="F40">
        <f t="shared" si="18"/>
        <v>0.12307201148441274</v>
      </c>
      <c r="G40">
        <f t="shared" si="19"/>
        <v>9</v>
      </c>
      <c r="H40">
        <f t="shared" si="10"/>
        <v>-4.6948918271002282E-2</v>
      </c>
      <c r="I40">
        <f t="shared" si="20"/>
        <v>-6.5464822549601504E-3</v>
      </c>
      <c r="J40">
        <f t="shared" si="11"/>
        <v>3.3855953761081983E-2</v>
      </c>
      <c r="M40">
        <f t="shared" si="21"/>
        <v>9</v>
      </c>
      <c r="N40">
        <f t="shared" si="12"/>
        <v>-1.5133254037001376</v>
      </c>
      <c r="O40">
        <f t="shared" si="22"/>
        <v>-0.116597484950025</v>
      </c>
      <c r="P40">
        <f t="shared" si="13"/>
        <v>1.2801304338000874</v>
      </c>
      <c r="S40">
        <f t="shared" si="23"/>
        <v>9</v>
      </c>
      <c r="T40">
        <f t="shared" si="14"/>
        <v>-3.4824335834250125E-2</v>
      </c>
      <c r="U40">
        <f t="shared" si="24"/>
        <v>0.169681959316034</v>
      </c>
      <c r="V40">
        <f t="shared" si="15"/>
        <v>0.37418825446631809</v>
      </c>
    </row>
    <row r="41" spans="1:22">
      <c r="A41">
        <f t="shared" si="16"/>
        <v>10</v>
      </c>
      <c r="B41">
        <f t="shared" si="7"/>
        <v>-0.11768612378180457</v>
      </c>
      <c r="C41">
        <f>D41- $B$29 * C26</f>
        <v>-4.9032364214166346E-2</v>
      </c>
      <c r="D41">
        <f t="shared" si="9"/>
        <v>2.45795546156232E-3</v>
      </c>
      <c r="E41">
        <f t="shared" si="17"/>
        <v>-4.9032364214166346E-2</v>
      </c>
      <c r="F41">
        <f t="shared" si="18"/>
        <v>0.1226020347049292</v>
      </c>
      <c r="G41">
        <f t="shared" si="19"/>
        <v>10</v>
      </c>
      <c r="H41">
        <f t="shared" si="10"/>
        <v>-4.0413087827086407E-2</v>
      </c>
      <c r="I41">
        <f t="shared" si="20"/>
        <v>-1.21544260891163E-5</v>
      </c>
      <c r="J41">
        <f t="shared" si="11"/>
        <v>4.0388778974908175E-2</v>
      </c>
      <c r="M41">
        <f t="shared" si="21"/>
        <v>10</v>
      </c>
      <c r="N41">
        <f t="shared" si="12"/>
        <v>-1.5085074803490821</v>
      </c>
      <c r="O41">
        <f t="shared" si="22"/>
        <v>-0.112335441950435</v>
      </c>
      <c r="P41">
        <f t="shared" si="13"/>
        <v>1.2838365964482121</v>
      </c>
      <c r="S41">
        <f t="shared" si="23"/>
        <v>10</v>
      </c>
      <c r="T41">
        <f t="shared" si="14"/>
        <v>-4.588222219870372E-2</v>
      </c>
      <c r="U41">
        <f t="shared" si="24"/>
        <v>0.15856707064463699</v>
      </c>
      <c r="V41">
        <f t="shared" si="15"/>
        <v>0.36301636348797772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panel</vt:lpstr>
      <vt:lpstr>Panel - k</vt:lpstr>
      <vt:lpstr>data - k</vt:lpstr>
      <vt:lpstr>panel!Print_Area</vt:lpstr>
      <vt:lpstr>'Panel - k'!Print_Area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2015-06-22T17:12:36Z</cp:lastPrinted>
  <dcterms:created xsi:type="dcterms:W3CDTF">2015-06-08T07:23:25Z</dcterms:created>
  <dcterms:modified xsi:type="dcterms:W3CDTF">2015-06-22T17:14:20Z</dcterms:modified>
</cp:coreProperties>
</file>