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U:\Research\Inequality\Charts\"/>
    </mc:Choice>
  </mc:AlternateContent>
  <bookViews>
    <workbookView xWindow="0" yWindow="0" windowWidth="25140" windowHeight="10980"/>
  </bookViews>
  <sheets>
    <sheet name="Indexing" sheetId="3" r:id="rId1"/>
    <sheet name="Calculations" sheetId="2" r:id="rId2"/>
    <sheet name="top1" sheetId="4" r:id="rId3"/>
    <sheet name="kshare" sheetId="5" r:id="rId4"/>
  </sheets>
  <definedNames>
    <definedName name="_xlnm.Print_Area" localSheetId="0">Indexing!$L$2:$V$18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3" l="1"/>
  <c r="E6" i="3" l="1"/>
  <c r="J6" i="3" s="1"/>
  <c r="D6" i="3"/>
  <c r="B6" i="3"/>
  <c r="E5" i="3"/>
  <c r="J5" i="3" s="1"/>
  <c r="D5" i="3"/>
  <c r="I6" i="3" s="1"/>
  <c r="C5" i="3"/>
  <c r="H6" i="3" s="1"/>
  <c r="B5" i="3"/>
  <c r="E4" i="3"/>
  <c r="D4" i="3"/>
  <c r="C4" i="3"/>
  <c r="B4" i="3"/>
  <c r="E3" i="3"/>
  <c r="J3" i="3" s="1"/>
  <c r="D3" i="3"/>
  <c r="I4" i="3" s="1"/>
  <c r="C3" i="3"/>
  <c r="H3" i="3" s="1"/>
  <c r="B3" i="3"/>
  <c r="E2" i="3"/>
  <c r="J2" i="3" s="1"/>
  <c r="D2" i="3"/>
  <c r="I2" i="3" s="1"/>
  <c r="C2" i="3"/>
  <c r="H2" i="3" s="1"/>
  <c r="B2" i="3"/>
  <c r="B23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E14" i="3"/>
  <c r="E13" i="3"/>
  <c r="E12" i="3"/>
  <c r="E11" i="3"/>
  <c r="E10" i="3"/>
  <c r="J11" i="3" s="1"/>
  <c r="D14" i="3"/>
  <c r="I14" i="3" s="1"/>
  <c r="D13" i="3"/>
  <c r="D12" i="3"/>
  <c r="I12" i="3" s="1"/>
  <c r="D11" i="3"/>
  <c r="D10" i="3"/>
  <c r="I11" i="3" s="1"/>
  <c r="C14" i="3"/>
  <c r="H14" i="3" s="1"/>
  <c r="C13" i="3"/>
  <c r="C12" i="3"/>
  <c r="C11" i="3"/>
  <c r="C10" i="3"/>
  <c r="H10" i="3" s="1"/>
  <c r="B14" i="3"/>
  <c r="G14" i="3" s="1"/>
  <c r="B13" i="3"/>
  <c r="B12" i="3"/>
  <c r="G12" i="3" s="1"/>
  <c r="B11" i="3"/>
  <c r="B10" i="3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F27" i="4"/>
  <c r="AF26" i="4"/>
  <c r="AF25" i="4"/>
  <c r="AF24" i="4"/>
  <c r="AF23" i="4"/>
  <c r="J14" i="3"/>
  <c r="G11" i="3"/>
  <c r="I10" i="3"/>
  <c r="G10" i="3"/>
  <c r="J9" i="3"/>
  <c r="I9" i="3"/>
  <c r="H9" i="3"/>
  <c r="G9" i="3"/>
  <c r="J1" i="3"/>
  <c r="I1" i="3"/>
  <c r="H1" i="3"/>
  <c r="G1" i="3"/>
  <c r="J4" i="3"/>
  <c r="G2" i="3"/>
  <c r="C23" i="2"/>
  <c r="C50" i="2"/>
  <c r="C77" i="2"/>
  <c r="C76" i="2"/>
  <c r="I106" i="2"/>
  <c r="H106" i="2"/>
  <c r="G106" i="2"/>
  <c r="F106" i="2"/>
  <c r="E106" i="2"/>
  <c r="D106" i="2"/>
  <c r="I105" i="2"/>
  <c r="H105" i="2"/>
  <c r="G105" i="2"/>
  <c r="F105" i="2"/>
  <c r="E105" i="2"/>
  <c r="D105" i="2"/>
  <c r="I104" i="2"/>
  <c r="H104" i="2"/>
  <c r="G104" i="2"/>
  <c r="F104" i="2"/>
  <c r="E104" i="2"/>
  <c r="D104" i="2"/>
  <c r="I103" i="2"/>
  <c r="H103" i="2"/>
  <c r="G103" i="2"/>
  <c r="F103" i="2"/>
  <c r="E103" i="2"/>
  <c r="D103" i="2"/>
  <c r="I102" i="2"/>
  <c r="H102" i="2"/>
  <c r="G102" i="2"/>
  <c r="F102" i="2"/>
  <c r="E102" i="2"/>
  <c r="D102" i="2"/>
  <c r="C106" i="2"/>
  <c r="C105" i="2"/>
  <c r="C104" i="2"/>
  <c r="C103" i="2"/>
  <c r="C102" i="2"/>
  <c r="A6" i="3"/>
  <c r="A14" i="3" s="1"/>
  <c r="A5" i="3"/>
  <c r="A13" i="3" s="1"/>
  <c r="A4" i="3"/>
  <c r="A12" i="3" s="1"/>
  <c r="A3" i="3"/>
  <c r="A11" i="3" s="1"/>
  <c r="A2" i="3"/>
  <c r="A10" i="3" s="1"/>
  <c r="I101" i="2"/>
  <c r="H101" i="2"/>
  <c r="G101" i="2"/>
  <c r="F101" i="2"/>
  <c r="E101" i="2"/>
  <c r="D101" i="2"/>
  <c r="C101" i="2"/>
  <c r="I80" i="2"/>
  <c r="H80" i="2"/>
  <c r="G80" i="2"/>
  <c r="F80" i="2"/>
  <c r="E80" i="2"/>
  <c r="D80" i="2"/>
  <c r="C80" i="2"/>
  <c r="I79" i="2"/>
  <c r="H79" i="2"/>
  <c r="G79" i="2"/>
  <c r="F79" i="2"/>
  <c r="E79" i="2"/>
  <c r="D79" i="2"/>
  <c r="C79" i="2"/>
  <c r="I78" i="2"/>
  <c r="H78" i="2"/>
  <c r="G78" i="2"/>
  <c r="F78" i="2"/>
  <c r="E78" i="2"/>
  <c r="D78" i="2"/>
  <c r="C78" i="2"/>
  <c r="I77" i="2"/>
  <c r="H77" i="2"/>
  <c r="G77" i="2"/>
  <c r="F77" i="2"/>
  <c r="E77" i="2"/>
  <c r="D77" i="2"/>
  <c r="I76" i="2"/>
  <c r="H76" i="2"/>
  <c r="G76" i="2"/>
  <c r="F76" i="2"/>
  <c r="E76" i="2"/>
  <c r="D76" i="2"/>
  <c r="I75" i="2"/>
  <c r="H75" i="2"/>
  <c r="G75" i="2"/>
  <c r="F75" i="2"/>
  <c r="E75" i="2"/>
  <c r="D75" i="2"/>
  <c r="C75" i="2"/>
  <c r="I54" i="2"/>
  <c r="H54" i="2"/>
  <c r="G54" i="2"/>
  <c r="F54" i="2"/>
  <c r="E54" i="2"/>
  <c r="D54" i="2"/>
  <c r="C54" i="2"/>
  <c r="I53" i="2"/>
  <c r="H53" i="2"/>
  <c r="G53" i="2"/>
  <c r="F53" i="2"/>
  <c r="E53" i="2"/>
  <c r="D53" i="2"/>
  <c r="C53" i="2"/>
  <c r="I52" i="2"/>
  <c r="H52" i="2"/>
  <c r="G52" i="2"/>
  <c r="F52" i="2"/>
  <c r="E52" i="2"/>
  <c r="D52" i="2"/>
  <c r="C52" i="2"/>
  <c r="I51" i="2"/>
  <c r="H51" i="2"/>
  <c r="G51" i="2"/>
  <c r="F51" i="2"/>
  <c r="E51" i="2"/>
  <c r="D51" i="2"/>
  <c r="C51" i="2"/>
  <c r="I50" i="2"/>
  <c r="H50" i="2"/>
  <c r="G50" i="2"/>
  <c r="F50" i="2"/>
  <c r="E50" i="2"/>
  <c r="D50" i="2"/>
  <c r="I49" i="2"/>
  <c r="H49" i="2"/>
  <c r="G49" i="2"/>
  <c r="F49" i="2"/>
  <c r="E49" i="2"/>
  <c r="D49" i="2"/>
  <c r="C49" i="2"/>
  <c r="I22" i="2"/>
  <c r="H22" i="2"/>
  <c r="G22" i="2"/>
  <c r="F22" i="2"/>
  <c r="E22" i="2"/>
  <c r="D22" i="2"/>
  <c r="C22" i="2"/>
  <c r="I27" i="2"/>
  <c r="H27" i="2"/>
  <c r="G27" i="2"/>
  <c r="F27" i="2"/>
  <c r="E27" i="2"/>
  <c r="D27" i="2"/>
  <c r="I26" i="2"/>
  <c r="H26" i="2"/>
  <c r="G26" i="2"/>
  <c r="F26" i="2"/>
  <c r="E26" i="2"/>
  <c r="D26" i="2"/>
  <c r="I25" i="2"/>
  <c r="H25" i="2"/>
  <c r="G25" i="2"/>
  <c r="F25" i="2"/>
  <c r="E25" i="2"/>
  <c r="D25" i="2"/>
  <c r="I24" i="2"/>
  <c r="H24" i="2"/>
  <c r="G24" i="2"/>
  <c r="F24" i="2"/>
  <c r="E24" i="2"/>
  <c r="D24" i="2"/>
  <c r="I23" i="2"/>
  <c r="H23" i="2"/>
  <c r="G23" i="2"/>
  <c r="F23" i="2"/>
  <c r="E23" i="2"/>
  <c r="D23" i="2"/>
  <c r="C27" i="2"/>
  <c r="C26" i="2"/>
  <c r="C25" i="2"/>
  <c r="C24" i="2"/>
  <c r="G3" i="3" l="1"/>
  <c r="G6" i="3"/>
  <c r="H12" i="3"/>
  <c r="H4" i="3"/>
  <c r="G13" i="3"/>
  <c r="H13" i="3"/>
  <c r="I13" i="3"/>
  <c r="J13" i="3"/>
  <c r="G4" i="3"/>
  <c r="G5" i="3"/>
  <c r="I5" i="3"/>
  <c r="H5" i="3"/>
  <c r="I3" i="3"/>
  <c r="J12" i="3"/>
  <c r="J10" i="3"/>
  <c r="H11" i="3"/>
</calcChain>
</file>

<file path=xl/sharedStrings.xml><?xml version="1.0" encoding="utf-8"?>
<sst xmlns="http://schemas.openxmlformats.org/spreadsheetml/2006/main" count="155" uniqueCount="40">
  <si>
    <t>country</t>
  </si>
  <si>
    <t>year</t>
  </si>
  <si>
    <t>top10</t>
  </si>
  <si>
    <t>top5</t>
  </si>
  <si>
    <t>top1</t>
  </si>
  <si>
    <t>rg2</t>
  </si>
  <si>
    <t>rsg2</t>
  </si>
  <si>
    <t>ctxrate</t>
  </si>
  <si>
    <t>kshare</t>
  </si>
  <si>
    <t>Australia</t>
  </si>
  <si>
    <t>Canada</t>
  </si>
  <si>
    <t>Denmark</t>
  </si>
  <si>
    <t>Finland</t>
  </si>
  <si>
    <t>France</t>
  </si>
  <si>
    <t>Germany</t>
  </si>
  <si>
    <t>Italy</t>
  </si>
  <si>
    <t>Japan</t>
  </si>
  <si>
    <t>Korea</t>
  </si>
  <si>
    <t>Netherlands</t>
  </si>
  <si>
    <t>New Zealand</t>
  </si>
  <si>
    <t>Norway</t>
  </si>
  <si>
    <t>Portugal</t>
  </si>
  <si>
    <t>Singapore</t>
  </si>
  <si>
    <t>Spain</t>
  </si>
  <si>
    <t>Sweden</t>
  </si>
  <si>
    <t>Switzerland</t>
  </si>
  <si>
    <t>United Kingdom</t>
  </si>
  <si>
    <t>United States</t>
  </si>
  <si>
    <t>MIN</t>
  </si>
  <si>
    <t>MID</t>
  </si>
  <si>
    <t>MAX</t>
  </si>
  <si>
    <t>Sum of top1</t>
  </si>
  <si>
    <t>Column Labels</t>
  </si>
  <si>
    <t>Row Labels</t>
  </si>
  <si>
    <t>Grand Total</t>
  </si>
  <si>
    <t>2000-05</t>
  </si>
  <si>
    <t>2005-10</t>
  </si>
  <si>
    <t>1990-99</t>
  </si>
  <si>
    <t>1980-89</t>
  </si>
  <si>
    <t>Sum of kshare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</si>
</sst>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15485564304456E-2"/>
          <c:y val="5.0856299212598433E-2"/>
          <c:w val="0.89882895888014003"/>
          <c:h val="0.85681393992417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  <a:prstDash val="solid"/>
            </a:ln>
            <a:effectLst/>
          </c:spPr>
          <c:invertIfNegative val="0"/>
          <c:cat>
            <c:strRef>
              <c:f>Indexing!$G$1:$J$1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Indexing!$G$2:$J$2</c:f>
              <c:numCache>
                <c:formatCode>General</c:formatCode>
                <c:ptCount val="4"/>
                <c:pt idx="0">
                  <c:v>26.50732</c:v>
                </c:pt>
                <c:pt idx="1">
                  <c:v>28.086270000000003</c:v>
                </c:pt>
                <c:pt idx="2">
                  <c:v>26.638166666666667</c:v>
                </c:pt>
                <c:pt idx="3">
                  <c:v>29.937540000000002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  <a:prstDash val="solid"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Indexing!$G$1:$J$1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Indexing!$G$3:$J$3</c:f>
              <c:numCache>
                <c:formatCode>General</c:formatCode>
                <c:ptCount val="4"/>
                <c:pt idx="0">
                  <c:v>4.7416674999999984</c:v>
                </c:pt>
                <c:pt idx="1">
                  <c:v>6.4514724999999977</c:v>
                </c:pt>
                <c:pt idx="2">
                  <c:v>8.3795791666666695</c:v>
                </c:pt>
                <c:pt idx="3">
                  <c:v>6.6954799999999999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Indexing!$G$1:$J$1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Indexing!$G$4:$J$4</c:f>
              <c:numCache>
                <c:formatCode>General</c:formatCode>
                <c:ptCount val="4"/>
                <c:pt idx="0">
                  <c:v>3.3101725000000002</c:v>
                </c:pt>
                <c:pt idx="1">
                  <c:v>2.7669774999999959</c:v>
                </c:pt>
                <c:pt idx="2">
                  <c:v>3.9937541666666689</c:v>
                </c:pt>
                <c:pt idx="3">
                  <c:v>3.7944200000000023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Indexing!$G$6:$J$6</c:f>
                <c:numCache>
                  <c:formatCode>General</c:formatCode>
                  <c:ptCount val="4"/>
                  <c:pt idx="0">
                    <c:v>10.086982499999998</c:v>
                  </c:pt>
                  <c:pt idx="1">
                    <c:v>14.023035345999993</c:v>
                  </c:pt>
                  <c:pt idx="2">
                    <c:v>8.4784262179166632</c:v>
                  </c:pt>
                  <c:pt idx="3">
                    <c:v>10.521766534000001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Indexing!$G$1:$J$1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Indexing!$G$5:$J$5</c:f>
              <c:numCache>
                <c:formatCode>General</c:formatCode>
                <c:ptCount val="4"/>
                <c:pt idx="0">
                  <c:v>3.9307074999999969</c:v>
                </c:pt>
                <c:pt idx="1">
                  <c:v>4.4038946540000126</c:v>
                </c:pt>
                <c:pt idx="2">
                  <c:v>6.9677904487499944</c:v>
                </c:pt>
                <c:pt idx="3">
                  <c:v>5.2924334659999985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836137824"/>
        <c:axId val="836138216"/>
      </c:barChart>
      <c:catAx>
        <c:axId val="83613782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Segoe UI"/>
                <a:cs typeface="Times New Roman" panose="02020603050405020304" pitchFamily="18" charset="0"/>
              </a:defRPr>
            </a:pPr>
            <a:endParaRPr lang="en-US"/>
          </a:p>
        </c:txPr>
        <c:crossAx val="836138216"/>
        <c:crosses val="autoZero"/>
        <c:auto val="1"/>
        <c:lblAlgn val="ctr"/>
        <c:lblOffset val="100"/>
        <c:noMultiLvlLbl val="0"/>
      </c:catAx>
      <c:valAx>
        <c:axId val="83613821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Segoe UI"/>
                <a:cs typeface="Times New Roman" panose="02020603050405020304" pitchFamily="18" charset="0"/>
              </a:defRPr>
            </a:pPr>
            <a:endParaRPr lang="en-US"/>
          </a:p>
        </c:txPr>
        <c:crossAx val="836137824"/>
        <c:crosses val="autoZero"/>
        <c:crossBetween val="between"/>
      </c:valAx>
      <c:spPr>
        <a:solidFill>
          <a:srgbClr val="FFFFFF"/>
        </a:solidFill>
        <a:ln w="3175"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615485564304456E-2"/>
          <c:y val="5.0856299212598433E-2"/>
          <c:w val="0.89882895888014003"/>
          <c:h val="0.85681393992417609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  <a:prstDash val="solid"/>
            </a:ln>
            <a:effectLst/>
          </c:spPr>
          <c:invertIfNegative val="0"/>
          <c:cat>
            <c:strRef>
              <c:f>Indexing!$G$9:$J$9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Indexing!$G$10:$J$10</c:f>
              <c:numCache>
                <c:formatCode>General</c:formatCode>
                <c:ptCount val="4"/>
                <c:pt idx="0">
                  <c:v>3.9750000000000001</c:v>
                </c:pt>
                <c:pt idx="1">
                  <c:v>4.8592836363000007</c:v>
                </c:pt>
                <c:pt idx="2">
                  <c:v>5.6050000000000004</c:v>
                </c:pt>
                <c:pt idx="3">
                  <c:v>5.9860000000000007</c:v>
                </c:pt>
              </c:numCache>
            </c:numRef>
          </c:val>
        </c:ser>
        <c:ser>
          <c:idx val="1"/>
          <c:order val="1"/>
          <c:spPr>
            <a:noFill/>
            <a:ln>
              <a:noFill/>
              <a:prstDash val="solid"/>
            </a:ln>
            <a:effectLst/>
          </c:spPr>
          <c:invertIfNegative val="0"/>
          <c:errBars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Indexing!$G$9:$J$9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Indexing!$G$11:$J$11</c:f>
              <c:numCache>
                <c:formatCode>General</c:formatCode>
                <c:ptCount val="4"/>
                <c:pt idx="0">
                  <c:v>1.1410000000000005</c:v>
                </c:pt>
                <c:pt idx="1">
                  <c:v>1.9311563636999987</c:v>
                </c:pt>
                <c:pt idx="2">
                  <c:v>2.7539121211666675</c:v>
                </c:pt>
                <c:pt idx="3">
                  <c:v>1.5939999999999994</c:v>
                </c:pt>
              </c:numCache>
            </c:numRef>
          </c:val>
        </c:ser>
        <c:ser>
          <c:idx val="2"/>
          <c:order val="2"/>
          <c:spPr>
            <a:solidFill>
              <a:schemeClr val="bg1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cat>
            <c:strRef>
              <c:f>Indexing!$G$9:$J$9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Indexing!$G$12:$J$12</c:f>
              <c:numCache>
                <c:formatCode>General</c:formatCode>
                <c:ptCount val="4"/>
                <c:pt idx="0">
                  <c:v>2.1370000000000013</c:v>
                </c:pt>
                <c:pt idx="1">
                  <c:v>1.2837266667000007</c:v>
                </c:pt>
                <c:pt idx="2">
                  <c:v>0.67192121216666578</c:v>
                </c:pt>
                <c:pt idx="3">
                  <c:v>1.6419999999999995</c:v>
                </c:pt>
              </c:numCache>
            </c:numRef>
          </c:val>
        </c:ser>
        <c:ser>
          <c:idx val="3"/>
          <c:order val="3"/>
          <c:spPr>
            <a:solidFill>
              <a:schemeClr val="bg1">
                <a:lumMod val="75000"/>
              </a:schemeClr>
            </a:solidFill>
            <a:ln>
              <a:solidFill>
                <a:srgbClr val="000000"/>
              </a:solidFill>
              <a:prstDash val="solid"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Indexing!$G$14:$J$14</c:f>
                <c:numCache>
                  <c:formatCode>General</c:formatCode>
                  <c:ptCount val="4"/>
                  <c:pt idx="0">
                    <c:v>2.5074999999999985</c:v>
                  </c:pt>
                  <c:pt idx="1">
                    <c:v>4.1412499999999994</c:v>
                  </c:pt>
                  <c:pt idx="2">
                    <c:v>5.3833333333333364</c:v>
                  </c:pt>
                  <c:pt idx="3">
                    <c:v>6.2200000000000024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Indexing!$G$9:$J$9</c:f>
              <c:strCache>
                <c:ptCount val="4"/>
                <c:pt idx="0">
                  <c:v>1980-89</c:v>
                </c:pt>
                <c:pt idx="1">
                  <c:v>1990-99</c:v>
                </c:pt>
                <c:pt idx="2">
                  <c:v>2000-05</c:v>
                </c:pt>
                <c:pt idx="3">
                  <c:v>2005-10</c:v>
                </c:pt>
              </c:strCache>
            </c:strRef>
          </c:cat>
          <c:val>
            <c:numRef>
              <c:f>Indexing!$G$13:$J$13</c:f>
              <c:numCache>
                <c:formatCode>General</c:formatCode>
                <c:ptCount val="4"/>
                <c:pt idx="0">
                  <c:v>1.3114999999999988</c:v>
                </c:pt>
                <c:pt idx="1">
                  <c:v>1.5715833333000013</c:v>
                </c:pt>
                <c:pt idx="2">
                  <c:v>1.610833333333332</c:v>
                </c:pt>
                <c:pt idx="3">
                  <c:v>2.2400000000000002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69508904"/>
        <c:axId val="669508512"/>
      </c:barChart>
      <c:catAx>
        <c:axId val="66950890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3175" cap="flat" cmpd="sng" algn="ctr">
            <a:solidFill>
              <a:schemeClr val="bg1">
                <a:lumMod val="50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Segoe UI"/>
                <a:cs typeface="Times New Roman" panose="02020603050405020304" pitchFamily="18" charset="0"/>
              </a:defRPr>
            </a:pPr>
            <a:endParaRPr lang="en-US"/>
          </a:p>
        </c:txPr>
        <c:crossAx val="669508512"/>
        <c:crosses val="autoZero"/>
        <c:auto val="1"/>
        <c:lblAlgn val="ctr"/>
        <c:lblOffset val="100"/>
        <c:noMultiLvlLbl val="0"/>
      </c:catAx>
      <c:valAx>
        <c:axId val="669508512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3175">
            <a:solidFill>
              <a:schemeClr val="bg1">
                <a:lumMod val="50000"/>
              </a:schemeClr>
            </a:solidFill>
            <a:prstDash val="soli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Segoe UI"/>
                <a:cs typeface="Times New Roman" panose="02020603050405020304" pitchFamily="18" charset="0"/>
              </a:defRPr>
            </a:pPr>
            <a:endParaRPr lang="en-US"/>
          </a:p>
        </c:txPr>
        <c:crossAx val="669508904"/>
        <c:crosses val="autoZero"/>
        <c:crossBetween val="between"/>
      </c:valAx>
      <c:spPr>
        <a:solidFill>
          <a:srgbClr val="FFFFFF"/>
        </a:solidFill>
        <a:ln w="3175">
          <a:solidFill>
            <a:schemeClr val="bg1">
              <a:lumMod val="50000"/>
            </a:schemeClr>
          </a:solidFill>
          <a:prstDash val="solid"/>
        </a:ln>
        <a:effectLst/>
      </c:spPr>
    </c:plotArea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590550</xdr:colOff>
      <xdr:row>1</xdr:row>
      <xdr:rowOff>176212</xdr:rowOff>
    </xdr:from>
    <xdr:to>
      <xdr:col>16</xdr:col>
      <xdr:colOff>285750</xdr:colOff>
      <xdr:row>17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514350</xdr:colOff>
      <xdr:row>2</xdr:row>
      <xdr:rowOff>0</xdr:rowOff>
    </xdr:from>
    <xdr:to>
      <xdr:col>21</xdr:col>
      <xdr:colOff>209550</xdr:colOff>
      <xdr:row>17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12</xdr:col>
      <xdr:colOff>180975</xdr:colOff>
      <xdr:row>14</xdr:row>
      <xdr:rowOff>57150</xdr:rowOff>
    </xdr:from>
    <xdr:ext cx="1246944" cy="298800"/>
    <xdr:sp macro="" textlink="">
      <xdr:nvSpPr>
        <xdr:cNvPr id="4" name="TextBox 3"/>
        <xdr:cNvSpPr txBox="1"/>
      </xdr:nvSpPr>
      <xdr:spPr>
        <a:xfrm>
          <a:off x="7496175" y="2724150"/>
          <a:ext cx="1246944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Capital Share</a:t>
          </a:r>
        </a:p>
      </xdr:txBody>
    </xdr:sp>
    <xdr:clientData/>
  </xdr:oneCellAnchor>
  <xdr:oneCellAnchor>
    <xdr:from>
      <xdr:col>11</xdr:col>
      <xdr:colOff>305524</xdr:colOff>
      <xdr:row>3</xdr:row>
      <xdr:rowOff>180252</xdr:rowOff>
    </xdr:from>
    <xdr:ext cx="269304" cy="2099549"/>
    <xdr:sp macro="" textlink="">
      <xdr:nvSpPr>
        <xdr:cNvPr id="5" name="TextBox 4"/>
        <xdr:cNvSpPr txBox="1"/>
      </xdr:nvSpPr>
      <xdr:spPr>
        <a:xfrm rot="16200000">
          <a:off x="6096001" y="1666875"/>
          <a:ext cx="2099549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 percent of national income</a:t>
          </a:r>
        </a:p>
      </xdr:txBody>
    </xdr:sp>
    <xdr:clientData/>
  </xdr:oneCellAnchor>
  <xdr:oneCellAnchor>
    <xdr:from>
      <xdr:col>16</xdr:col>
      <xdr:colOff>247651</xdr:colOff>
      <xdr:row>3</xdr:row>
      <xdr:rowOff>180975</xdr:rowOff>
    </xdr:from>
    <xdr:ext cx="269304" cy="2099549"/>
    <xdr:sp macro="" textlink="">
      <xdr:nvSpPr>
        <xdr:cNvPr id="6" name="TextBox 5"/>
        <xdr:cNvSpPr txBox="1"/>
      </xdr:nvSpPr>
      <xdr:spPr>
        <a:xfrm rot="16200000">
          <a:off x="9086128" y="1667598"/>
          <a:ext cx="2099549" cy="269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>
              <a:latin typeface="Times New Roman" panose="02020603050405020304" pitchFamily="18" charset="0"/>
              <a:cs typeface="Times New Roman" panose="02020603050405020304" pitchFamily="18" charset="0"/>
            </a:rPr>
            <a:t>in percent of national income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0.08796</cdr:x>
      <cdr:y>0.78935</cdr:y>
    </cdr:from>
    <cdr:to>
      <cdr:x>0.7534</cdr:x>
      <cdr:y>0.89828</cdr:y>
    </cdr:to>
    <cdr:sp macro="" textlink="">
      <cdr:nvSpPr>
        <cdr:cNvPr id="2" name="TextBox 3"/>
        <cdr:cNvSpPr txBox="1"/>
      </cdr:nvSpPr>
      <cdr:spPr>
        <a:xfrm xmlns:a="http://schemas.openxmlformats.org/drawingml/2006/main">
          <a:off x="241300" y="2165350"/>
          <a:ext cx="1825436" cy="29880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>
              <a:latin typeface="Times New Roman" panose="02020603050405020304" pitchFamily="18" charset="0"/>
              <a:cs typeface="Times New Roman" panose="02020603050405020304" pitchFamily="18" charset="0"/>
            </a:rPr>
            <a:t>Share of the Top</a:t>
          </a:r>
          <a:r>
            <a:rPr lang="en-US" sz="14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1%</a:t>
          </a:r>
          <a:endParaRPr lang="en-US" sz="1400" b="1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topLeftCell="C2" workbookViewId="0">
      <selection activeCell="P23" sqref="P23"/>
    </sheetView>
  </sheetViews>
  <sheetFormatPr defaultRowHeight="15" x14ac:dyDescent="0.25"/>
  <sheetData>
    <row r="1" spans="1:10" x14ac:dyDescent="0.25">
      <c r="A1" t="s">
        <v>8</v>
      </c>
      <c r="B1" t="s">
        <v>38</v>
      </c>
      <c r="C1" t="s">
        <v>37</v>
      </c>
      <c r="D1" t="s">
        <v>35</v>
      </c>
      <c r="E1" t="s">
        <v>36</v>
      </c>
      <c r="G1" t="str">
        <f>B1</f>
        <v>1980-89</v>
      </c>
      <c r="H1" t="str">
        <f t="shared" ref="H1:J1" si="0">C1</f>
        <v>1990-99</v>
      </c>
      <c r="I1" t="str">
        <f t="shared" si="0"/>
        <v>2000-05</v>
      </c>
      <c r="J1" t="str">
        <f t="shared" si="0"/>
        <v>2005-10</v>
      </c>
    </row>
    <row r="2" spans="1:10" x14ac:dyDescent="0.25">
      <c r="A2" t="str">
        <f>Calculations!A102</f>
        <v>MIN</v>
      </c>
      <c r="B2">
        <f>AVERAGE(kshare!B23:K23)</f>
        <v>26.50732</v>
      </c>
      <c r="C2">
        <f>AVERAGE(kshare!L23:U23)</f>
        <v>28.086270000000003</v>
      </c>
      <c r="D2">
        <f>AVERAGE(kshare!V23:AA23)</f>
        <v>26.638166666666667</v>
      </c>
      <c r="E2">
        <f>AVERAGE(kshare!AB23:AF23)</f>
        <v>29.937540000000002</v>
      </c>
      <c r="G2">
        <f>B2</f>
        <v>26.50732</v>
      </c>
      <c r="H2">
        <f t="shared" ref="H2:J2" si="1">C2</f>
        <v>28.086270000000003</v>
      </c>
      <c r="I2">
        <f t="shared" si="1"/>
        <v>26.638166666666667</v>
      </c>
      <c r="J2">
        <f t="shared" si="1"/>
        <v>29.937540000000002</v>
      </c>
    </row>
    <row r="3" spans="1:10" x14ac:dyDescent="0.25">
      <c r="A3">
        <f>Calculations!A103</f>
        <v>25</v>
      </c>
      <c r="B3">
        <f>AVERAGE(kshare!B24:K24)</f>
        <v>31.248987499999998</v>
      </c>
      <c r="C3">
        <f>AVERAGE(kshare!L24:U24)</f>
        <v>34.5377425</v>
      </c>
      <c r="D3">
        <f>AVERAGE(kshare!V24:AA24)</f>
        <v>35.017745833333336</v>
      </c>
      <c r="E3">
        <f>AVERAGE(kshare!AB24:AF24)</f>
        <v>36.633020000000002</v>
      </c>
      <c r="G3">
        <f>B3-B2</f>
        <v>4.7416674999999984</v>
      </c>
      <c r="H3">
        <f t="shared" ref="H3:J6" si="2">C3-C2</f>
        <v>6.4514724999999977</v>
      </c>
      <c r="I3">
        <f t="shared" si="2"/>
        <v>8.3795791666666695</v>
      </c>
      <c r="J3">
        <f t="shared" si="2"/>
        <v>6.6954799999999999</v>
      </c>
    </row>
    <row r="4" spans="1:10" x14ac:dyDescent="0.25">
      <c r="A4" t="str">
        <f>Calculations!A104</f>
        <v>MID</v>
      </c>
      <c r="B4">
        <f>AVERAGE(kshare!B25:K25)</f>
        <v>34.559159999999999</v>
      </c>
      <c r="C4">
        <f>AVERAGE(kshare!L25:U25)</f>
        <v>37.304719999999996</v>
      </c>
      <c r="D4">
        <f>AVERAGE(kshare!V25:AA25)</f>
        <v>39.011500000000005</v>
      </c>
      <c r="E4">
        <f>AVERAGE(kshare!AB25:AF25)</f>
        <v>40.427440000000004</v>
      </c>
      <c r="G4">
        <f t="shared" ref="G4:G6" si="3">B4-B3</f>
        <v>3.3101725000000002</v>
      </c>
      <c r="H4">
        <f t="shared" si="2"/>
        <v>2.7669774999999959</v>
      </c>
      <c r="I4">
        <f t="shared" si="2"/>
        <v>3.9937541666666689</v>
      </c>
      <c r="J4">
        <f t="shared" si="2"/>
        <v>3.7944200000000023</v>
      </c>
    </row>
    <row r="5" spans="1:10" x14ac:dyDescent="0.25">
      <c r="A5">
        <f>Calculations!A105</f>
        <v>75</v>
      </c>
      <c r="B5">
        <f>AVERAGE(kshare!B26:K26)</f>
        <v>38.489867499999995</v>
      </c>
      <c r="C5">
        <f>AVERAGE(kshare!L26:U26)</f>
        <v>41.708614654000009</v>
      </c>
      <c r="D5">
        <f>AVERAGE(kshare!V26:AA26)</f>
        <v>45.97929044875</v>
      </c>
      <c r="E5">
        <f>AVERAGE(kshare!AB26:AF26)</f>
        <v>45.719873466000003</v>
      </c>
      <c r="G5">
        <f t="shared" si="3"/>
        <v>3.9307074999999969</v>
      </c>
      <c r="H5">
        <f t="shared" si="2"/>
        <v>4.4038946540000126</v>
      </c>
      <c r="I5">
        <f t="shared" si="2"/>
        <v>6.9677904487499944</v>
      </c>
      <c r="J5">
        <f t="shared" si="2"/>
        <v>5.2924334659999985</v>
      </c>
    </row>
    <row r="6" spans="1:10" x14ac:dyDescent="0.25">
      <c r="A6" t="str">
        <f>Calculations!A106</f>
        <v>MAX</v>
      </c>
      <c r="B6">
        <f>AVERAGE(kshare!B27:K27)</f>
        <v>48.576849999999993</v>
      </c>
      <c r="C6">
        <f>AVERAGE(kshare!L27:U27)</f>
        <v>55.731650000000002</v>
      </c>
      <c r="D6">
        <f>AVERAGE(kshare!V27:AA27)</f>
        <v>54.457716666666663</v>
      </c>
      <c r="E6">
        <f>AVERAGE(kshare!AB27:AF27)</f>
        <v>56.241640000000004</v>
      </c>
      <c r="G6">
        <f t="shared" si="3"/>
        <v>10.086982499999998</v>
      </c>
      <c r="H6">
        <f t="shared" si="2"/>
        <v>14.023035345999993</v>
      </c>
      <c r="I6">
        <f t="shared" si="2"/>
        <v>8.4784262179166632</v>
      </c>
      <c r="J6">
        <f t="shared" si="2"/>
        <v>10.521766534000001</v>
      </c>
    </row>
    <row r="9" spans="1:10" x14ac:dyDescent="0.25">
      <c r="A9" t="s">
        <v>4</v>
      </c>
      <c r="B9" t="s">
        <v>38</v>
      </c>
      <c r="C9" t="s">
        <v>37</v>
      </c>
      <c r="D9" t="s">
        <v>35</v>
      </c>
      <c r="E9" t="s">
        <v>36</v>
      </c>
      <c r="G9" t="str">
        <f>B9</f>
        <v>1980-89</v>
      </c>
      <c r="H9" t="str">
        <f t="shared" ref="H9:H10" si="4">C9</f>
        <v>1990-99</v>
      </c>
      <c r="I9" t="str">
        <f t="shared" ref="I9:I10" si="5">D9</f>
        <v>2000-05</v>
      </c>
      <c r="J9" t="str">
        <f t="shared" ref="J9:J10" si="6">E9</f>
        <v>2005-10</v>
      </c>
    </row>
    <row r="10" spans="1:10" x14ac:dyDescent="0.25">
      <c r="A10" t="str">
        <f>A2</f>
        <v>MIN</v>
      </c>
      <c r="B10">
        <f>AVERAGE('top1'!B23:K23)</f>
        <v>3.9750000000000001</v>
      </c>
      <c r="C10">
        <f>AVERAGE('top1'!L23:U23)</f>
        <v>4.8592836363000007</v>
      </c>
      <c r="D10">
        <f>AVERAGE('top1'!V23:AA23)</f>
        <v>5.6050000000000004</v>
      </c>
      <c r="E10">
        <f>AVERAGE('top1'!AB23:AF23)</f>
        <v>5.9860000000000007</v>
      </c>
      <c r="G10">
        <f>B10</f>
        <v>3.9750000000000001</v>
      </c>
      <c r="H10">
        <f t="shared" si="4"/>
        <v>4.8592836363000007</v>
      </c>
      <c r="I10">
        <f t="shared" si="5"/>
        <v>5.6050000000000004</v>
      </c>
      <c r="J10">
        <f t="shared" si="6"/>
        <v>5.9860000000000007</v>
      </c>
    </row>
    <row r="11" spans="1:10" x14ac:dyDescent="0.25">
      <c r="A11">
        <f>A3</f>
        <v>25</v>
      </c>
      <c r="B11">
        <f>AVERAGE('top1'!B24:K24)</f>
        <v>5.1160000000000005</v>
      </c>
      <c r="C11">
        <f>AVERAGE('top1'!L24:U24)</f>
        <v>6.7904399999999994</v>
      </c>
      <c r="D11">
        <f>AVERAGE('top1'!V24:AA24)</f>
        <v>8.3589121211666679</v>
      </c>
      <c r="E11">
        <f>AVERAGE('top1'!AB24:AF24)</f>
        <v>7.58</v>
      </c>
      <c r="G11">
        <f>B11-B10</f>
        <v>1.1410000000000005</v>
      </c>
      <c r="H11">
        <f t="shared" ref="H11:H14" si="7">C11-C10</f>
        <v>1.9311563636999987</v>
      </c>
      <c r="I11">
        <f t="shared" ref="I11:I14" si="8">D11-D10</f>
        <v>2.7539121211666675</v>
      </c>
      <c r="J11">
        <f t="shared" ref="J11:J14" si="9">E11-E10</f>
        <v>1.5939999999999994</v>
      </c>
    </row>
    <row r="12" spans="1:10" x14ac:dyDescent="0.25">
      <c r="A12" t="str">
        <f>A4</f>
        <v>MID</v>
      </c>
      <c r="B12">
        <f>AVERAGE('top1'!B25:K25)</f>
        <v>7.2530000000000019</v>
      </c>
      <c r="C12">
        <f>AVERAGE('top1'!L25:U25)</f>
        <v>8.0741666667000001</v>
      </c>
      <c r="D12">
        <f>AVERAGE('top1'!V25:AA25)</f>
        <v>9.0308333333333337</v>
      </c>
      <c r="E12">
        <f>AVERAGE('top1'!AB25:AF25)</f>
        <v>9.2219999999999995</v>
      </c>
      <c r="G12">
        <f t="shared" ref="G12:G14" si="10">B12-B11</f>
        <v>2.1370000000000013</v>
      </c>
      <c r="H12">
        <f t="shared" si="7"/>
        <v>1.2837266667000007</v>
      </c>
      <c r="I12">
        <f t="shared" si="8"/>
        <v>0.67192121216666578</v>
      </c>
      <c r="J12">
        <f t="shared" si="9"/>
        <v>1.6419999999999995</v>
      </c>
    </row>
    <row r="13" spans="1:10" x14ac:dyDescent="0.25">
      <c r="A13">
        <f>A5</f>
        <v>75</v>
      </c>
      <c r="B13">
        <f>AVERAGE('top1'!B26:K26)</f>
        <v>8.5645000000000007</v>
      </c>
      <c r="C13">
        <f>AVERAGE('top1'!L26:U26)</f>
        <v>9.6457500000000014</v>
      </c>
      <c r="D13">
        <f>AVERAGE('top1'!V26:AA26)</f>
        <v>10.641666666666666</v>
      </c>
      <c r="E13">
        <f>AVERAGE('top1'!AB26:AF26)</f>
        <v>11.462</v>
      </c>
      <c r="G13">
        <f t="shared" si="10"/>
        <v>1.3114999999999988</v>
      </c>
      <c r="H13">
        <f t="shared" si="7"/>
        <v>1.5715833333000013</v>
      </c>
      <c r="I13">
        <f t="shared" si="8"/>
        <v>1.610833333333332</v>
      </c>
      <c r="J13">
        <f t="shared" si="9"/>
        <v>2.2400000000000002</v>
      </c>
    </row>
    <row r="14" spans="1:10" x14ac:dyDescent="0.25">
      <c r="A14" t="str">
        <f>A6</f>
        <v>MAX</v>
      </c>
      <c r="B14">
        <f>AVERAGE('top1'!B27:K27)</f>
        <v>11.071999999999999</v>
      </c>
      <c r="C14">
        <f>AVERAGE('top1'!L27:U27)</f>
        <v>13.787000000000001</v>
      </c>
      <c r="D14">
        <f>AVERAGE('top1'!V27:AA27)</f>
        <v>16.025000000000002</v>
      </c>
      <c r="E14">
        <f>AVERAGE('top1'!AB27:AF27)</f>
        <v>17.682000000000002</v>
      </c>
      <c r="G14">
        <f t="shared" si="10"/>
        <v>2.5074999999999985</v>
      </c>
      <c r="H14">
        <f t="shared" si="7"/>
        <v>4.1412499999999994</v>
      </c>
      <c r="I14">
        <f t="shared" si="8"/>
        <v>5.3833333333333364</v>
      </c>
      <c r="J14">
        <f t="shared" si="9"/>
        <v>6.2200000000000024</v>
      </c>
    </row>
  </sheetData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"/>
  <sheetViews>
    <sheetView workbookViewId="0">
      <selection activeCell="I16" sqref="I1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>
        <v>1981</v>
      </c>
      <c r="C2">
        <v>25.31</v>
      </c>
      <c r="D2">
        <v>15.15</v>
      </c>
      <c r="E2">
        <v>4.6100000000000003</v>
      </c>
      <c r="F2">
        <v>-6.6862080089999996</v>
      </c>
      <c r="G2">
        <v>14.20951063</v>
      </c>
      <c r="H2">
        <v>46</v>
      </c>
      <c r="I2">
        <v>22.992699999999999</v>
      </c>
    </row>
    <row r="3" spans="1:9" x14ac:dyDescent="0.25">
      <c r="A3" t="s">
        <v>10</v>
      </c>
      <c r="B3">
        <v>1981</v>
      </c>
      <c r="C3">
        <v>35.39</v>
      </c>
      <c r="D3">
        <v>22.1</v>
      </c>
      <c r="E3">
        <v>7.8</v>
      </c>
      <c r="F3">
        <v>-6.9230743199999996</v>
      </c>
      <c r="G3">
        <v>14.32196188</v>
      </c>
      <c r="H3">
        <v>50.92</v>
      </c>
      <c r="I3">
        <v>38.625900000000001</v>
      </c>
    </row>
    <row r="4" spans="1:9" x14ac:dyDescent="0.25">
      <c r="A4" t="s">
        <v>11</v>
      </c>
      <c r="B4">
        <v>1981</v>
      </c>
      <c r="C4">
        <v>25.82</v>
      </c>
      <c r="D4">
        <v>15.82</v>
      </c>
      <c r="E4">
        <v>5.38</v>
      </c>
      <c r="F4">
        <v>1.323799167</v>
      </c>
      <c r="G4">
        <v>17.570642840000001</v>
      </c>
      <c r="H4">
        <v>40</v>
      </c>
      <c r="I4">
        <v>33.240400000000001</v>
      </c>
    </row>
    <row r="5" spans="1:9" x14ac:dyDescent="0.25">
      <c r="A5" t="s">
        <v>12</v>
      </c>
      <c r="B5">
        <v>1981</v>
      </c>
      <c r="D5">
        <v>16.21</v>
      </c>
      <c r="E5">
        <v>3.96</v>
      </c>
      <c r="F5">
        <v>-8.6420893060000008</v>
      </c>
      <c r="G5">
        <v>16.644372879999999</v>
      </c>
      <c r="H5">
        <v>61.5</v>
      </c>
      <c r="I5">
        <v>32.249200000000002</v>
      </c>
    </row>
    <row r="6" spans="1:9" x14ac:dyDescent="0.25">
      <c r="A6" t="s">
        <v>13</v>
      </c>
      <c r="B6">
        <v>1981</v>
      </c>
      <c r="C6">
        <v>30.73</v>
      </c>
      <c r="D6">
        <v>20.04</v>
      </c>
      <c r="E6">
        <v>7.55</v>
      </c>
      <c r="F6">
        <v>-4.8509604370000003</v>
      </c>
      <c r="G6">
        <v>17.82178974</v>
      </c>
      <c r="H6">
        <v>50</v>
      </c>
      <c r="I6">
        <v>28.4815</v>
      </c>
    </row>
    <row r="7" spans="1:9" x14ac:dyDescent="0.25">
      <c r="A7" t="s">
        <v>14</v>
      </c>
      <c r="B7">
        <v>1981</v>
      </c>
      <c r="C7">
        <v>31.33</v>
      </c>
      <c r="D7">
        <v>21.39</v>
      </c>
      <c r="E7">
        <v>9.9733333329999994</v>
      </c>
      <c r="F7">
        <v>-0.45161594799999999</v>
      </c>
      <c r="G7">
        <v>19.799327430000002</v>
      </c>
      <c r="H7">
        <v>60</v>
      </c>
      <c r="I7">
        <v>30.9832</v>
      </c>
    </row>
    <row r="8" spans="1:9" x14ac:dyDescent="0.25">
      <c r="A8" t="s">
        <v>15</v>
      </c>
      <c r="B8">
        <v>1981</v>
      </c>
      <c r="C8">
        <v>26.31</v>
      </c>
      <c r="D8">
        <v>16.91</v>
      </c>
      <c r="E8">
        <v>6.47</v>
      </c>
      <c r="F8">
        <v>-7.2748603169999999</v>
      </c>
      <c r="G8">
        <v>13.54490191</v>
      </c>
      <c r="H8">
        <v>36.25</v>
      </c>
      <c r="I8">
        <v>35.466799999999999</v>
      </c>
    </row>
    <row r="9" spans="1:9" x14ac:dyDescent="0.25">
      <c r="A9" t="s">
        <v>16</v>
      </c>
      <c r="B9">
        <v>1981</v>
      </c>
      <c r="C9">
        <v>31.24</v>
      </c>
      <c r="D9">
        <v>20.07</v>
      </c>
      <c r="E9">
        <v>7.11</v>
      </c>
      <c r="F9">
        <v>-3.1832730589999998</v>
      </c>
      <c r="G9">
        <v>28.075892100000001</v>
      </c>
      <c r="H9">
        <v>49.98</v>
      </c>
      <c r="I9">
        <v>39.480600000000003</v>
      </c>
    </row>
    <row r="10" spans="1:9" x14ac:dyDescent="0.25">
      <c r="A10" t="s">
        <v>17</v>
      </c>
      <c r="B10">
        <v>1981</v>
      </c>
      <c r="H10">
        <v>30.8</v>
      </c>
      <c r="I10">
        <v>40.238398310000001</v>
      </c>
    </row>
    <row r="11" spans="1:9" x14ac:dyDescent="0.25">
      <c r="A11" t="s">
        <v>18</v>
      </c>
      <c r="B11">
        <v>1981</v>
      </c>
      <c r="F11">
        <v>6.6667802119999999</v>
      </c>
      <c r="G11">
        <v>28.23855305</v>
      </c>
      <c r="H11">
        <v>48</v>
      </c>
      <c r="I11">
        <v>30.405799999999999</v>
      </c>
    </row>
    <row r="12" spans="1:9" x14ac:dyDescent="0.25">
      <c r="A12" t="s">
        <v>19</v>
      </c>
      <c r="B12">
        <v>1981</v>
      </c>
      <c r="C12">
        <v>28.48</v>
      </c>
      <c r="D12">
        <v>17.149999999999999</v>
      </c>
      <c r="E12">
        <v>5.5</v>
      </c>
      <c r="F12">
        <v>-3.3298063569999998</v>
      </c>
      <c r="G12">
        <v>4.1456958500000001</v>
      </c>
      <c r="H12">
        <v>45</v>
      </c>
    </row>
    <row r="13" spans="1:9" x14ac:dyDescent="0.25">
      <c r="A13" t="s">
        <v>20</v>
      </c>
      <c r="B13">
        <v>1981</v>
      </c>
      <c r="C13">
        <v>24.67</v>
      </c>
      <c r="D13">
        <v>14.71</v>
      </c>
      <c r="E13">
        <v>4.47</v>
      </c>
      <c r="F13">
        <v>-2.1145358409999999</v>
      </c>
      <c r="G13">
        <v>22.811984120000002</v>
      </c>
      <c r="H13">
        <v>50.8</v>
      </c>
      <c r="I13">
        <v>41.261400000000002</v>
      </c>
    </row>
    <row r="14" spans="1:9" x14ac:dyDescent="0.25">
      <c r="A14" t="s">
        <v>21</v>
      </c>
      <c r="B14">
        <v>1981</v>
      </c>
      <c r="F14">
        <v>-4.6243384259999996</v>
      </c>
      <c r="G14">
        <v>8.2455119939999992</v>
      </c>
      <c r="H14">
        <v>48.96</v>
      </c>
      <c r="I14">
        <v>31.047000000000001</v>
      </c>
    </row>
    <row r="15" spans="1:9" x14ac:dyDescent="0.25">
      <c r="A15" t="s">
        <v>22</v>
      </c>
      <c r="B15">
        <v>1981</v>
      </c>
      <c r="C15">
        <v>32.14</v>
      </c>
      <c r="D15">
        <v>23.62</v>
      </c>
      <c r="E15">
        <v>10.6</v>
      </c>
      <c r="H15">
        <v>17</v>
      </c>
    </row>
    <row r="16" spans="1:9" x14ac:dyDescent="0.25">
      <c r="A16" t="s">
        <v>23</v>
      </c>
      <c r="B16">
        <v>1981</v>
      </c>
      <c r="C16">
        <v>32.61</v>
      </c>
      <c r="D16">
        <v>21.12</v>
      </c>
      <c r="E16">
        <v>7.5</v>
      </c>
      <c r="F16">
        <v>2.0685636120000002</v>
      </c>
      <c r="G16">
        <v>15.98948013</v>
      </c>
      <c r="H16">
        <v>33</v>
      </c>
      <c r="I16">
        <v>35.182499999999997</v>
      </c>
    </row>
    <row r="17" spans="1:9" x14ac:dyDescent="0.25">
      <c r="A17" t="s">
        <v>24</v>
      </c>
      <c r="B17">
        <v>1981</v>
      </c>
      <c r="C17">
        <v>22.4</v>
      </c>
      <c r="D17">
        <v>13.19</v>
      </c>
      <c r="E17">
        <v>3.97</v>
      </c>
      <c r="F17">
        <v>4.1995866079999997</v>
      </c>
      <c r="G17">
        <v>18.771685099999999</v>
      </c>
      <c r="H17">
        <v>57.8</v>
      </c>
      <c r="I17">
        <v>28.465599999999998</v>
      </c>
    </row>
    <row r="18" spans="1:9" x14ac:dyDescent="0.25">
      <c r="A18" t="s">
        <v>25</v>
      </c>
      <c r="B18">
        <v>1981</v>
      </c>
      <c r="C18">
        <v>29.87</v>
      </c>
      <c r="D18">
        <v>20.02</v>
      </c>
      <c r="E18">
        <v>8.4</v>
      </c>
      <c r="F18">
        <v>-1.6123967180000001</v>
      </c>
      <c r="G18">
        <v>28.316901250000001</v>
      </c>
      <c r="H18">
        <v>33.048269580000003</v>
      </c>
      <c r="I18">
        <v>28.063300000000002</v>
      </c>
    </row>
    <row r="19" spans="1:9" x14ac:dyDescent="0.25">
      <c r="A19" t="s">
        <v>26</v>
      </c>
      <c r="B19">
        <v>1981</v>
      </c>
      <c r="F19">
        <v>3.9535246750000002</v>
      </c>
      <c r="G19">
        <v>17.100550640000002</v>
      </c>
      <c r="H19">
        <v>52</v>
      </c>
      <c r="I19">
        <v>36.169499999999999</v>
      </c>
    </row>
    <row r="20" spans="1:9" x14ac:dyDescent="0.25">
      <c r="A20" t="s">
        <v>27</v>
      </c>
      <c r="B20">
        <v>1981</v>
      </c>
      <c r="C20">
        <v>32.72</v>
      </c>
      <c r="D20">
        <v>20.97</v>
      </c>
      <c r="E20">
        <v>8.0299999999999994</v>
      </c>
      <c r="F20">
        <v>1.979174585</v>
      </c>
      <c r="G20">
        <v>18.275271530000001</v>
      </c>
      <c r="H20">
        <v>49.698999999999998</v>
      </c>
      <c r="I20">
        <v>35.113700000000001</v>
      </c>
    </row>
    <row r="22" spans="1:9" x14ac:dyDescent="0.25">
      <c r="C22" t="str">
        <f>C$1</f>
        <v>top10</v>
      </c>
      <c r="D22" t="str">
        <f t="shared" ref="D22:I22" si="0">D$1</f>
        <v>top5</v>
      </c>
      <c r="E22" t="str">
        <f t="shared" si="0"/>
        <v>top1</v>
      </c>
      <c r="F22" t="str">
        <f t="shared" si="0"/>
        <v>rg2</v>
      </c>
      <c r="G22" t="str">
        <f t="shared" si="0"/>
        <v>rsg2</v>
      </c>
      <c r="H22" t="str">
        <f t="shared" si="0"/>
        <v>ctxrate</v>
      </c>
      <c r="I22" t="str">
        <f t="shared" si="0"/>
        <v>kshare</v>
      </c>
    </row>
    <row r="23" spans="1:9" x14ac:dyDescent="0.25">
      <c r="A23" t="s">
        <v>28</v>
      </c>
      <c r="C23">
        <f>QUARTILE(C2:C20,0)</f>
        <v>22.4</v>
      </c>
      <c r="D23">
        <f t="shared" ref="D23:I23" si="1">QUARTILE(D2:D20,0)</f>
        <v>13.19</v>
      </c>
      <c r="E23">
        <f t="shared" si="1"/>
        <v>3.96</v>
      </c>
      <c r="F23">
        <f t="shared" si="1"/>
        <v>-8.6420893060000008</v>
      </c>
      <c r="G23">
        <f t="shared" si="1"/>
        <v>4.1456958500000001</v>
      </c>
      <c r="H23">
        <f t="shared" si="1"/>
        <v>17</v>
      </c>
      <c r="I23">
        <f t="shared" si="1"/>
        <v>22.992699999999999</v>
      </c>
    </row>
    <row r="24" spans="1:9" x14ac:dyDescent="0.25">
      <c r="A24">
        <v>25</v>
      </c>
      <c r="C24">
        <f>QUARTILE(C2:C20,1)</f>
        <v>25.942499999999999</v>
      </c>
      <c r="D24">
        <f t="shared" ref="D24:I24" si="2">QUARTILE(D2:D20,1)</f>
        <v>16.015000000000001</v>
      </c>
      <c r="E24">
        <f t="shared" si="2"/>
        <v>4.9950000000000001</v>
      </c>
      <c r="F24">
        <f t="shared" si="2"/>
        <v>-4.8509604370000003</v>
      </c>
      <c r="G24">
        <f t="shared" si="2"/>
        <v>14.32196188</v>
      </c>
      <c r="H24">
        <f t="shared" si="2"/>
        <v>38.125</v>
      </c>
      <c r="I24">
        <f t="shared" si="2"/>
        <v>30.405799999999999</v>
      </c>
    </row>
    <row r="25" spans="1:9" x14ac:dyDescent="0.25">
      <c r="A25" t="s">
        <v>29</v>
      </c>
      <c r="C25">
        <f>QUARTILE(C2:C20,2)</f>
        <v>30.3</v>
      </c>
      <c r="D25">
        <f t="shared" ref="D25:I25" si="3">QUARTILE(D2:D20,2)</f>
        <v>20.02</v>
      </c>
      <c r="E25">
        <f t="shared" si="3"/>
        <v>7.11</v>
      </c>
      <c r="F25">
        <f t="shared" si="3"/>
        <v>-2.1145358409999999</v>
      </c>
      <c r="G25">
        <f t="shared" si="3"/>
        <v>17.570642840000001</v>
      </c>
      <c r="H25">
        <f t="shared" si="3"/>
        <v>48.96</v>
      </c>
      <c r="I25">
        <f t="shared" si="3"/>
        <v>33.240400000000001</v>
      </c>
    </row>
    <row r="26" spans="1:9" x14ac:dyDescent="0.25">
      <c r="A26">
        <v>75</v>
      </c>
      <c r="C26">
        <f>QUARTILE(C2:C20,3)</f>
        <v>31.9375</v>
      </c>
      <c r="D26">
        <f t="shared" ref="D26:I26" si="4">QUARTILE(D2:D20,3)</f>
        <v>21.045000000000002</v>
      </c>
      <c r="E26">
        <f t="shared" si="4"/>
        <v>7.9149999999999991</v>
      </c>
      <c r="F26">
        <f t="shared" si="4"/>
        <v>1.979174585</v>
      </c>
      <c r="G26">
        <f t="shared" si="4"/>
        <v>19.799327430000002</v>
      </c>
      <c r="H26">
        <f t="shared" si="4"/>
        <v>50.86</v>
      </c>
      <c r="I26">
        <f t="shared" si="4"/>
        <v>36.169499999999999</v>
      </c>
    </row>
    <row r="27" spans="1:9" x14ac:dyDescent="0.25">
      <c r="A27" t="s">
        <v>30</v>
      </c>
      <c r="C27">
        <f>QUARTILE(C2:C20,4)</f>
        <v>35.39</v>
      </c>
      <c r="D27">
        <f t="shared" ref="D27:I27" si="5">QUARTILE(D2:D20,4)</f>
        <v>23.62</v>
      </c>
      <c r="E27">
        <f t="shared" si="5"/>
        <v>10.6</v>
      </c>
      <c r="F27">
        <f t="shared" si="5"/>
        <v>6.6667802119999999</v>
      </c>
      <c r="G27">
        <f t="shared" si="5"/>
        <v>28.316901250000001</v>
      </c>
      <c r="H27">
        <f t="shared" si="5"/>
        <v>61.5</v>
      </c>
      <c r="I27">
        <f t="shared" si="5"/>
        <v>41.261400000000002</v>
      </c>
    </row>
    <row r="29" spans="1:9" x14ac:dyDescent="0.25">
      <c r="A29" t="s">
        <v>9</v>
      </c>
      <c r="B29">
        <v>1990</v>
      </c>
      <c r="C29">
        <v>27.66</v>
      </c>
      <c r="D29">
        <v>17.37</v>
      </c>
      <c r="E29">
        <v>6.34</v>
      </c>
      <c r="F29">
        <v>0.82700549800000001</v>
      </c>
      <c r="G29">
        <v>24.206589839999999</v>
      </c>
      <c r="H29">
        <v>39</v>
      </c>
      <c r="I29">
        <v>38.648299999999999</v>
      </c>
    </row>
    <row r="30" spans="1:9" x14ac:dyDescent="0.25">
      <c r="A30" t="s">
        <v>10</v>
      </c>
      <c r="B30">
        <v>1990</v>
      </c>
      <c r="C30">
        <v>35.54</v>
      </c>
      <c r="D30">
        <v>23.08</v>
      </c>
      <c r="E30">
        <v>9.35</v>
      </c>
      <c r="F30">
        <v>2.9128887090000002</v>
      </c>
      <c r="G30">
        <v>20.84974192</v>
      </c>
      <c r="H30">
        <v>41.45</v>
      </c>
      <c r="I30">
        <v>37.984200000000001</v>
      </c>
    </row>
    <row r="31" spans="1:9" x14ac:dyDescent="0.25">
      <c r="A31" t="s">
        <v>11</v>
      </c>
      <c r="B31">
        <v>1990</v>
      </c>
      <c r="C31">
        <v>25.1</v>
      </c>
      <c r="D31">
        <v>15.44</v>
      </c>
      <c r="E31">
        <v>5.17</v>
      </c>
      <c r="F31">
        <v>2.3002956750000001</v>
      </c>
      <c r="G31">
        <v>23.098676139999998</v>
      </c>
      <c r="H31">
        <v>40</v>
      </c>
      <c r="I31">
        <v>33.240400000000001</v>
      </c>
    </row>
    <row r="32" spans="1:9" x14ac:dyDescent="0.25">
      <c r="A32" t="s">
        <v>12</v>
      </c>
      <c r="B32">
        <v>1990</v>
      </c>
      <c r="C32">
        <v>27.69</v>
      </c>
      <c r="D32">
        <v>16.88</v>
      </c>
      <c r="E32">
        <v>4.59</v>
      </c>
      <c r="F32">
        <v>1.3368957619999999</v>
      </c>
      <c r="G32">
        <v>26.562998459999999</v>
      </c>
      <c r="H32">
        <v>44.5</v>
      </c>
      <c r="I32">
        <v>30.7469</v>
      </c>
    </row>
    <row r="33" spans="1:9" x14ac:dyDescent="0.25">
      <c r="A33" t="s">
        <v>13</v>
      </c>
      <c r="B33">
        <v>1990</v>
      </c>
      <c r="C33">
        <v>32.64</v>
      </c>
      <c r="D33">
        <v>21.45</v>
      </c>
      <c r="E33">
        <v>8.23</v>
      </c>
      <c r="F33">
        <v>0.176407962</v>
      </c>
      <c r="G33">
        <v>23.697035849999999</v>
      </c>
      <c r="H33">
        <v>42</v>
      </c>
      <c r="I33">
        <v>36.342700000000001</v>
      </c>
    </row>
    <row r="34" spans="1:9" x14ac:dyDescent="0.25">
      <c r="A34" t="s">
        <v>14</v>
      </c>
      <c r="B34">
        <v>1990</v>
      </c>
      <c r="C34">
        <v>32.946666669999999</v>
      </c>
      <c r="D34">
        <v>22.58666667</v>
      </c>
      <c r="E34">
        <v>10.49</v>
      </c>
      <c r="F34">
        <v>-4.894802425</v>
      </c>
      <c r="G34">
        <v>19.562016199999999</v>
      </c>
      <c r="H34">
        <v>54.545454550000002</v>
      </c>
      <c r="I34">
        <v>30.9832</v>
      </c>
    </row>
    <row r="35" spans="1:9" x14ac:dyDescent="0.25">
      <c r="A35" t="s">
        <v>15</v>
      </c>
      <c r="B35">
        <v>1990</v>
      </c>
      <c r="C35">
        <v>29.5</v>
      </c>
      <c r="D35">
        <v>19.690000000000001</v>
      </c>
      <c r="E35">
        <v>7.78</v>
      </c>
      <c r="F35">
        <v>-1.460905691</v>
      </c>
      <c r="G35">
        <v>18.889296649999999</v>
      </c>
      <c r="H35">
        <v>46.4</v>
      </c>
      <c r="I35">
        <v>39.028799999999997</v>
      </c>
    </row>
    <row r="36" spans="1:9" x14ac:dyDescent="0.25">
      <c r="A36" t="s">
        <v>16</v>
      </c>
      <c r="B36">
        <v>1990</v>
      </c>
      <c r="C36">
        <v>33.700000000000003</v>
      </c>
      <c r="D36">
        <v>21.78</v>
      </c>
      <c r="E36">
        <v>8.0500000000000007</v>
      </c>
      <c r="F36">
        <v>-4.3309958389999998</v>
      </c>
      <c r="G36">
        <v>29.4221048</v>
      </c>
      <c r="H36">
        <v>49.98</v>
      </c>
      <c r="I36">
        <v>44.8399</v>
      </c>
    </row>
    <row r="37" spans="1:9" x14ac:dyDescent="0.25">
      <c r="A37" t="s">
        <v>17</v>
      </c>
      <c r="B37">
        <v>1990</v>
      </c>
      <c r="F37">
        <v>-9.5173043100000001</v>
      </c>
      <c r="G37">
        <v>29.23784985</v>
      </c>
      <c r="H37">
        <v>30.8</v>
      </c>
      <c r="I37">
        <v>41.867971420000003</v>
      </c>
    </row>
    <row r="38" spans="1:9" x14ac:dyDescent="0.25">
      <c r="A38" t="s">
        <v>18</v>
      </c>
      <c r="B38">
        <v>1990</v>
      </c>
      <c r="C38">
        <v>28.2</v>
      </c>
      <c r="D38">
        <v>17.329999999999998</v>
      </c>
      <c r="E38">
        <v>5.56</v>
      </c>
      <c r="F38">
        <v>3.177360669</v>
      </c>
      <c r="G38">
        <v>26.745168199999998</v>
      </c>
      <c r="H38">
        <v>35</v>
      </c>
      <c r="I38">
        <v>36.9482</v>
      </c>
    </row>
    <row r="39" spans="1:9" x14ac:dyDescent="0.25">
      <c r="A39" t="s">
        <v>19</v>
      </c>
      <c r="B39">
        <v>1990</v>
      </c>
      <c r="C39">
        <v>31.12</v>
      </c>
      <c r="D39">
        <v>20.41</v>
      </c>
      <c r="E39">
        <v>8.2100000000000009</v>
      </c>
      <c r="F39">
        <v>8.1462900959999995</v>
      </c>
      <c r="G39">
        <v>21.771950759999999</v>
      </c>
      <c r="H39">
        <v>33</v>
      </c>
      <c r="I39">
        <v>47.095700000000001</v>
      </c>
    </row>
    <row r="40" spans="1:9" x14ac:dyDescent="0.25">
      <c r="A40" t="s">
        <v>20</v>
      </c>
      <c r="B40">
        <v>1990</v>
      </c>
      <c r="C40">
        <v>22.19</v>
      </c>
      <c r="D40">
        <v>13.47</v>
      </c>
      <c r="E40">
        <v>4.28</v>
      </c>
      <c r="F40">
        <v>4.9418566569999998</v>
      </c>
      <c r="G40">
        <v>26.558264470000001</v>
      </c>
      <c r="H40">
        <v>50.8</v>
      </c>
      <c r="I40">
        <v>41.249600000000001</v>
      </c>
    </row>
    <row r="41" spans="1:9" x14ac:dyDescent="0.25">
      <c r="A41" t="s">
        <v>21</v>
      </c>
      <c r="B41">
        <v>1990</v>
      </c>
      <c r="C41">
        <v>31.19</v>
      </c>
      <c r="D41">
        <v>20.7</v>
      </c>
      <c r="E41">
        <v>7.21</v>
      </c>
      <c r="F41">
        <v>-0.63025657700000004</v>
      </c>
      <c r="G41">
        <v>19.98236077</v>
      </c>
      <c r="H41">
        <v>40.15</v>
      </c>
      <c r="I41">
        <v>31.047000000000001</v>
      </c>
    </row>
    <row r="42" spans="1:9" x14ac:dyDescent="0.25">
      <c r="A42" t="s">
        <v>22</v>
      </c>
      <c r="B42">
        <v>1990</v>
      </c>
      <c r="C42">
        <v>35.04</v>
      </c>
      <c r="D42">
        <v>25.5</v>
      </c>
      <c r="E42">
        <v>11.22</v>
      </c>
      <c r="F42">
        <v>-9.4116277270000008</v>
      </c>
      <c r="G42">
        <v>33.293633900000003</v>
      </c>
      <c r="H42">
        <v>17</v>
      </c>
      <c r="I42">
        <v>57.064599999999999</v>
      </c>
    </row>
    <row r="43" spans="1:9" x14ac:dyDescent="0.25">
      <c r="A43" t="s">
        <v>23</v>
      </c>
      <c r="B43">
        <v>1990</v>
      </c>
      <c r="C43">
        <v>35.35</v>
      </c>
      <c r="D43">
        <v>23.17</v>
      </c>
      <c r="E43">
        <v>8.36</v>
      </c>
      <c r="F43">
        <v>3.441695497</v>
      </c>
      <c r="G43">
        <v>19.922181890000001</v>
      </c>
      <c r="H43">
        <v>35</v>
      </c>
      <c r="I43">
        <v>35.182499999999997</v>
      </c>
    </row>
    <row r="44" spans="1:9" x14ac:dyDescent="0.25">
      <c r="A44" t="s">
        <v>24</v>
      </c>
      <c r="B44">
        <v>1990</v>
      </c>
      <c r="C44">
        <v>22.75</v>
      </c>
      <c r="D44">
        <v>13.73</v>
      </c>
      <c r="E44">
        <v>4.38</v>
      </c>
      <c r="F44">
        <v>3.3955177669999999</v>
      </c>
      <c r="G44">
        <v>20.959221029999998</v>
      </c>
      <c r="H44">
        <v>53</v>
      </c>
      <c r="I44">
        <v>31.229600000000001</v>
      </c>
    </row>
    <row r="45" spans="1:9" x14ac:dyDescent="0.25">
      <c r="A45" t="s">
        <v>25</v>
      </c>
      <c r="B45">
        <v>1990</v>
      </c>
      <c r="C45">
        <v>30.385000000000002</v>
      </c>
      <c r="D45">
        <v>20.55</v>
      </c>
      <c r="E45">
        <v>8.91</v>
      </c>
      <c r="F45">
        <v>-1.684761988</v>
      </c>
      <c r="G45">
        <v>32.326968450000003</v>
      </c>
      <c r="H45">
        <v>30.596539159999999</v>
      </c>
      <c r="I45">
        <v>28.063300000000002</v>
      </c>
    </row>
    <row r="46" spans="1:9" x14ac:dyDescent="0.25">
      <c r="A46" t="s">
        <v>26</v>
      </c>
      <c r="B46">
        <v>1990</v>
      </c>
      <c r="C46">
        <v>36.9</v>
      </c>
      <c r="D46">
        <v>24.43</v>
      </c>
      <c r="E46">
        <v>9.8000000000000007</v>
      </c>
      <c r="F46">
        <v>3.1689830090000002</v>
      </c>
      <c r="G46">
        <v>21.00429845</v>
      </c>
      <c r="H46">
        <v>34</v>
      </c>
      <c r="I46">
        <v>34.412999999999997</v>
      </c>
    </row>
    <row r="47" spans="1:9" x14ac:dyDescent="0.25">
      <c r="A47" t="s">
        <v>27</v>
      </c>
      <c r="B47">
        <v>1990</v>
      </c>
      <c r="C47">
        <v>38.840000000000003</v>
      </c>
      <c r="D47">
        <v>27.05</v>
      </c>
      <c r="E47">
        <v>12.98</v>
      </c>
      <c r="F47">
        <v>2.9318454680000001</v>
      </c>
      <c r="G47">
        <v>18.31688741</v>
      </c>
      <c r="H47">
        <v>38.652999999999999</v>
      </c>
      <c r="I47">
        <v>35.990900000000003</v>
      </c>
    </row>
    <row r="49" spans="1:9" x14ac:dyDescent="0.25">
      <c r="C49" t="str">
        <f>C$1</f>
        <v>top10</v>
      </c>
      <c r="D49" t="str">
        <f t="shared" ref="D49:I49" si="6">D$1</f>
        <v>top5</v>
      </c>
      <c r="E49" t="str">
        <f t="shared" si="6"/>
        <v>top1</v>
      </c>
      <c r="F49" t="str">
        <f t="shared" si="6"/>
        <v>rg2</v>
      </c>
      <c r="G49" t="str">
        <f t="shared" si="6"/>
        <v>rsg2</v>
      </c>
      <c r="H49" t="str">
        <f t="shared" si="6"/>
        <v>ctxrate</v>
      </c>
      <c r="I49" t="str">
        <f t="shared" si="6"/>
        <v>kshare</v>
      </c>
    </row>
    <row r="50" spans="1:9" x14ac:dyDescent="0.25">
      <c r="A50" t="s">
        <v>28</v>
      </c>
      <c r="C50">
        <f>QUARTILE(C29:C47,0)</f>
        <v>22.19</v>
      </c>
      <c r="D50">
        <f t="shared" ref="D50:I50" si="7">QUARTILE(D29:D47,0)</f>
        <v>13.47</v>
      </c>
      <c r="E50">
        <f t="shared" si="7"/>
        <v>4.28</v>
      </c>
      <c r="F50">
        <f t="shared" si="7"/>
        <v>-9.5173043100000001</v>
      </c>
      <c r="G50">
        <f t="shared" si="7"/>
        <v>18.31688741</v>
      </c>
      <c r="H50">
        <f t="shared" si="7"/>
        <v>17</v>
      </c>
      <c r="I50">
        <f t="shared" si="7"/>
        <v>28.063300000000002</v>
      </c>
    </row>
    <row r="51" spans="1:9" x14ac:dyDescent="0.25">
      <c r="A51">
        <v>25</v>
      </c>
      <c r="C51">
        <f>QUARTILE(C29:C47,1)</f>
        <v>27.817500000000003</v>
      </c>
      <c r="D51">
        <f t="shared" ref="D51:I51" si="8">QUARTILE(D29:D47,1)</f>
        <v>17.34</v>
      </c>
      <c r="E51">
        <f t="shared" si="8"/>
        <v>5.7549999999999999</v>
      </c>
      <c r="F51">
        <f t="shared" si="8"/>
        <v>-1.5728338394999999</v>
      </c>
      <c r="G51">
        <f t="shared" si="8"/>
        <v>20.416051345</v>
      </c>
      <c r="H51">
        <f t="shared" si="8"/>
        <v>34.5</v>
      </c>
      <c r="I51">
        <f t="shared" si="8"/>
        <v>32.234999999999999</v>
      </c>
    </row>
    <row r="52" spans="1:9" x14ac:dyDescent="0.25">
      <c r="A52" t="s">
        <v>29</v>
      </c>
      <c r="C52">
        <f>QUARTILE(C29:C47,2)</f>
        <v>31.155000000000001</v>
      </c>
      <c r="D52">
        <f t="shared" ref="D52:I52" si="9">QUARTILE(D29:D47,2)</f>
        <v>20.625</v>
      </c>
      <c r="E52">
        <f t="shared" si="9"/>
        <v>8.1300000000000008</v>
      </c>
      <c r="F52">
        <f t="shared" si="9"/>
        <v>1.3368957619999999</v>
      </c>
      <c r="G52">
        <f t="shared" si="9"/>
        <v>23.098676139999998</v>
      </c>
      <c r="H52">
        <f t="shared" si="9"/>
        <v>40</v>
      </c>
      <c r="I52">
        <f t="shared" si="9"/>
        <v>36.342700000000001</v>
      </c>
    </row>
    <row r="53" spans="1:9" x14ac:dyDescent="0.25">
      <c r="A53">
        <v>75</v>
      </c>
      <c r="C53">
        <f>QUARTILE(C29:C47,3)</f>
        <v>34.704999999999998</v>
      </c>
      <c r="D53">
        <f t="shared" ref="D53:I53" si="10">QUARTILE(D29:D47,3)</f>
        <v>22.956666667499999</v>
      </c>
      <c r="E53">
        <f t="shared" si="10"/>
        <v>9.24</v>
      </c>
      <c r="F53">
        <f t="shared" si="10"/>
        <v>3.1731718390000001</v>
      </c>
      <c r="G53">
        <f t="shared" si="10"/>
        <v>26.654083329999999</v>
      </c>
      <c r="H53">
        <f t="shared" si="10"/>
        <v>45.45</v>
      </c>
      <c r="I53">
        <f t="shared" si="10"/>
        <v>40.139200000000002</v>
      </c>
    </row>
    <row r="54" spans="1:9" x14ac:dyDescent="0.25">
      <c r="A54" t="s">
        <v>30</v>
      </c>
      <c r="C54">
        <f>QUARTILE(C29:C47,4)</f>
        <v>38.840000000000003</v>
      </c>
      <c r="D54">
        <f t="shared" ref="D54:I54" si="11">QUARTILE(D29:D47,4)</f>
        <v>27.05</v>
      </c>
      <c r="E54">
        <f t="shared" si="11"/>
        <v>12.98</v>
      </c>
      <c r="F54">
        <f t="shared" si="11"/>
        <v>8.1462900959999995</v>
      </c>
      <c r="G54">
        <f t="shared" si="11"/>
        <v>33.293633900000003</v>
      </c>
      <c r="H54">
        <f t="shared" si="11"/>
        <v>54.545454550000002</v>
      </c>
      <c r="I54">
        <f t="shared" si="11"/>
        <v>57.064599999999999</v>
      </c>
    </row>
    <row r="56" spans="1:9" x14ac:dyDescent="0.25">
      <c r="A56" t="s">
        <v>9</v>
      </c>
      <c r="B56">
        <v>2000</v>
      </c>
      <c r="C56">
        <v>31.28</v>
      </c>
      <c r="D56">
        <v>20.98</v>
      </c>
      <c r="E56">
        <v>9.0299999999999994</v>
      </c>
      <c r="F56">
        <v>-3.8034321879999999</v>
      </c>
      <c r="G56">
        <v>17.72545538</v>
      </c>
      <c r="H56">
        <v>34</v>
      </c>
      <c r="I56">
        <v>40.051099999999998</v>
      </c>
    </row>
    <row r="57" spans="1:9" x14ac:dyDescent="0.25">
      <c r="A57" t="s">
        <v>10</v>
      </c>
      <c r="B57">
        <v>2000</v>
      </c>
      <c r="C57">
        <v>42.34</v>
      </c>
      <c r="D57">
        <v>29.01</v>
      </c>
      <c r="E57">
        <v>13.56</v>
      </c>
      <c r="F57">
        <v>-5.9839806480000002</v>
      </c>
      <c r="G57">
        <v>17.288457220000002</v>
      </c>
      <c r="H57">
        <v>42.43</v>
      </c>
      <c r="I57">
        <v>42.027299999999997</v>
      </c>
    </row>
    <row r="58" spans="1:9" x14ac:dyDescent="0.25">
      <c r="A58" t="s">
        <v>11</v>
      </c>
      <c r="B58">
        <v>2000</v>
      </c>
      <c r="C58">
        <v>25.67</v>
      </c>
      <c r="D58">
        <v>16.18</v>
      </c>
      <c r="E58">
        <v>5.73</v>
      </c>
      <c r="F58">
        <v>-2.9296098719999999</v>
      </c>
      <c r="G58">
        <v>21.410907309999999</v>
      </c>
      <c r="H58">
        <v>32</v>
      </c>
      <c r="I58">
        <v>36.251800000000003</v>
      </c>
    </row>
    <row r="59" spans="1:9" x14ac:dyDescent="0.25">
      <c r="A59" t="s">
        <v>12</v>
      </c>
      <c r="B59">
        <v>2000</v>
      </c>
      <c r="C59">
        <v>32.17</v>
      </c>
      <c r="D59">
        <v>21.82178571</v>
      </c>
      <c r="E59">
        <v>8.2939636360000009</v>
      </c>
      <c r="F59">
        <v>-3.3721769570000002</v>
      </c>
      <c r="G59">
        <v>27.333600929999999</v>
      </c>
      <c r="H59">
        <v>29</v>
      </c>
      <c r="I59">
        <v>41.942599999999999</v>
      </c>
    </row>
    <row r="60" spans="1:9" x14ac:dyDescent="0.25">
      <c r="A60" t="s">
        <v>13</v>
      </c>
      <c r="B60">
        <v>2000</v>
      </c>
      <c r="C60">
        <v>33.049999999999997</v>
      </c>
      <c r="D60">
        <v>21.65</v>
      </c>
      <c r="E60">
        <v>8.2899999999999991</v>
      </c>
      <c r="F60">
        <v>-2.0612205160000001</v>
      </c>
      <c r="G60">
        <v>21.506832599999999</v>
      </c>
      <c r="H60">
        <v>37.76</v>
      </c>
      <c r="I60">
        <v>37.1586</v>
      </c>
    </row>
    <row r="61" spans="1:9" x14ac:dyDescent="0.25">
      <c r="A61" t="s">
        <v>15</v>
      </c>
      <c r="B61">
        <v>2000</v>
      </c>
      <c r="C61">
        <v>32.94</v>
      </c>
      <c r="D61">
        <v>22.56</v>
      </c>
      <c r="E61">
        <v>9.09</v>
      </c>
      <c r="F61">
        <v>-2.1629040310000001</v>
      </c>
      <c r="G61">
        <v>18.588201389999998</v>
      </c>
      <c r="H61">
        <v>37</v>
      </c>
      <c r="I61">
        <v>46.646500000000003</v>
      </c>
    </row>
    <row r="62" spans="1:9" x14ac:dyDescent="0.25">
      <c r="A62" t="s">
        <v>16</v>
      </c>
      <c r="B62">
        <v>2000</v>
      </c>
      <c r="C62">
        <v>37.15</v>
      </c>
      <c r="D62">
        <v>23.52</v>
      </c>
      <c r="E62">
        <v>8.2200000000000006</v>
      </c>
      <c r="F62">
        <v>3.4627974999999998E-2</v>
      </c>
      <c r="G62">
        <v>27.900929059999999</v>
      </c>
      <c r="H62">
        <v>40.869999999999997</v>
      </c>
      <c r="I62">
        <v>44.877800000000001</v>
      </c>
    </row>
    <row r="63" spans="1:9" x14ac:dyDescent="0.25">
      <c r="A63" t="s">
        <v>17</v>
      </c>
      <c r="B63">
        <v>2000</v>
      </c>
      <c r="C63">
        <v>35.39</v>
      </c>
      <c r="D63">
        <v>21.25</v>
      </c>
      <c r="E63">
        <v>8.19</v>
      </c>
      <c r="F63">
        <v>-4.1234481799999996</v>
      </c>
      <c r="G63">
        <v>30.678012450000001</v>
      </c>
      <c r="H63">
        <v>30.8</v>
      </c>
      <c r="I63">
        <v>47.287315130000003</v>
      </c>
    </row>
    <row r="64" spans="1:9" x14ac:dyDescent="0.25">
      <c r="A64" t="s">
        <v>18</v>
      </c>
      <c r="B64">
        <v>2000</v>
      </c>
      <c r="C64">
        <v>28.02</v>
      </c>
      <c r="D64">
        <v>17.21</v>
      </c>
      <c r="E64">
        <v>5.61</v>
      </c>
      <c r="F64">
        <v>-3.0801155379999998</v>
      </c>
      <c r="G64">
        <v>24.53872363</v>
      </c>
      <c r="H64">
        <v>35</v>
      </c>
      <c r="I64">
        <v>37.3703</v>
      </c>
    </row>
    <row r="65" spans="1:9" x14ac:dyDescent="0.25">
      <c r="A65" t="s">
        <v>19</v>
      </c>
      <c r="B65">
        <v>2000</v>
      </c>
      <c r="C65">
        <v>31.19</v>
      </c>
      <c r="D65">
        <v>20.43</v>
      </c>
      <c r="E65">
        <v>7.92</v>
      </c>
      <c r="F65">
        <v>0.36811607600000001</v>
      </c>
      <c r="G65">
        <v>17.475912449999999</v>
      </c>
      <c r="H65">
        <v>33</v>
      </c>
      <c r="I65">
        <v>48.298200000000001</v>
      </c>
    </row>
    <row r="66" spans="1:9" x14ac:dyDescent="0.25">
      <c r="A66" t="s">
        <v>20</v>
      </c>
      <c r="B66">
        <v>2000</v>
      </c>
      <c r="C66">
        <v>30.45</v>
      </c>
      <c r="D66">
        <v>21.36</v>
      </c>
      <c r="E66">
        <v>10.31</v>
      </c>
      <c r="F66">
        <v>-12.42131416</v>
      </c>
      <c r="G66">
        <v>22.32976743</v>
      </c>
      <c r="H66">
        <v>28</v>
      </c>
      <c r="I66">
        <v>48.550400000000003</v>
      </c>
    </row>
    <row r="67" spans="1:9" x14ac:dyDescent="0.25">
      <c r="A67" t="s">
        <v>21</v>
      </c>
      <c r="B67">
        <v>2000</v>
      </c>
      <c r="C67">
        <v>36.130000000000003</v>
      </c>
      <c r="D67">
        <v>24.58</v>
      </c>
      <c r="E67">
        <v>9.09</v>
      </c>
      <c r="F67">
        <v>-1.6570008460000001</v>
      </c>
      <c r="G67">
        <v>13.94863015</v>
      </c>
      <c r="H67">
        <v>35.200000000000003</v>
      </c>
      <c r="I67">
        <v>31.141100000000002</v>
      </c>
    </row>
    <row r="68" spans="1:9" x14ac:dyDescent="0.25">
      <c r="A68" t="s">
        <v>22</v>
      </c>
      <c r="B68">
        <v>2000</v>
      </c>
      <c r="C68">
        <v>38.06</v>
      </c>
      <c r="D68">
        <v>28.28</v>
      </c>
      <c r="E68">
        <v>13.26</v>
      </c>
      <c r="F68">
        <v>-8.8925808429999993</v>
      </c>
      <c r="G68">
        <v>35.968457389999998</v>
      </c>
      <c r="H68">
        <v>17</v>
      </c>
      <c r="I68">
        <v>54.238999999999997</v>
      </c>
    </row>
    <row r="69" spans="1:9" x14ac:dyDescent="0.25">
      <c r="A69" t="s">
        <v>23</v>
      </c>
      <c r="B69">
        <v>2000</v>
      </c>
      <c r="C69">
        <v>33.450000000000003</v>
      </c>
      <c r="D69">
        <v>22.2</v>
      </c>
      <c r="E69">
        <v>8.65</v>
      </c>
      <c r="F69">
        <v>-2.8927552099999998</v>
      </c>
      <c r="G69">
        <v>17.322679730000001</v>
      </c>
      <c r="H69">
        <v>35</v>
      </c>
      <c r="I69">
        <v>34.06</v>
      </c>
    </row>
    <row r="70" spans="1:9" x14ac:dyDescent="0.25">
      <c r="A70" t="s">
        <v>24</v>
      </c>
      <c r="B70">
        <v>2000</v>
      </c>
      <c r="C70">
        <v>26.72</v>
      </c>
      <c r="D70">
        <v>17.12</v>
      </c>
      <c r="E70">
        <v>5.97</v>
      </c>
      <c r="F70">
        <v>-0.92657357600000001</v>
      </c>
      <c r="G70">
        <v>24.286297749999999</v>
      </c>
      <c r="H70">
        <v>28</v>
      </c>
      <c r="I70">
        <v>35.086599999999997</v>
      </c>
    </row>
    <row r="71" spans="1:9" x14ac:dyDescent="0.25">
      <c r="A71" t="s">
        <v>25</v>
      </c>
      <c r="B71">
        <v>2000</v>
      </c>
      <c r="C71">
        <v>32.32</v>
      </c>
      <c r="D71">
        <v>22.44</v>
      </c>
      <c r="E71">
        <v>10.42</v>
      </c>
      <c r="F71">
        <v>-1.784447659</v>
      </c>
      <c r="G71">
        <v>34.702171360000001</v>
      </c>
      <c r="H71">
        <v>24.93</v>
      </c>
      <c r="I71">
        <v>28.22</v>
      </c>
    </row>
    <row r="72" spans="1:9" x14ac:dyDescent="0.25">
      <c r="A72" t="s">
        <v>26</v>
      </c>
      <c r="B72">
        <v>2000</v>
      </c>
      <c r="C72">
        <v>38.43</v>
      </c>
      <c r="D72">
        <v>27.04</v>
      </c>
      <c r="E72">
        <v>12.67</v>
      </c>
      <c r="F72">
        <v>-0.84318323900000003</v>
      </c>
      <c r="G72">
        <v>15.30446922</v>
      </c>
      <c r="H72">
        <v>30</v>
      </c>
      <c r="I72">
        <v>35.859900000000003</v>
      </c>
    </row>
    <row r="73" spans="1:9" x14ac:dyDescent="0.25">
      <c r="A73" t="s">
        <v>27</v>
      </c>
      <c r="B73">
        <v>2000</v>
      </c>
      <c r="C73">
        <v>43.11</v>
      </c>
      <c r="D73">
        <v>31.51</v>
      </c>
      <c r="E73">
        <v>16.489999999999998</v>
      </c>
      <c r="F73">
        <v>-0.338229469</v>
      </c>
      <c r="G73">
        <v>17.900509169999999</v>
      </c>
      <c r="H73">
        <v>39.340000000000003</v>
      </c>
      <c r="I73">
        <v>33.636099999999999</v>
      </c>
    </row>
    <row r="75" spans="1:9" x14ac:dyDescent="0.25">
      <c r="C75" t="str">
        <f>C$1</f>
        <v>top10</v>
      </c>
      <c r="D75" t="str">
        <f t="shared" ref="D75:I75" si="12">D$1</f>
        <v>top5</v>
      </c>
      <c r="E75" t="str">
        <f t="shared" si="12"/>
        <v>top1</v>
      </c>
      <c r="F75" t="str">
        <f t="shared" si="12"/>
        <v>rg2</v>
      </c>
      <c r="G75" t="str">
        <f t="shared" si="12"/>
        <v>rsg2</v>
      </c>
      <c r="H75" t="str">
        <f t="shared" si="12"/>
        <v>ctxrate</v>
      </c>
      <c r="I75" t="str">
        <f t="shared" si="12"/>
        <v>kshare</v>
      </c>
    </row>
    <row r="76" spans="1:9" x14ac:dyDescent="0.25">
      <c r="A76" t="s">
        <v>28</v>
      </c>
      <c r="C76">
        <f>QUARTILE(C55:C73,0)</f>
        <v>25.67</v>
      </c>
      <c r="D76">
        <f t="shared" ref="D76:I76" si="13">QUARTILE(D55:D73,0)</f>
        <v>16.18</v>
      </c>
      <c r="E76">
        <f t="shared" si="13"/>
        <v>5.61</v>
      </c>
      <c r="F76">
        <f t="shared" si="13"/>
        <v>-12.42131416</v>
      </c>
      <c r="G76">
        <f t="shared" si="13"/>
        <v>13.94863015</v>
      </c>
      <c r="H76">
        <f t="shared" si="13"/>
        <v>17</v>
      </c>
      <c r="I76">
        <f t="shared" si="13"/>
        <v>28.22</v>
      </c>
    </row>
    <row r="77" spans="1:9" x14ac:dyDescent="0.25">
      <c r="A77">
        <v>25</v>
      </c>
      <c r="C77">
        <f>QUARTILE(C55:C73,1)</f>
        <v>31.212500000000002</v>
      </c>
      <c r="D77">
        <f t="shared" ref="D77:I77" si="14">QUARTILE(D55:D73,1)</f>
        <v>21.047499999999999</v>
      </c>
      <c r="E77">
        <f t="shared" si="14"/>
        <v>8.1974999999999998</v>
      </c>
      <c r="F77">
        <f t="shared" si="14"/>
        <v>-3.69561838025</v>
      </c>
      <c r="G77">
        <f t="shared" si="14"/>
        <v>17.5382981825</v>
      </c>
      <c r="H77">
        <f t="shared" si="14"/>
        <v>29.25</v>
      </c>
      <c r="I77">
        <f t="shared" si="14"/>
        <v>35.279924999999999</v>
      </c>
    </row>
    <row r="78" spans="1:9" x14ac:dyDescent="0.25">
      <c r="A78" t="s">
        <v>29</v>
      </c>
      <c r="C78">
        <f>QUARTILE(C55:C73,2)</f>
        <v>32.994999999999997</v>
      </c>
      <c r="D78">
        <f t="shared" ref="D78:I78" si="15">QUARTILE(D55:D73,2)</f>
        <v>22.010892855000002</v>
      </c>
      <c r="E78">
        <f t="shared" si="15"/>
        <v>8.84</v>
      </c>
      <c r="F78">
        <f t="shared" si="15"/>
        <v>-2.5278296204999999</v>
      </c>
      <c r="G78">
        <f t="shared" si="15"/>
        <v>21.458869954999997</v>
      </c>
      <c r="H78">
        <f t="shared" si="15"/>
        <v>33.5</v>
      </c>
      <c r="I78">
        <f t="shared" si="15"/>
        <v>38.710700000000003</v>
      </c>
    </row>
    <row r="79" spans="1:9" x14ac:dyDescent="0.25">
      <c r="A79">
        <v>75</v>
      </c>
      <c r="C79">
        <f>QUARTILE(C55:C73,3)</f>
        <v>36.894999999999996</v>
      </c>
      <c r="D79">
        <f t="shared" ref="D79:I79" si="16">QUARTILE(D55:D73,3)</f>
        <v>24.314999999999998</v>
      </c>
      <c r="E79">
        <f t="shared" si="16"/>
        <v>10.3925</v>
      </c>
      <c r="F79">
        <f t="shared" si="16"/>
        <v>-1.1091803935</v>
      </c>
      <c r="G79">
        <f t="shared" si="16"/>
        <v>26.634881605</v>
      </c>
      <c r="H79">
        <f t="shared" si="16"/>
        <v>36.549999999999997</v>
      </c>
      <c r="I79">
        <f t="shared" si="16"/>
        <v>46.204325000000004</v>
      </c>
    </row>
    <row r="80" spans="1:9" x14ac:dyDescent="0.25">
      <c r="A80" t="s">
        <v>30</v>
      </c>
      <c r="C80">
        <f>QUARTILE(C55:C73,4)</f>
        <v>43.11</v>
      </c>
      <c r="D80">
        <f t="shared" ref="D80:I80" si="17">QUARTILE(D55:D73,4)</f>
        <v>31.51</v>
      </c>
      <c r="E80">
        <f t="shared" si="17"/>
        <v>16.489999999999998</v>
      </c>
      <c r="F80">
        <f t="shared" si="17"/>
        <v>0.36811607600000001</v>
      </c>
      <c r="G80">
        <f t="shared" si="17"/>
        <v>35.968457389999998</v>
      </c>
      <c r="H80">
        <f t="shared" si="17"/>
        <v>42.43</v>
      </c>
      <c r="I80">
        <f t="shared" si="17"/>
        <v>54.238999999999997</v>
      </c>
    </row>
    <row r="83" spans="1:9" x14ac:dyDescent="0.25">
      <c r="A83" t="s">
        <v>9</v>
      </c>
      <c r="B83">
        <v>2009</v>
      </c>
      <c r="C83">
        <v>30.56</v>
      </c>
      <c r="D83">
        <v>20.69</v>
      </c>
      <c r="E83">
        <v>8.8800000000000008</v>
      </c>
      <c r="F83">
        <v>2.0692980990000001</v>
      </c>
      <c r="G83">
        <v>25.00925896</v>
      </c>
      <c r="H83">
        <v>30</v>
      </c>
      <c r="I83">
        <v>42.782499999999999</v>
      </c>
    </row>
    <row r="84" spans="1:9" x14ac:dyDescent="0.25">
      <c r="A84" t="s">
        <v>10</v>
      </c>
      <c r="B84">
        <v>2009</v>
      </c>
      <c r="C84">
        <v>42.477742739999997</v>
      </c>
      <c r="D84">
        <v>28.988801609999999</v>
      </c>
      <c r="E84">
        <v>13.0400939</v>
      </c>
      <c r="F84">
        <v>7.0882315680000003</v>
      </c>
      <c r="G84">
        <v>26.162811319999999</v>
      </c>
      <c r="H84">
        <v>30.9</v>
      </c>
      <c r="I84">
        <v>41.722799999999999</v>
      </c>
    </row>
    <row r="85" spans="1:9" x14ac:dyDescent="0.25">
      <c r="A85" t="s">
        <v>11</v>
      </c>
      <c r="B85">
        <v>2009</v>
      </c>
      <c r="C85">
        <v>25.44</v>
      </c>
      <c r="D85">
        <v>15.84</v>
      </c>
      <c r="E85">
        <v>5.44</v>
      </c>
      <c r="F85">
        <v>7.3040202440000002</v>
      </c>
      <c r="G85">
        <v>29.5162865</v>
      </c>
      <c r="H85">
        <v>25</v>
      </c>
      <c r="I85">
        <v>30.7331</v>
      </c>
    </row>
    <row r="86" spans="1:9" x14ac:dyDescent="0.25">
      <c r="A86" t="s">
        <v>12</v>
      </c>
      <c r="B86">
        <v>2009</v>
      </c>
      <c r="C86">
        <v>32.5</v>
      </c>
      <c r="D86">
        <v>20.636035710000002</v>
      </c>
      <c r="E86">
        <v>6.2121454549999999</v>
      </c>
      <c r="F86">
        <v>9.1579887880000008</v>
      </c>
      <c r="G86">
        <v>32.211753649999999</v>
      </c>
      <c r="H86">
        <v>26</v>
      </c>
      <c r="I86">
        <v>39.459699999999998</v>
      </c>
    </row>
    <row r="87" spans="1:9" x14ac:dyDescent="0.25">
      <c r="A87" t="s">
        <v>13</v>
      </c>
      <c r="B87">
        <v>2009</v>
      </c>
      <c r="C87">
        <v>32.69</v>
      </c>
      <c r="D87">
        <v>21.44</v>
      </c>
      <c r="E87">
        <v>8.08</v>
      </c>
      <c r="F87">
        <v>5.2374916059999999</v>
      </c>
      <c r="G87">
        <v>25.710752029999998</v>
      </c>
      <c r="H87">
        <v>34.43</v>
      </c>
      <c r="I87">
        <v>37.334200000000003</v>
      </c>
    </row>
    <row r="88" spans="1:9" x14ac:dyDescent="0.25">
      <c r="A88" t="s">
        <v>15</v>
      </c>
      <c r="B88">
        <v>2009</v>
      </c>
      <c r="C88">
        <v>33.869999999999997</v>
      </c>
      <c r="D88">
        <v>23.17</v>
      </c>
      <c r="E88">
        <v>9.3800000000000008</v>
      </c>
      <c r="F88">
        <v>6.6485222559999997</v>
      </c>
      <c r="G88">
        <v>24.093495669999999</v>
      </c>
      <c r="H88">
        <v>27.5</v>
      </c>
      <c r="I88">
        <v>44.8645</v>
      </c>
    </row>
    <row r="89" spans="1:9" x14ac:dyDescent="0.25">
      <c r="A89" t="s">
        <v>16</v>
      </c>
      <c r="B89">
        <v>2009</v>
      </c>
      <c r="C89">
        <v>40.32</v>
      </c>
      <c r="D89">
        <v>25.98</v>
      </c>
      <c r="E89">
        <v>9.56</v>
      </c>
      <c r="F89">
        <v>6.8450171830000004</v>
      </c>
      <c r="G89">
        <v>29.395044500000001</v>
      </c>
      <c r="H89">
        <v>39.54</v>
      </c>
      <c r="I89">
        <v>47.618499999999997</v>
      </c>
    </row>
    <row r="90" spans="1:9" x14ac:dyDescent="0.25">
      <c r="A90" t="s">
        <v>17</v>
      </c>
      <c r="B90">
        <v>2009</v>
      </c>
      <c r="C90">
        <v>42.6</v>
      </c>
      <c r="D90">
        <v>28.57</v>
      </c>
      <c r="E90">
        <v>11.33</v>
      </c>
      <c r="F90">
        <v>-0.38365074999999998</v>
      </c>
      <c r="G90">
        <v>31.806588179999999</v>
      </c>
      <c r="H90">
        <v>24.2</v>
      </c>
      <c r="I90">
        <v>45.453315969999998</v>
      </c>
    </row>
    <row r="91" spans="1:9" x14ac:dyDescent="0.25">
      <c r="A91" t="s">
        <v>18</v>
      </c>
      <c r="B91">
        <v>2009</v>
      </c>
      <c r="C91">
        <v>30.56</v>
      </c>
      <c r="D91">
        <v>19.07</v>
      </c>
      <c r="E91">
        <v>6.43</v>
      </c>
      <c r="F91">
        <v>6.5250769120000003</v>
      </c>
      <c r="G91">
        <v>32.765418910000001</v>
      </c>
      <c r="H91">
        <v>25.5</v>
      </c>
      <c r="I91">
        <v>38.779499999999999</v>
      </c>
    </row>
    <row r="92" spans="1:9" x14ac:dyDescent="0.25">
      <c r="A92" t="s">
        <v>19</v>
      </c>
      <c r="B92">
        <v>2009</v>
      </c>
      <c r="C92">
        <v>29.72</v>
      </c>
      <c r="D92">
        <v>19.670000000000002</v>
      </c>
      <c r="E92">
        <v>7.84</v>
      </c>
      <c r="F92">
        <v>4.281550116</v>
      </c>
      <c r="G92">
        <v>20.320580970000002</v>
      </c>
      <c r="H92">
        <v>30</v>
      </c>
      <c r="I92">
        <v>49.100999999999999</v>
      </c>
    </row>
    <row r="93" spans="1:9" x14ac:dyDescent="0.25">
      <c r="A93" t="s">
        <v>20</v>
      </c>
      <c r="B93">
        <v>2009</v>
      </c>
      <c r="C93">
        <v>26.95</v>
      </c>
      <c r="D93">
        <v>17.95</v>
      </c>
      <c r="E93">
        <v>7.11</v>
      </c>
      <c r="F93">
        <v>10.825687289999999</v>
      </c>
      <c r="G93">
        <v>45.114340489999996</v>
      </c>
      <c r="H93">
        <v>28</v>
      </c>
      <c r="I93">
        <v>46.386800000000001</v>
      </c>
    </row>
    <row r="94" spans="1:9" x14ac:dyDescent="0.25">
      <c r="A94" t="s">
        <v>22</v>
      </c>
      <c r="B94">
        <v>2009</v>
      </c>
      <c r="C94">
        <v>41.35</v>
      </c>
      <c r="D94">
        <v>30.5</v>
      </c>
      <c r="E94">
        <v>13.66</v>
      </c>
      <c r="F94">
        <v>-1.586797263</v>
      </c>
      <c r="G94">
        <v>42.657998370000001</v>
      </c>
      <c r="H94">
        <v>18</v>
      </c>
      <c r="I94">
        <v>54.257199999999997</v>
      </c>
    </row>
    <row r="95" spans="1:9" x14ac:dyDescent="0.25">
      <c r="A95" t="s">
        <v>23</v>
      </c>
      <c r="B95">
        <v>2009</v>
      </c>
      <c r="C95">
        <v>32.46</v>
      </c>
      <c r="D95">
        <v>21.54</v>
      </c>
      <c r="E95">
        <v>8.52</v>
      </c>
      <c r="F95">
        <v>7.5996217689999996</v>
      </c>
      <c r="G95">
        <v>26.60099949</v>
      </c>
      <c r="H95">
        <v>30</v>
      </c>
      <c r="I95">
        <v>34.942900000000002</v>
      </c>
    </row>
    <row r="96" spans="1:9" x14ac:dyDescent="0.25">
      <c r="A96" t="s">
        <v>24</v>
      </c>
      <c r="B96">
        <v>2009</v>
      </c>
      <c r="C96">
        <v>27.93</v>
      </c>
      <c r="D96">
        <v>17.97</v>
      </c>
      <c r="E96">
        <v>6.72</v>
      </c>
      <c r="F96">
        <v>6.0515241790000003</v>
      </c>
      <c r="G96">
        <v>32.038513090000002</v>
      </c>
      <c r="H96">
        <v>26.3</v>
      </c>
      <c r="I96">
        <v>36.416499999999999</v>
      </c>
    </row>
    <row r="97" spans="1:9" x14ac:dyDescent="0.25">
      <c r="A97" t="s">
        <v>25</v>
      </c>
      <c r="B97">
        <v>2009</v>
      </c>
      <c r="C97">
        <v>33.15</v>
      </c>
      <c r="D97">
        <v>22.9</v>
      </c>
      <c r="E97">
        <v>10.54</v>
      </c>
      <c r="F97">
        <v>3.3898575750000002</v>
      </c>
      <c r="G97">
        <v>37.369742510000002</v>
      </c>
      <c r="H97">
        <v>21.17</v>
      </c>
      <c r="I97">
        <v>30.011800000000001</v>
      </c>
    </row>
    <row r="98" spans="1:9" x14ac:dyDescent="0.25">
      <c r="A98" t="s">
        <v>26</v>
      </c>
      <c r="B98">
        <v>2009</v>
      </c>
      <c r="C98">
        <v>41.53</v>
      </c>
      <c r="D98">
        <v>29.99</v>
      </c>
      <c r="E98">
        <v>15.42</v>
      </c>
      <c r="F98">
        <v>5.9671284379999996</v>
      </c>
      <c r="G98">
        <v>17.10773713</v>
      </c>
      <c r="H98">
        <v>28</v>
      </c>
      <c r="I98">
        <v>36.7256</v>
      </c>
    </row>
    <row r="99" spans="1:9" x14ac:dyDescent="0.25">
      <c r="A99" t="s">
        <v>27</v>
      </c>
      <c r="B99">
        <v>2009</v>
      </c>
      <c r="C99">
        <v>45.47</v>
      </c>
      <c r="D99">
        <v>32.81</v>
      </c>
      <c r="E99">
        <v>16.68</v>
      </c>
      <c r="F99">
        <v>5.272810518</v>
      </c>
      <c r="G99">
        <v>18.339787399999999</v>
      </c>
      <c r="H99">
        <v>39.159999999999997</v>
      </c>
      <c r="I99">
        <v>37.445300000000003</v>
      </c>
    </row>
    <row r="101" spans="1:9" x14ac:dyDescent="0.25">
      <c r="C101" t="str">
        <f>C$1</f>
        <v>top10</v>
      </c>
      <c r="D101" t="str">
        <f t="shared" ref="D101:I101" si="18">D$1</f>
        <v>top5</v>
      </c>
      <c r="E101" t="str">
        <f t="shared" si="18"/>
        <v>top1</v>
      </c>
      <c r="F101" t="str">
        <f t="shared" si="18"/>
        <v>rg2</v>
      </c>
      <c r="G101" t="str">
        <f t="shared" si="18"/>
        <v>rsg2</v>
      </c>
      <c r="H101" t="str">
        <f t="shared" si="18"/>
        <v>ctxrate</v>
      </c>
      <c r="I101" t="str">
        <f t="shared" si="18"/>
        <v>kshare</v>
      </c>
    </row>
    <row r="102" spans="1:9" x14ac:dyDescent="0.25">
      <c r="A102" t="s">
        <v>28</v>
      </c>
      <c r="C102">
        <f>QUARTILE(C$83:C$99,0)</f>
        <v>25.44</v>
      </c>
      <c r="D102">
        <f t="shared" ref="D102:I102" si="19">QUARTILE(D$83:D$99,0)</f>
        <v>15.84</v>
      </c>
      <c r="E102">
        <f t="shared" si="19"/>
        <v>5.44</v>
      </c>
      <c r="F102">
        <f t="shared" si="19"/>
        <v>-1.586797263</v>
      </c>
      <c r="G102">
        <f t="shared" si="19"/>
        <v>17.10773713</v>
      </c>
      <c r="H102">
        <f t="shared" si="19"/>
        <v>18</v>
      </c>
      <c r="I102">
        <f t="shared" si="19"/>
        <v>30.011800000000001</v>
      </c>
    </row>
    <row r="103" spans="1:9" x14ac:dyDescent="0.25">
      <c r="A103">
        <v>25</v>
      </c>
      <c r="C103">
        <f>QUARTILE(C$83:C$99,1)</f>
        <v>30.56</v>
      </c>
      <c r="D103">
        <f t="shared" ref="D103:I103" si="20">QUARTILE(D$83:D$99,1)</f>
        <v>19.670000000000002</v>
      </c>
      <c r="E103">
        <f t="shared" si="20"/>
        <v>7.11</v>
      </c>
      <c r="F103">
        <f t="shared" si="20"/>
        <v>4.281550116</v>
      </c>
      <c r="G103">
        <f t="shared" si="20"/>
        <v>25.00925896</v>
      </c>
      <c r="H103">
        <f t="shared" si="20"/>
        <v>25.5</v>
      </c>
      <c r="I103">
        <f t="shared" si="20"/>
        <v>36.7256</v>
      </c>
    </row>
    <row r="104" spans="1:9" x14ac:dyDescent="0.25">
      <c r="A104" t="s">
        <v>29</v>
      </c>
      <c r="C104">
        <f>QUARTILE(C$83:C$99,2)</f>
        <v>32.69</v>
      </c>
      <c r="D104">
        <f t="shared" ref="D104:I104" si="21">QUARTILE(D$83:D$99,2)</f>
        <v>21.54</v>
      </c>
      <c r="E104">
        <f t="shared" si="21"/>
        <v>8.8800000000000008</v>
      </c>
      <c r="F104">
        <f t="shared" si="21"/>
        <v>6.0515241790000003</v>
      </c>
      <c r="G104">
        <f t="shared" si="21"/>
        <v>29.395044500000001</v>
      </c>
      <c r="H104">
        <f t="shared" si="21"/>
        <v>28</v>
      </c>
      <c r="I104">
        <f t="shared" si="21"/>
        <v>39.459699999999998</v>
      </c>
    </row>
    <row r="105" spans="1:9" x14ac:dyDescent="0.25">
      <c r="A105">
        <v>75</v>
      </c>
      <c r="C105">
        <f>QUARTILE(C$83:C$99,3)</f>
        <v>41.35</v>
      </c>
      <c r="D105">
        <f t="shared" ref="D105:I105" si="22">QUARTILE(D$83:D$99,3)</f>
        <v>28.57</v>
      </c>
      <c r="E105">
        <f t="shared" si="22"/>
        <v>11.33</v>
      </c>
      <c r="F105">
        <f t="shared" si="22"/>
        <v>7.0882315680000003</v>
      </c>
      <c r="G105">
        <f t="shared" si="22"/>
        <v>32.211753649999999</v>
      </c>
      <c r="H105">
        <f t="shared" si="22"/>
        <v>30</v>
      </c>
      <c r="I105">
        <f t="shared" si="22"/>
        <v>45.453315969999998</v>
      </c>
    </row>
    <row r="106" spans="1:9" x14ac:dyDescent="0.25">
      <c r="A106" t="s">
        <v>30</v>
      </c>
      <c r="C106">
        <f>QUARTILE(C$83:C$99,4)</f>
        <v>45.47</v>
      </c>
      <c r="D106">
        <f t="shared" ref="D106:I106" si="23">QUARTILE(D$83:D$99,4)</f>
        <v>32.81</v>
      </c>
      <c r="E106">
        <f t="shared" si="23"/>
        <v>16.68</v>
      </c>
      <c r="F106">
        <f t="shared" si="23"/>
        <v>10.825687289999999</v>
      </c>
      <c r="G106">
        <f t="shared" si="23"/>
        <v>45.114340489999996</v>
      </c>
      <c r="H106">
        <f t="shared" si="23"/>
        <v>39.54</v>
      </c>
      <c r="I106">
        <f t="shared" si="23"/>
        <v>54.257199999999997</v>
      </c>
    </row>
  </sheetData>
  <sortState ref="A2:R70">
    <sortCondition ref="B2:B7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activeCell="A21" sqref="A3:A21"/>
    </sheetView>
  </sheetViews>
  <sheetFormatPr defaultRowHeight="15" x14ac:dyDescent="0.25"/>
  <sheetData>
    <row r="1" spans="1:32" x14ac:dyDescent="0.25">
      <c r="A1" t="s">
        <v>31</v>
      </c>
      <c r="B1" t="s">
        <v>32</v>
      </c>
    </row>
    <row r="2" spans="1:32" x14ac:dyDescent="0.25">
      <c r="A2" t="s">
        <v>33</v>
      </c>
      <c r="B2">
        <v>1980</v>
      </c>
      <c r="C2">
        <v>1981</v>
      </c>
      <c r="D2">
        <v>1982</v>
      </c>
      <c r="E2">
        <v>1983</v>
      </c>
      <c r="F2">
        <v>1984</v>
      </c>
      <c r="G2">
        <v>1985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  <c r="W2">
        <v>2001</v>
      </c>
      <c r="X2">
        <v>2002</v>
      </c>
      <c r="Y2">
        <v>2003</v>
      </c>
      <c r="Z2">
        <v>2004</v>
      </c>
      <c r="AA2">
        <v>2005</v>
      </c>
      <c r="AB2">
        <v>2006</v>
      </c>
      <c r="AC2">
        <v>2007</v>
      </c>
      <c r="AD2">
        <v>2008</v>
      </c>
      <c r="AE2">
        <v>2009</v>
      </c>
      <c r="AF2">
        <v>2010</v>
      </c>
    </row>
    <row r="3" spans="1:32" x14ac:dyDescent="0.25">
      <c r="A3" t="s">
        <v>9</v>
      </c>
      <c r="B3">
        <v>4.79</v>
      </c>
      <c r="C3">
        <v>4.6100000000000003</v>
      </c>
      <c r="D3">
        <v>4.67</v>
      </c>
      <c r="E3">
        <v>4.68</v>
      </c>
      <c r="F3">
        <v>4.75</v>
      </c>
      <c r="G3">
        <v>5.0199999999999996</v>
      </c>
      <c r="H3">
        <v>5.39</v>
      </c>
      <c r="I3">
        <v>6.67</v>
      </c>
      <c r="J3">
        <v>8.41</v>
      </c>
      <c r="K3">
        <v>6.43</v>
      </c>
      <c r="L3">
        <v>6.34</v>
      </c>
      <c r="M3">
        <v>6.41</v>
      </c>
      <c r="N3">
        <v>6.55</v>
      </c>
      <c r="O3">
        <v>6.96</v>
      </c>
      <c r="P3">
        <v>7.13</v>
      </c>
      <c r="Q3">
        <v>7.23</v>
      </c>
      <c r="R3">
        <v>7.24</v>
      </c>
      <c r="S3">
        <v>7.81</v>
      </c>
      <c r="T3">
        <v>7.84</v>
      </c>
      <c r="U3">
        <v>8.84</v>
      </c>
      <c r="V3">
        <v>9.0299999999999994</v>
      </c>
      <c r="W3">
        <v>8.31</v>
      </c>
      <c r="X3">
        <v>8.7899999999999991</v>
      </c>
      <c r="Y3">
        <v>9.18</v>
      </c>
      <c r="Z3">
        <v>8.89</v>
      </c>
      <c r="AA3">
        <v>9.1199999999999992</v>
      </c>
      <c r="AB3">
        <v>10.06</v>
      </c>
      <c r="AC3">
        <v>9.84</v>
      </c>
      <c r="AD3">
        <v>8.59</v>
      </c>
      <c r="AE3">
        <v>8.8800000000000008</v>
      </c>
      <c r="AF3">
        <v>9.17</v>
      </c>
    </row>
    <row r="4" spans="1:32" x14ac:dyDescent="0.25">
      <c r="A4" t="s">
        <v>10</v>
      </c>
      <c r="B4">
        <v>8.06</v>
      </c>
      <c r="C4">
        <v>7.8</v>
      </c>
      <c r="D4">
        <v>8.4600000000000009</v>
      </c>
      <c r="E4">
        <v>8.2100000000000009</v>
      </c>
      <c r="F4">
        <v>8.2799999999999994</v>
      </c>
      <c r="G4">
        <v>8.2100000000000009</v>
      </c>
      <c r="H4">
        <v>8.24</v>
      </c>
      <c r="I4">
        <v>8.4</v>
      </c>
      <c r="J4">
        <v>9.34</v>
      </c>
      <c r="K4">
        <v>10.01</v>
      </c>
      <c r="L4">
        <v>9.35</v>
      </c>
      <c r="M4">
        <v>9.36</v>
      </c>
      <c r="N4">
        <v>9.31</v>
      </c>
      <c r="O4">
        <v>9.56</v>
      </c>
      <c r="P4">
        <v>9.59</v>
      </c>
      <c r="Q4">
        <v>10</v>
      </c>
      <c r="R4">
        <v>10.62</v>
      </c>
      <c r="S4">
        <v>11.52</v>
      </c>
      <c r="T4">
        <v>12.18</v>
      </c>
      <c r="U4">
        <v>12.62</v>
      </c>
      <c r="V4">
        <v>13.56</v>
      </c>
      <c r="W4">
        <v>13.47511737</v>
      </c>
      <c r="X4">
        <v>13.103755870000001</v>
      </c>
      <c r="Y4">
        <v>13.02948357</v>
      </c>
      <c r="Z4">
        <v>13.42206573</v>
      </c>
      <c r="AA4">
        <v>13.88892019</v>
      </c>
      <c r="AB4">
        <v>14.546760559999999</v>
      </c>
      <c r="AC4">
        <v>14.55737089</v>
      </c>
      <c r="AD4">
        <v>13.857089200000001</v>
      </c>
      <c r="AE4">
        <v>13.0400939</v>
      </c>
      <c r="AF4">
        <v>12.9658216</v>
      </c>
    </row>
    <row r="5" spans="1:32" x14ac:dyDescent="0.25">
      <c r="A5" t="s">
        <v>11</v>
      </c>
      <c r="B5">
        <v>5.47</v>
      </c>
      <c r="C5">
        <v>5.38</v>
      </c>
      <c r="D5">
        <v>5.21</v>
      </c>
      <c r="E5">
        <v>5.27</v>
      </c>
      <c r="F5">
        <v>5.26</v>
      </c>
      <c r="G5">
        <v>5.21</v>
      </c>
      <c r="H5">
        <v>5.15</v>
      </c>
      <c r="I5">
        <v>5.24</v>
      </c>
      <c r="J5">
        <v>5.18</v>
      </c>
      <c r="K5">
        <v>5.24</v>
      </c>
      <c r="L5">
        <v>5.17</v>
      </c>
      <c r="M5">
        <v>5.01</v>
      </c>
      <c r="N5">
        <v>5.0199999999999996</v>
      </c>
      <c r="O5">
        <v>5.13</v>
      </c>
      <c r="P5">
        <v>5</v>
      </c>
      <c r="Q5">
        <v>5.03</v>
      </c>
      <c r="R5">
        <v>5.12</v>
      </c>
      <c r="S5">
        <v>5.24</v>
      </c>
      <c r="T5">
        <v>5.4</v>
      </c>
      <c r="U5">
        <v>5.47</v>
      </c>
      <c r="V5">
        <v>5.73</v>
      </c>
      <c r="W5">
        <v>5.62</v>
      </c>
      <c r="X5">
        <v>5.55</v>
      </c>
      <c r="Y5">
        <v>5.5</v>
      </c>
      <c r="Z5">
        <v>5.57</v>
      </c>
      <c r="AA5">
        <v>5.78</v>
      </c>
      <c r="AB5">
        <v>5.91</v>
      </c>
      <c r="AC5">
        <v>6.12</v>
      </c>
      <c r="AD5">
        <v>6.05</v>
      </c>
      <c r="AE5">
        <v>5.44</v>
      </c>
      <c r="AF5">
        <v>6.41</v>
      </c>
    </row>
    <row r="6" spans="1:32" x14ac:dyDescent="0.25">
      <c r="A6" t="s">
        <v>12</v>
      </c>
      <c r="B6">
        <v>4.32</v>
      </c>
      <c r="C6">
        <v>3.96</v>
      </c>
      <c r="D6">
        <v>3.55</v>
      </c>
      <c r="E6">
        <v>3.49</v>
      </c>
      <c r="F6">
        <v>4.1100000000000003</v>
      </c>
      <c r="G6">
        <v>4.03</v>
      </c>
      <c r="H6">
        <v>3.86</v>
      </c>
      <c r="I6">
        <v>5.03</v>
      </c>
      <c r="J6">
        <v>4.96</v>
      </c>
      <c r="K6">
        <v>4.7</v>
      </c>
      <c r="L6">
        <v>4.59</v>
      </c>
      <c r="M6">
        <v>4.62</v>
      </c>
      <c r="N6">
        <v>4.58</v>
      </c>
      <c r="O6">
        <v>4.7632000000000003</v>
      </c>
      <c r="P6">
        <v>4.721563636</v>
      </c>
      <c r="Q6">
        <v>5.1046181820000003</v>
      </c>
      <c r="R6">
        <v>4.9380727269999998</v>
      </c>
      <c r="S6">
        <v>5.6875272729999997</v>
      </c>
      <c r="T6">
        <v>6.3453818179999999</v>
      </c>
      <c r="U6">
        <v>7.8776000000000002</v>
      </c>
      <c r="V6">
        <v>8.2939636360000009</v>
      </c>
      <c r="W6">
        <v>7.3779636359999996</v>
      </c>
      <c r="X6">
        <v>7.2114181820000001</v>
      </c>
      <c r="Y6">
        <v>7.2946909089999998</v>
      </c>
      <c r="Z6">
        <v>8.0358181819999999</v>
      </c>
      <c r="AA6">
        <v>6.3287272730000002</v>
      </c>
      <c r="AB6">
        <v>6.9865818180000003</v>
      </c>
      <c r="AC6">
        <v>6.878327273</v>
      </c>
      <c r="AD6">
        <v>7.078181818</v>
      </c>
      <c r="AE6">
        <v>6.2121454549999999</v>
      </c>
    </row>
    <row r="7" spans="1:32" x14ac:dyDescent="0.25">
      <c r="A7" t="s">
        <v>13</v>
      </c>
      <c r="B7">
        <v>7.63</v>
      </c>
      <c r="C7">
        <v>7.55</v>
      </c>
      <c r="D7">
        <v>7.07</v>
      </c>
      <c r="E7">
        <v>6.99</v>
      </c>
      <c r="F7">
        <v>7.03</v>
      </c>
      <c r="G7">
        <v>7.2</v>
      </c>
      <c r="H7">
        <v>7.44</v>
      </c>
      <c r="I7">
        <v>7.75</v>
      </c>
      <c r="J7">
        <v>7.92</v>
      </c>
      <c r="K7">
        <v>8.2100000000000009</v>
      </c>
      <c r="L7">
        <v>8.23</v>
      </c>
      <c r="M7">
        <v>7.97</v>
      </c>
      <c r="N7">
        <v>7.75</v>
      </c>
      <c r="O7">
        <v>7.65</v>
      </c>
      <c r="P7">
        <v>7.71</v>
      </c>
      <c r="Q7">
        <v>7.7</v>
      </c>
      <c r="R7">
        <v>7.73</v>
      </c>
      <c r="S7">
        <v>7.77</v>
      </c>
      <c r="T7">
        <v>7.94</v>
      </c>
      <c r="U7">
        <v>8.15</v>
      </c>
      <c r="V7">
        <v>8.2899999999999991</v>
      </c>
      <c r="W7">
        <v>8.43</v>
      </c>
      <c r="X7">
        <v>8.4600000000000009</v>
      </c>
      <c r="Y7">
        <v>8.5500000000000007</v>
      </c>
      <c r="Z7">
        <v>8.73</v>
      </c>
      <c r="AA7">
        <v>8.73</v>
      </c>
      <c r="AB7">
        <v>8.94</v>
      </c>
      <c r="AC7">
        <v>9.25</v>
      </c>
      <c r="AD7">
        <v>8.8000000000000007</v>
      </c>
      <c r="AE7">
        <v>8.08</v>
      </c>
    </row>
    <row r="8" spans="1:32" x14ac:dyDescent="0.25">
      <c r="A8" t="s">
        <v>14</v>
      </c>
      <c r="B8">
        <v>10.43</v>
      </c>
      <c r="C8">
        <v>9.9733333329999994</v>
      </c>
      <c r="D8">
        <v>9.5166666670000009</v>
      </c>
      <c r="E8">
        <v>9.06</v>
      </c>
      <c r="F8">
        <v>9.2533333330000005</v>
      </c>
      <c r="G8">
        <v>9.4466666670000006</v>
      </c>
      <c r="H8">
        <v>9.64</v>
      </c>
      <c r="I8">
        <v>9.9333333330000002</v>
      </c>
      <c r="J8">
        <v>10.22666667</v>
      </c>
      <c r="K8">
        <v>10.52</v>
      </c>
      <c r="L8">
        <v>10.49</v>
      </c>
      <c r="M8">
        <v>10.46</v>
      </c>
      <c r="N8">
        <v>10.43</v>
      </c>
      <c r="O8">
        <v>9.9</v>
      </c>
      <c r="P8">
        <v>9.3699999999999992</v>
      </c>
      <c r="Q8">
        <v>8.84</v>
      </c>
      <c r="R8">
        <v>9.52</v>
      </c>
      <c r="S8">
        <v>10.199999999999999</v>
      </c>
      <c r="T8">
        <v>10.88</v>
      </c>
    </row>
    <row r="9" spans="1:32" x14ac:dyDescent="0.25">
      <c r="A9" t="s">
        <v>15</v>
      </c>
      <c r="B9">
        <v>6.9</v>
      </c>
      <c r="C9">
        <v>6.47</v>
      </c>
      <c r="D9">
        <v>6.4</v>
      </c>
      <c r="E9">
        <v>6.34</v>
      </c>
      <c r="F9">
        <v>6.54</v>
      </c>
      <c r="G9">
        <v>6.81</v>
      </c>
      <c r="H9">
        <v>7.13</v>
      </c>
      <c r="I9">
        <v>7.45</v>
      </c>
      <c r="J9">
        <v>7.6</v>
      </c>
      <c r="K9">
        <v>7.79</v>
      </c>
      <c r="L9">
        <v>7.78</v>
      </c>
      <c r="M9">
        <v>7.84</v>
      </c>
      <c r="N9">
        <v>7.81</v>
      </c>
      <c r="O9">
        <v>7.92</v>
      </c>
      <c r="P9">
        <v>7.99</v>
      </c>
      <c r="Q9">
        <v>8.1300000000000008</v>
      </c>
      <c r="R9">
        <v>8.3333333330000006</v>
      </c>
      <c r="S9">
        <v>8.5366666670000004</v>
      </c>
      <c r="T9">
        <v>8.74</v>
      </c>
      <c r="U9">
        <v>8.82</v>
      </c>
      <c r="V9">
        <v>9.09</v>
      </c>
      <c r="W9">
        <v>9.2799999999999994</v>
      </c>
      <c r="X9">
        <v>9.2799999999999994</v>
      </c>
      <c r="Y9">
        <v>9.36</v>
      </c>
      <c r="Z9">
        <v>9.2799999999999994</v>
      </c>
      <c r="AA9">
        <v>9.35</v>
      </c>
      <c r="AB9">
        <v>9.7200000000000006</v>
      </c>
      <c r="AC9">
        <v>9.86</v>
      </c>
      <c r="AD9">
        <v>9.66</v>
      </c>
      <c r="AE9">
        <v>9.3800000000000008</v>
      </c>
    </row>
    <row r="10" spans="1:32" x14ac:dyDescent="0.25">
      <c r="A10" t="s">
        <v>16</v>
      </c>
      <c r="B10">
        <v>7.16</v>
      </c>
      <c r="C10">
        <v>7.11</v>
      </c>
      <c r="D10">
        <v>7.02</v>
      </c>
      <c r="E10">
        <v>6.94</v>
      </c>
      <c r="F10">
        <v>6.95</v>
      </c>
      <c r="G10">
        <v>7.03</v>
      </c>
      <c r="H10">
        <v>7.21</v>
      </c>
      <c r="I10">
        <v>7.66</v>
      </c>
      <c r="J10">
        <v>7.63</v>
      </c>
      <c r="K10">
        <v>7.9</v>
      </c>
      <c r="L10">
        <v>8.0500000000000007</v>
      </c>
      <c r="M10">
        <v>7.54</v>
      </c>
      <c r="N10">
        <v>7.12</v>
      </c>
      <c r="O10">
        <v>7.15</v>
      </c>
      <c r="P10">
        <v>7.06</v>
      </c>
      <c r="Q10">
        <v>7.3</v>
      </c>
      <c r="R10">
        <v>7.36</v>
      </c>
      <c r="S10">
        <v>7.32</v>
      </c>
      <c r="T10">
        <v>7.59</v>
      </c>
      <c r="U10">
        <v>7.76</v>
      </c>
      <c r="V10">
        <v>8.2200000000000006</v>
      </c>
      <c r="W10">
        <v>8.6</v>
      </c>
      <c r="X10">
        <v>8.73</v>
      </c>
      <c r="Y10">
        <v>8.92</v>
      </c>
      <c r="Z10">
        <v>9.2899999999999991</v>
      </c>
      <c r="AA10">
        <v>9.42</v>
      </c>
      <c r="AB10">
        <v>9.6199999999999992</v>
      </c>
      <c r="AC10">
        <v>9.64</v>
      </c>
      <c r="AD10">
        <v>9.7100000000000009</v>
      </c>
      <c r="AE10">
        <v>9.56</v>
      </c>
      <c r="AF10">
        <v>9.51</v>
      </c>
    </row>
    <row r="11" spans="1:32" x14ac:dyDescent="0.25">
      <c r="A11" t="s">
        <v>17</v>
      </c>
      <c r="Q11">
        <v>6.88</v>
      </c>
      <c r="R11">
        <v>7.27</v>
      </c>
      <c r="S11">
        <v>7.49</v>
      </c>
      <c r="T11">
        <v>6.58</v>
      </c>
      <c r="U11">
        <v>7.55</v>
      </c>
      <c r="V11">
        <v>8.19</v>
      </c>
      <c r="W11">
        <v>8.5500000000000007</v>
      </c>
      <c r="X11">
        <v>9.16</v>
      </c>
      <c r="Y11">
        <v>9.2200000000000006</v>
      </c>
      <c r="Z11">
        <v>9.64</v>
      </c>
      <c r="AA11">
        <v>9.9600000000000009</v>
      </c>
      <c r="AB11">
        <v>10.78</v>
      </c>
      <c r="AC11">
        <v>11.28</v>
      </c>
      <c r="AD11">
        <v>11.37</v>
      </c>
      <c r="AE11">
        <v>11.33</v>
      </c>
      <c r="AF11">
        <v>11.76</v>
      </c>
    </row>
    <row r="12" spans="1:32" x14ac:dyDescent="0.25">
      <c r="A12" t="s">
        <v>18</v>
      </c>
      <c r="K12">
        <v>5.7</v>
      </c>
      <c r="L12">
        <v>5.56</v>
      </c>
      <c r="M12">
        <v>5.54</v>
      </c>
      <c r="N12">
        <v>5.5</v>
      </c>
      <c r="O12">
        <v>5.24</v>
      </c>
      <c r="P12">
        <v>5.33</v>
      </c>
      <c r="Q12">
        <v>5.37</v>
      </c>
      <c r="R12">
        <v>5.39</v>
      </c>
      <c r="S12">
        <v>5.46</v>
      </c>
      <c r="T12">
        <v>5.29</v>
      </c>
      <c r="U12">
        <v>5.38</v>
      </c>
      <c r="V12">
        <v>5.61</v>
      </c>
      <c r="W12">
        <v>6.64</v>
      </c>
      <c r="X12">
        <v>6.55</v>
      </c>
      <c r="Y12">
        <v>6.36</v>
      </c>
      <c r="Z12">
        <v>6.66</v>
      </c>
      <c r="AA12">
        <v>6.81</v>
      </c>
      <c r="AB12">
        <v>6.84</v>
      </c>
      <c r="AC12">
        <v>7.57</v>
      </c>
      <c r="AD12">
        <v>6.76</v>
      </c>
      <c r="AE12">
        <v>6.43</v>
      </c>
      <c r="AF12">
        <v>6.45</v>
      </c>
    </row>
    <row r="13" spans="1:32" x14ac:dyDescent="0.25">
      <c r="A13" t="s">
        <v>19</v>
      </c>
      <c r="B13">
        <v>5.65</v>
      </c>
      <c r="C13">
        <v>5.5</v>
      </c>
      <c r="D13">
        <v>5.49</v>
      </c>
      <c r="E13">
        <v>5.68</v>
      </c>
      <c r="F13">
        <v>5.6</v>
      </c>
      <c r="G13">
        <v>5.51</v>
      </c>
      <c r="H13">
        <v>4.88</v>
      </c>
      <c r="I13">
        <v>5.48</v>
      </c>
      <c r="J13">
        <v>5.35</v>
      </c>
      <c r="K13">
        <v>6.59</v>
      </c>
      <c r="L13">
        <v>8.2100000000000009</v>
      </c>
      <c r="M13">
        <v>7.96</v>
      </c>
      <c r="N13">
        <v>8.4</v>
      </c>
      <c r="O13">
        <v>8.76</v>
      </c>
      <c r="P13">
        <v>9</v>
      </c>
      <c r="Q13">
        <v>8.98</v>
      </c>
      <c r="R13">
        <v>8.92</v>
      </c>
      <c r="S13">
        <v>9.16</v>
      </c>
      <c r="T13">
        <v>10.210000000000001</v>
      </c>
      <c r="U13">
        <v>13.44</v>
      </c>
      <c r="V13">
        <v>7.92</v>
      </c>
      <c r="W13">
        <v>8.32</v>
      </c>
      <c r="X13">
        <v>8.34</v>
      </c>
      <c r="Y13">
        <v>8.81</v>
      </c>
      <c r="Z13">
        <v>9.41</v>
      </c>
      <c r="AA13">
        <v>8.92</v>
      </c>
      <c r="AB13">
        <v>8.14</v>
      </c>
      <c r="AC13">
        <v>7.83</v>
      </c>
      <c r="AD13">
        <v>8.11</v>
      </c>
      <c r="AE13">
        <v>7.84</v>
      </c>
      <c r="AF13">
        <v>7.4</v>
      </c>
    </row>
    <row r="14" spans="1:32" x14ac:dyDescent="0.25">
      <c r="A14" t="s">
        <v>20</v>
      </c>
      <c r="B14">
        <v>4.5999999999999996</v>
      </c>
      <c r="C14">
        <v>4.47</v>
      </c>
      <c r="D14">
        <v>4.43</v>
      </c>
      <c r="E14">
        <v>4.42</v>
      </c>
      <c r="F14">
        <v>4.3899999999999997</v>
      </c>
      <c r="G14">
        <v>4.45</v>
      </c>
      <c r="H14">
        <v>4.37</v>
      </c>
      <c r="I14">
        <v>4.41</v>
      </c>
      <c r="J14">
        <v>4.33</v>
      </c>
      <c r="K14">
        <v>4.13</v>
      </c>
      <c r="L14">
        <v>4.28</v>
      </c>
      <c r="M14">
        <v>4.37</v>
      </c>
      <c r="N14">
        <v>5.38</v>
      </c>
      <c r="O14">
        <v>6.97</v>
      </c>
      <c r="P14">
        <v>7.43</v>
      </c>
      <c r="Q14">
        <v>7.36</v>
      </c>
      <c r="R14">
        <v>7.96</v>
      </c>
      <c r="S14">
        <v>8.61</v>
      </c>
      <c r="T14">
        <v>7.99</v>
      </c>
      <c r="U14">
        <v>8.3800000000000008</v>
      </c>
      <c r="V14">
        <v>10.31</v>
      </c>
      <c r="W14">
        <v>7.36</v>
      </c>
      <c r="X14">
        <v>9.61</v>
      </c>
      <c r="Y14">
        <v>10.4</v>
      </c>
      <c r="Z14">
        <v>11.62</v>
      </c>
      <c r="AA14">
        <v>16.489999999999998</v>
      </c>
      <c r="AB14">
        <v>7.86</v>
      </c>
      <c r="AC14">
        <v>8.5399999999999991</v>
      </c>
      <c r="AD14">
        <v>7.7</v>
      </c>
      <c r="AE14">
        <v>7.11</v>
      </c>
      <c r="AF14">
        <v>7.74</v>
      </c>
    </row>
    <row r="15" spans="1:32" x14ac:dyDescent="0.25">
      <c r="A15" t="s">
        <v>21</v>
      </c>
      <c r="K15">
        <v>6.84</v>
      </c>
      <c r="L15">
        <v>7.21</v>
      </c>
      <c r="M15">
        <v>7.46</v>
      </c>
      <c r="N15">
        <v>7.58</v>
      </c>
      <c r="O15">
        <v>8.06</v>
      </c>
      <c r="P15">
        <v>8.19</v>
      </c>
      <c r="Q15">
        <v>8.41</v>
      </c>
      <c r="R15">
        <v>8.4499999999999993</v>
      </c>
      <c r="S15">
        <v>8.7799999999999994</v>
      </c>
      <c r="T15">
        <v>8.7799999999999994</v>
      </c>
      <c r="U15">
        <v>9.23</v>
      </c>
      <c r="V15">
        <v>9.09</v>
      </c>
      <c r="W15">
        <v>9.65</v>
      </c>
      <c r="X15">
        <v>8.9700000000000006</v>
      </c>
      <c r="Y15">
        <v>9.1300000000000008</v>
      </c>
      <c r="Z15">
        <v>9.6199999999999992</v>
      </c>
      <c r="AA15">
        <v>9.77</v>
      </c>
    </row>
    <row r="16" spans="1:32" x14ac:dyDescent="0.25">
      <c r="A16" t="s">
        <v>22</v>
      </c>
      <c r="B16">
        <v>10.59</v>
      </c>
      <c r="C16">
        <v>10.6</v>
      </c>
      <c r="D16">
        <v>10.79</v>
      </c>
      <c r="E16">
        <v>10.45</v>
      </c>
      <c r="F16">
        <v>10.17</v>
      </c>
      <c r="G16">
        <v>10.67</v>
      </c>
      <c r="H16">
        <v>10.26</v>
      </c>
      <c r="I16">
        <v>11.41</v>
      </c>
      <c r="J16">
        <v>10.72</v>
      </c>
      <c r="K16">
        <v>11.3</v>
      </c>
      <c r="L16">
        <v>11.22</v>
      </c>
      <c r="M16">
        <v>10.43</v>
      </c>
      <c r="N16">
        <v>10.48</v>
      </c>
      <c r="O16">
        <v>10.53</v>
      </c>
      <c r="P16">
        <v>10.02</v>
      </c>
      <c r="Q16">
        <v>9.84</v>
      </c>
      <c r="R16">
        <v>9.99</v>
      </c>
      <c r="S16">
        <v>10.31</v>
      </c>
      <c r="T16">
        <v>11.1</v>
      </c>
      <c r="U16">
        <v>12.78</v>
      </c>
      <c r="V16">
        <v>13.26</v>
      </c>
      <c r="W16">
        <v>15.07</v>
      </c>
      <c r="X16">
        <v>15.06</v>
      </c>
      <c r="Y16">
        <v>14.24</v>
      </c>
      <c r="Z16">
        <v>13.6</v>
      </c>
      <c r="AA16">
        <v>13.6</v>
      </c>
      <c r="AB16">
        <v>14.23</v>
      </c>
      <c r="AC16">
        <v>14.06</v>
      </c>
      <c r="AD16">
        <v>15.15</v>
      </c>
      <c r="AE16">
        <v>13.66</v>
      </c>
      <c r="AF16">
        <v>13.39</v>
      </c>
    </row>
    <row r="17" spans="1:32" x14ac:dyDescent="0.25">
      <c r="A17" t="s">
        <v>23</v>
      </c>
      <c r="C17">
        <v>7.5</v>
      </c>
      <c r="D17">
        <v>7.75</v>
      </c>
      <c r="E17">
        <v>7.65</v>
      </c>
      <c r="F17">
        <v>7.61</v>
      </c>
      <c r="G17">
        <v>7.75</v>
      </c>
      <c r="H17">
        <v>8.2100000000000009</v>
      </c>
      <c r="I17">
        <v>8.4</v>
      </c>
      <c r="J17">
        <v>8.36</v>
      </c>
      <c r="K17">
        <v>8.4600000000000009</v>
      </c>
      <c r="L17">
        <v>8.36</v>
      </c>
      <c r="M17">
        <v>8.08</v>
      </c>
      <c r="N17">
        <v>8.1999999999999993</v>
      </c>
      <c r="O17">
        <v>7.83</v>
      </c>
      <c r="P17">
        <v>7.89</v>
      </c>
      <c r="Q17">
        <v>7.88</v>
      </c>
      <c r="R17">
        <v>7.89</v>
      </c>
      <c r="S17">
        <v>7.91</v>
      </c>
      <c r="T17">
        <v>8.08</v>
      </c>
      <c r="U17">
        <v>8.5</v>
      </c>
      <c r="V17">
        <v>8.65</v>
      </c>
      <c r="W17">
        <v>8.6199999999999992</v>
      </c>
      <c r="X17">
        <v>8.42</v>
      </c>
      <c r="Y17">
        <v>8.56</v>
      </c>
      <c r="Z17">
        <v>8.67</v>
      </c>
      <c r="AA17">
        <v>8.8000000000000007</v>
      </c>
      <c r="AB17">
        <v>9.14</v>
      </c>
      <c r="AC17">
        <v>9.0299999999999994</v>
      </c>
      <c r="AD17">
        <v>8.74</v>
      </c>
      <c r="AE17">
        <v>8.52</v>
      </c>
      <c r="AF17">
        <v>8.14</v>
      </c>
    </row>
    <row r="18" spans="1:32" x14ac:dyDescent="0.25">
      <c r="A18" t="s">
        <v>24</v>
      </c>
      <c r="B18">
        <v>4.05</v>
      </c>
      <c r="C18">
        <v>3.97</v>
      </c>
      <c r="D18">
        <v>3.98</v>
      </c>
      <c r="E18">
        <v>4.08</v>
      </c>
      <c r="F18">
        <v>4.13</v>
      </c>
      <c r="G18">
        <v>4.12</v>
      </c>
      <c r="H18">
        <v>4.1100000000000003</v>
      </c>
      <c r="I18">
        <v>4.24</v>
      </c>
      <c r="J18">
        <v>4.38</v>
      </c>
      <c r="K18">
        <v>4.4800000000000004</v>
      </c>
      <c r="L18">
        <v>4.38</v>
      </c>
      <c r="M18">
        <v>5.0999999999999996</v>
      </c>
      <c r="N18">
        <v>5.04</v>
      </c>
      <c r="O18">
        <v>5.22</v>
      </c>
      <c r="P18">
        <v>5.53</v>
      </c>
      <c r="Q18">
        <v>5.25</v>
      </c>
      <c r="R18">
        <v>5.59</v>
      </c>
      <c r="S18">
        <v>5.72</v>
      </c>
      <c r="T18">
        <v>5.87</v>
      </c>
      <c r="U18">
        <v>6.01</v>
      </c>
      <c r="V18">
        <v>5.97</v>
      </c>
      <c r="W18">
        <v>5.95</v>
      </c>
      <c r="X18">
        <v>5.67</v>
      </c>
      <c r="Y18">
        <v>5.52</v>
      </c>
      <c r="Z18">
        <v>5.72</v>
      </c>
      <c r="AA18">
        <v>6.28</v>
      </c>
      <c r="AB18">
        <v>6.61</v>
      </c>
      <c r="AC18">
        <v>6.91</v>
      </c>
      <c r="AD18">
        <v>7.09</v>
      </c>
      <c r="AE18">
        <v>6.72</v>
      </c>
      <c r="AF18">
        <v>6.91</v>
      </c>
    </row>
    <row r="19" spans="1:32" x14ac:dyDescent="0.25">
      <c r="A19" t="s">
        <v>25</v>
      </c>
      <c r="C19">
        <v>8.4</v>
      </c>
      <c r="D19">
        <v>8.3949999999999996</v>
      </c>
      <c r="E19">
        <v>8.39</v>
      </c>
      <c r="F19">
        <v>8.7200000000000006</v>
      </c>
      <c r="G19">
        <v>9.0500000000000007</v>
      </c>
      <c r="H19">
        <v>9.06</v>
      </c>
      <c r="I19">
        <v>9.07</v>
      </c>
      <c r="J19">
        <v>9.1449999999999996</v>
      </c>
      <c r="K19">
        <v>9.2200000000000006</v>
      </c>
      <c r="L19">
        <v>8.91</v>
      </c>
      <c r="M19">
        <v>8.6</v>
      </c>
      <c r="N19">
        <v>8.51</v>
      </c>
      <c r="O19">
        <v>8.42</v>
      </c>
      <c r="P19">
        <v>8.4499999999999993</v>
      </c>
      <c r="Q19">
        <v>8.48</v>
      </c>
      <c r="R19">
        <v>8.67</v>
      </c>
      <c r="S19">
        <v>8.86</v>
      </c>
      <c r="T19">
        <v>9.1</v>
      </c>
      <c r="U19">
        <v>10.25</v>
      </c>
      <c r="V19">
        <v>10.42</v>
      </c>
      <c r="W19">
        <v>10.06</v>
      </c>
      <c r="X19">
        <v>9.33</v>
      </c>
      <c r="Y19">
        <v>9.3800000000000008</v>
      </c>
      <c r="Z19">
        <v>9.64</v>
      </c>
      <c r="AA19">
        <v>9.84</v>
      </c>
      <c r="AB19">
        <v>10.3</v>
      </c>
      <c r="AC19">
        <v>10.91</v>
      </c>
      <c r="AD19">
        <v>10.96</v>
      </c>
      <c r="AE19">
        <v>10.54</v>
      </c>
    </row>
    <row r="20" spans="1:32" x14ac:dyDescent="0.25">
      <c r="A20" t="s">
        <v>26</v>
      </c>
      <c r="L20">
        <v>9.8000000000000007</v>
      </c>
      <c r="M20">
        <v>10.32</v>
      </c>
      <c r="N20">
        <v>9.86</v>
      </c>
      <c r="O20">
        <v>10.36</v>
      </c>
      <c r="P20">
        <v>10.6</v>
      </c>
      <c r="Q20">
        <v>10.75</v>
      </c>
      <c r="R20">
        <v>11.9</v>
      </c>
      <c r="S20">
        <v>12.07</v>
      </c>
      <c r="T20">
        <v>12.53</v>
      </c>
      <c r="U20">
        <v>12.51</v>
      </c>
      <c r="V20">
        <v>12.67</v>
      </c>
      <c r="W20">
        <v>12.71</v>
      </c>
      <c r="X20">
        <v>12.27</v>
      </c>
      <c r="Y20">
        <v>12.12</v>
      </c>
      <c r="Z20">
        <v>12.89</v>
      </c>
      <c r="AA20">
        <v>14.25</v>
      </c>
      <c r="AB20">
        <v>14.82</v>
      </c>
      <c r="AC20">
        <v>15.44</v>
      </c>
      <c r="AD20">
        <v>15.43</v>
      </c>
      <c r="AE20">
        <v>15.42</v>
      </c>
      <c r="AF20">
        <v>12.55</v>
      </c>
    </row>
    <row r="21" spans="1:32" x14ac:dyDescent="0.25">
      <c r="A21" t="s">
        <v>27</v>
      </c>
      <c r="B21">
        <v>8.18</v>
      </c>
      <c r="C21">
        <v>8.0299999999999994</v>
      </c>
      <c r="D21">
        <v>8.39</v>
      </c>
      <c r="E21">
        <v>8.59</v>
      </c>
      <c r="F21">
        <v>8.89</v>
      </c>
      <c r="G21">
        <v>9.09</v>
      </c>
      <c r="H21">
        <v>9.1300000000000008</v>
      </c>
      <c r="I21">
        <v>10.75</v>
      </c>
      <c r="J21">
        <v>13.17</v>
      </c>
      <c r="K21">
        <v>12.61</v>
      </c>
      <c r="L21">
        <v>12.98</v>
      </c>
      <c r="M21">
        <v>12.17</v>
      </c>
      <c r="N21">
        <v>13.48</v>
      </c>
      <c r="O21">
        <v>12.82</v>
      </c>
      <c r="P21">
        <v>12.85</v>
      </c>
      <c r="Q21">
        <v>13.53</v>
      </c>
      <c r="R21">
        <v>14.11</v>
      </c>
      <c r="S21">
        <v>14.77</v>
      </c>
      <c r="T21">
        <v>15.29</v>
      </c>
      <c r="U21">
        <v>15.87</v>
      </c>
      <c r="V21">
        <v>16.489999999999998</v>
      </c>
      <c r="W21">
        <v>15.37</v>
      </c>
      <c r="X21">
        <v>14.99</v>
      </c>
      <c r="Y21">
        <v>15.21</v>
      </c>
      <c r="Z21">
        <v>16.34</v>
      </c>
      <c r="AA21">
        <v>17.68</v>
      </c>
      <c r="AB21">
        <v>18.059999999999999</v>
      </c>
      <c r="AC21">
        <v>18.329999999999998</v>
      </c>
      <c r="AD21">
        <v>17.89</v>
      </c>
      <c r="AE21">
        <v>16.68</v>
      </c>
      <c r="AF21">
        <v>17.45</v>
      </c>
    </row>
    <row r="23" spans="1:32" x14ac:dyDescent="0.25">
      <c r="A23" t="s">
        <v>28</v>
      </c>
      <c r="B23">
        <f t="shared" ref="B23:AE23" si="0">QUARTILE(B3:B21,0)</f>
        <v>4.05</v>
      </c>
      <c r="C23">
        <f t="shared" si="0"/>
        <v>3.96</v>
      </c>
      <c r="D23">
        <f t="shared" si="0"/>
        <v>3.55</v>
      </c>
      <c r="E23">
        <f t="shared" si="0"/>
        <v>3.49</v>
      </c>
      <c r="F23">
        <f t="shared" si="0"/>
        <v>4.1100000000000003</v>
      </c>
      <c r="G23">
        <f t="shared" si="0"/>
        <v>4.03</v>
      </c>
      <c r="H23">
        <f t="shared" si="0"/>
        <v>3.86</v>
      </c>
      <c r="I23">
        <f t="shared" si="0"/>
        <v>4.24</v>
      </c>
      <c r="J23">
        <f t="shared" si="0"/>
        <v>4.33</v>
      </c>
      <c r="K23">
        <f t="shared" si="0"/>
        <v>4.13</v>
      </c>
      <c r="L23">
        <f t="shared" si="0"/>
        <v>4.28</v>
      </c>
      <c r="M23">
        <f t="shared" si="0"/>
        <v>4.37</v>
      </c>
      <c r="N23">
        <f t="shared" si="0"/>
        <v>4.58</v>
      </c>
      <c r="O23">
        <f t="shared" si="0"/>
        <v>4.7632000000000003</v>
      </c>
      <c r="P23">
        <f t="shared" si="0"/>
        <v>4.721563636</v>
      </c>
      <c r="Q23">
        <f t="shared" si="0"/>
        <v>5.03</v>
      </c>
      <c r="R23">
        <f t="shared" si="0"/>
        <v>4.9380727269999998</v>
      </c>
      <c r="S23">
        <f t="shared" si="0"/>
        <v>5.24</v>
      </c>
      <c r="T23">
        <f t="shared" si="0"/>
        <v>5.29</v>
      </c>
      <c r="U23">
        <f t="shared" si="0"/>
        <v>5.38</v>
      </c>
      <c r="V23">
        <f t="shared" si="0"/>
        <v>5.61</v>
      </c>
      <c r="W23">
        <f t="shared" si="0"/>
        <v>5.62</v>
      </c>
      <c r="X23">
        <f t="shared" si="0"/>
        <v>5.55</v>
      </c>
      <c r="Y23">
        <f t="shared" si="0"/>
        <v>5.5</v>
      </c>
      <c r="Z23">
        <f t="shared" si="0"/>
        <v>5.57</v>
      </c>
      <c r="AA23">
        <f t="shared" si="0"/>
        <v>5.78</v>
      </c>
      <c r="AB23">
        <f t="shared" si="0"/>
        <v>5.91</v>
      </c>
      <c r="AC23">
        <f t="shared" si="0"/>
        <v>6.12</v>
      </c>
      <c r="AD23">
        <f t="shared" si="0"/>
        <v>6.05</v>
      </c>
      <c r="AE23">
        <f t="shared" si="0"/>
        <v>5.44</v>
      </c>
      <c r="AF23">
        <f>QUARTILE(AF3:AF21,0)</f>
        <v>6.41</v>
      </c>
    </row>
    <row r="24" spans="1:32" x14ac:dyDescent="0.25">
      <c r="A24">
        <v>25</v>
      </c>
      <c r="B24">
        <f t="shared" ref="B24:AE24" si="1">QUARTILE(B3:B21,1)</f>
        <v>4.79</v>
      </c>
      <c r="C24">
        <f t="shared" si="1"/>
        <v>4.9950000000000001</v>
      </c>
      <c r="D24">
        <f t="shared" si="1"/>
        <v>4.9399999999999995</v>
      </c>
      <c r="E24">
        <f t="shared" si="1"/>
        <v>4.9749999999999996</v>
      </c>
      <c r="F24">
        <f t="shared" si="1"/>
        <v>5.0049999999999999</v>
      </c>
      <c r="G24">
        <f t="shared" si="1"/>
        <v>5.1150000000000002</v>
      </c>
      <c r="H24">
        <f t="shared" si="1"/>
        <v>5.0150000000000006</v>
      </c>
      <c r="I24">
        <f t="shared" si="1"/>
        <v>5.36</v>
      </c>
      <c r="J24">
        <f t="shared" si="1"/>
        <v>5.2649999999999997</v>
      </c>
      <c r="K24">
        <f t="shared" si="1"/>
        <v>5.7</v>
      </c>
      <c r="L24">
        <f t="shared" si="1"/>
        <v>5.7549999999999999</v>
      </c>
      <c r="M24">
        <f t="shared" si="1"/>
        <v>5.7575000000000003</v>
      </c>
      <c r="N24">
        <f t="shared" si="1"/>
        <v>5.7625000000000002</v>
      </c>
      <c r="O24">
        <f t="shared" si="1"/>
        <v>6.9625000000000004</v>
      </c>
      <c r="P24">
        <f t="shared" si="1"/>
        <v>7.0774999999999997</v>
      </c>
      <c r="Q24">
        <f t="shared" si="1"/>
        <v>7.0549999999999997</v>
      </c>
      <c r="R24">
        <f t="shared" si="1"/>
        <v>7.2549999999999999</v>
      </c>
      <c r="S24">
        <f t="shared" si="1"/>
        <v>7.4050000000000002</v>
      </c>
      <c r="T24">
        <f t="shared" si="1"/>
        <v>7.085</v>
      </c>
      <c r="U24">
        <f t="shared" si="1"/>
        <v>7.7893999999999997</v>
      </c>
      <c r="V24">
        <f t="shared" si="1"/>
        <v>8.1974999999999998</v>
      </c>
      <c r="W24">
        <f t="shared" si="1"/>
        <v>7.610972727</v>
      </c>
      <c r="X24">
        <f t="shared" si="1"/>
        <v>8.36</v>
      </c>
      <c r="Y24">
        <f t="shared" si="1"/>
        <v>8.5525000000000002</v>
      </c>
      <c r="Z24">
        <f t="shared" si="1"/>
        <v>8.6850000000000005</v>
      </c>
      <c r="AA24">
        <f t="shared" si="1"/>
        <v>8.7475000000000005</v>
      </c>
      <c r="AB24">
        <f t="shared" si="1"/>
        <v>7.86</v>
      </c>
      <c r="AC24">
        <f t="shared" si="1"/>
        <v>7.83</v>
      </c>
      <c r="AD24">
        <f t="shared" si="1"/>
        <v>7.7</v>
      </c>
      <c r="AE24">
        <f t="shared" si="1"/>
        <v>7.11</v>
      </c>
      <c r="AF24">
        <f>QUARTILE(AF3:AF21,1)</f>
        <v>7.4</v>
      </c>
    </row>
    <row r="25" spans="1:32" x14ac:dyDescent="0.25">
      <c r="A25" t="s">
        <v>29</v>
      </c>
      <c r="B25">
        <f t="shared" ref="B25:AE25" si="2">QUARTILE(B3:B21,2)</f>
        <v>6.9</v>
      </c>
      <c r="C25">
        <f t="shared" si="2"/>
        <v>7.11</v>
      </c>
      <c r="D25">
        <f t="shared" si="2"/>
        <v>7.02</v>
      </c>
      <c r="E25">
        <f t="shared" si="2"/>
        <v>6.94</v>
      </c>
      <c r="F25">
        <f t="shared" si="2"/>
        <v>6.95</v>
      </c>
      <c r="G25">
        <f t="shared" si="2"/>
        <v>7.03</v>
      </c>
      <c r="H25">
        <f t="shared" si="2"/>
        <v>7.21</v>
      </c>
      <c r="I25">
        <f t="shared" si="2"/>
        <v>7.66</v>
      </c>
      <c r="J25">
        <f t="shared" si="2"/>
        <v>7.92</v>
      </c>
      <c r="K25">
        <f t="shared" si="2"/>
        <v>7.79</v>
      </c>
      <c r="L25">
        <f t="shared" si="2"/>
        <v>8.1300000000000008</v>
      </c>
      <c r="M25">
        <f t="shared" si="2"/>
        <v>7.9</v>
      </c>
      <c r="N25">
        <f t="shared" si="2"/>
        <v>7.7799999999999994</v>
      </c>
      <c r="O25">
        <f t="shared" si="2"/>
        <v>7.875</v>
      </c>
      <c r="P25">
        <f t="shared" si="2"/>
        <v>7.9399999999999995</v>
      </c>
      <c r="Q25">
        <f t="shared" si="2"/>
        <v>7.88</v>
      </c>
      <c r="R25">
        <f t="shared" si="2"/>
        <v>7.96</v>
      </c>
      <c r="S25">
        <f t="shared" si="2"/>
        <v>8.5366666670000004</v>
      </c>
      <c r="T25">
        <f t="shared" si="2"/>
        <v>8.08</v>
      </c>
      <c r="U25">
        <f t="shared" si="2"/>
        <v>8.66</v>
      </c>
      <c r="V25">
        <f t="shared" si="2"/>
        <v>8.84</v>
      </c>
      <c r="W25">
        <f t="shared" si="2"/>
        <v>8.5749999999999993</v>
      </c>
      <c r="X25">
        <f t="shared" si="2"/>
        <v>8.879999999999999</v>
      </c>
      <c r="Y25">
        <f t="shared" si="2"/>
        <v>9.1550000000000011</v>
      </c>
      <c r="Z25">
        <f t="shared" si="2"/>
        <v>9.35</v>
      </c>
      <c r="AA25">
        <f t="shared" si="2"/>
        <v>9.3849999999999998</v>
      </c>
      <c r="AB25">
        <f t="shared" si="2"/>
        <v>9.6199999999999992</v>
      </c>
      <c r="AC25">
        <f t="shared" si="2"/>
        <v>9.64</v>
      </c>
      <c r="AD25">
        <f t="shared" si="2"/>
        <v>8.8000000000000007</v>
      </c>
      <c r="AE25">
        <f t="shared" si="2"/>
        <v>8.8800000000000008</v>
      </c>
      <c r="AF25">
        <f>QUARTILE(AF3:AF21,2)</f>
        <v>9.17</v>
      </c>
    </row>
    <row r="26" spans="1:32" x14ac:dyDescent="0.25">
      <c r="A26">
        <v>75</v>
      </c>
      <c r="B26">
        <f t="shared" ref="B26:AE26" si="3">QUARTILE(B3:B21,3)</f>
        <v>8.06</v>
      </c>
      <c r="C26">
        <f t="shared" si="3"/>
        <v>7.9149999999999991</v>
      </c>
      <c r="D26">
        <f t="shared" si="3"/>
        <v>8.3925000000000001</v>
      </c>
      <c r="E26">
        <f t="shared" si="3"/>
        <v>8.3000000000000007</v>
      </c>
      <c r="F26">
        <f t="shared" si="3"/>
        <v>8.5</v>
      </c>
      <c r="G26">
        <f t="shared" si="3"/>
        <v>8.6300000000000008</v>
      </c>
      <c r="H26">
        <f t="shared" si="3"/>
        <v>8.65</v>
      </c>
      <c r="I26">
        <f t="shared" si="3"/>
        <v>8.7349999999999994</v>
      </c>
      <c r="J26">
        <f t="shared" si="3"/>
        <v>9.2424999999999997</v>
      </c>
      <c r="K26">
        <f t="shared" si="3"/>
        <v>9.2200000000000006</v>
      </c>
      <c r="L26">
        <f t="shared" si="3"/>
        <v>9.24</v>
      </c>
      <c r="M26">
        <f t="shared" si="3"/>
        <v>9.17</v>
      </c>
      <c r="N26">
        <f t="shared" si="3"/>
        <v>9.11</v>
      </c>
      <c r="O26">
        <f t="shared" si="3"/>
        <v>9.36</v>
      </c>
      <c r="P26">
        <f t="shared" si="3"/>
        <v>9.2774999999999999</v>
      </c>
      <c r="Q26">
        <f t="shared" si="3"/>
        <v>8.91</v>
      </c>
      <c r="R26">
        <f t="shared" si="3"/>
        <v>9.2199999999999989</v>
      </c>
      <c r="S26">
        <f t="shared" si="3"/>
        <v>9.68</v>
      </c>
      <c r="T26">
        <f t="shared" si="3"/>
        <v>10.545000000000002</v>
      </c>
      <c r="U26">
        <f t="shared" si="3"/>
        <v>11.945</v>
      </c>
      <c r="V26">
        <f t="shared" si="3"/>
        <v>10.3925</v>
      </c>
      <c r="W26">
        <f t="shared" si="3"/>
        <v>9.9574999999999996</v>
      </c>
      <c r="X26">
        <f t="shared" si="3"/>
        <v>9.5399999999999991</v>
      </c>
      <c r="Y26">
        <f t="shared" si="3"/>
        <v>10.145</v>
      </c>
      <c r="Z26">
        <f t="shared" si="3"/>
        <v>11.125</v>
      </c>
      <c r="AA26">
        <f t="shared" si="3"/>
        <v>12.69</v>
      </c>
      <c r="AB26">
        <f t="shared" si="3"/>
        <v>10.78</v>
      </c>
      <c r="AC26">
        <f t="shared" si="3"/>
        <v>11.28</v>
      </c>
      <c r="AD26">
        <f t="shared" si="3"/>
        <v>11.37</v>
      </c>
      <c r="AE26">
        <f t="shared" si="3"/>
        <v>11.33</v>
      </c>
      <c r="AF26">
        <f>QUARTILE(AF3:AF21,3)</f>
        <v>12.55</v>
      </c>
    </row>
    <row r="27" spans="1:32" x14ac:dyDescent="0.25">
      <c r="A27" t="s">
        <v>30</v>
      </c>
      <c r="B27">
        <f t="shared" ref="B27:AE27" si="4">QUARTILE(B3:B21,4)</f>
        <v>10.59</v>
      </c>
      <c r="C27">
        <f t="shared" si="4"/>
        <v>10.6</v>
      </c>
      <c r="D27">
        <f t="shared" si="4"/>
        <v>10.79</v>
      </c>
      <c r="E27">
        <f t="shared" si="4"/>
        <v>10.45</v>
      </c>
      <c r="F27">
        <f t="shared" si="4"/>
        <v>10.17</v>
      </c>
      <c r="G27">
        <f t="shared" si="4"/>
        <v>10.67</v>
      </c>
      <c r="H27">
        <f t="shared" si="4"/>
        <v>10.26</v>
      </c>
      <c r="I27">
        <f t="shared" si="4"/>
        <v>11.41</v>
      </c>
      <c r="J27">
        <f t="shared" si="4"/>
        <v>13.17</v>
      </c>
      <c r="K27">
        <f t="shared" si="4"/>
        <v>12.61</v>
      </c>
      <c r="L27">
        <f t="shared" si="4"/>
        <v>12.98</v>
      </c>
      <c r="M27">
        <f t="shared" si="4"/>
        <v>12.17</v>
      </c>
      <c r="N27">
        <f t="shared" si="4"/>
        <v>13.48</v>
      </c>
      <c r="O27">
        <f t="shared" si="4"/>
        <v>12.82</v>
      </c>
      <c r="P27">
        <f t="shared" si="4"/>
        <v>12.85</v>
      </c>
      <c r="Q27">
        <f t="shared" si="4"/>
        <v>13.53</v>
      </c>
      <c r="R27">
        <f t="shared" si="4"/>
        <v>14.11</v>
      </c>
      <c r="S27">
        <f t="shared" si="4"/>
        <v>14.77</v>
      </c>
      <c r="T27">
        <f t="shared" si="4"/>
        <v>15.29</v>
      </c>
      <c r="U27">
        <f t="shared" si="4"/>
        <v>15.87</v>
      </c>
      <c r="V27">
        <f t="shared" si="4"/>
        <v>16.489999999999998</v>
      </c>
      <c r="W27">
        <f t="shared" si="4"/>
        <v>15.37</v>
      </c>
      <c r="X27">
        <f t="shared" si="4"/>
        <v>15.06</v>
      </c>
      <c r="Y27">
        <f t="shared" si="4"/>
        <v>15.21</v>
      </c>
      <c r="Z27">
        <f t="shared" si="4"/>
        <v>16.34</v>
      </c>
      <c r="AA27">
        <f t="shared" si="4"/>
        <v>17.68</v>
      </c>
      <c r="AB27">
        <f t="shared" si="4"/>
        <v>18.059999999999999</v>
      </c>
      <c r="AC27">
        <f t="shared" si="4"/>
        <v>18.329999999999998</v>
      </c>
      <c r="AD27">
        <f t="shared" si="4"/>
        <v>17.89</v>
      </c>
      <c r="AE27">
        <f t="shared" si="4"/>
        <v>16.68</v>
      </c>
      <c r="AF27">
        <f>QUARTILE(AF3:AF21,4)</f>
        <v>17.45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selection activeCell="A21" sqref="A3:A21"/>
    </sheetView>
  </sheetViews>
  <sheetFormatPr defaultRowHeight="15" x14ac:dyDescent="0.25"/>
  <sheetData>
    <row r="1" spans="1:35" x14ac:dyDescent="0.25">
      <c r="A1" t="s">
        <v>39</v>
      </c>
      <c r="B1" t="s">
        <v>32</v>
      </c>
    </row>
    <row r="2" spans="1:35" x14ac:dyDescent="0.25">
      <c r="A2" t="s">
        <v>33</v>
      </c>
      <c r="B2">
        <v>1980</v>
      </c>
      <c r="C2">
        <v>1981</v>
      </c>
      <c r="D2">
        <v>1982</v>
      </c>
      <c r="E2">
        <v>1983</v>
      </c>
      <c r="F2">
        <v>1984</v>
      </c>
      <c r="G2">
        <v>1985</v>
      </c>
      <c r="H2">
        <v>1986</v>
      </c>
      <c r="I2">
        <v>1987</v>
      </c>
      <c r="J2">
        <v>1988</v>
      </c>
      <c r="K2">
        <v>1989</v>
      </c>
      <c r="L2">
        <v>1990</v>
      </c>
      <c r="M2">
        <v>1991</v>
      </c>
      <c r="N2">
        <v>1992</v>
      </c>
      <c r="O2">
        <v>1993</v>
      </c>
      <c r="P2">
        <v>1994</v>
      </c>
      <c r="Q2">
        <v>1995</v>
      </c>
      <c r="R2">
        <v>1996</v>
      </c>
      <c r="S2">
        <v>1997</v>
      </c>
      <c r="T2">
        <v>1998</v>
      </c>
      <c r="U2">
        <v>1999</v>
      </c>
      <c r="V2">
        <v>2000</v>
      </c>
      <c r="W2">
        <v>2001</v>
      </c>
      <c r="X2">
        <v>2002</v>
      </c>
      <c r="Y2">
        <v>2003</v>
      </c>
      <c r="Z2">
        <v>2004</v>
      </c>
      <c r="AA2">
        <v>2005</v>
      </c>
      <c r="AB2">
        <v>2006</v>
      </c>
      <c r="AC2">
        <v>2007</v>
      </c>
      <c r="AD2">
        <v>2008</v>
      </c>
      <c r="AE2">
        <v>2009</v>
      </c>
      <c r="AF2">
        <v>2010</v>
      </c>
      <c r="AG2">
        <v>2011</v>
      </c>
      <c r="AH2">
        <v>2012</v>
      </c>
      <c r="AI2" t="s">
        <v>34</v>
      </c>
    </row>
    <row r="3" spans="1:35" x14ac:dyDescent="0.25">
      <c r="A3" t="s">
        <v>9</v>
      </c>
      <c r="B3">
        <v>22.781300000000002</v>
      </c>
      <c r="C3">
        <v>22.992699999999999</v>
      </c>
      <c r="D3">
        <v>24.848600000000001</v>
      </c>
      <c r="E3">
        <v>26.956299999999999</v>
      </c>
      <c r="F3">
        <v>27.4373</v>
      </c>
      <c r="G3">
        <v>27.803799999999999</v>
      </c>
      <c r="H3">
        <v>29.045100000000001</v>
      </c>
      <c r="I3">
        <v>30.8658</v>
      </c>
      <c r="J3">
        <v>30.706399999999999</v>
      </c>
      <c r="K3">
        <v>39.471899999999998</v>
      </c>
      <c r="L3">
        <v>38.648299999999999</v>
      </c>
      <c r="M3">
        <v>39.2834</v>
      </c>
      <c r="N3">
        <v>40.069699999999997</v>
      </c>
      <c r="O3">
        <v>40.691499999999998</v>
      </c>
      <c r="P3">
        <v>40.406100000000002</v>
      </c>
      <c r="Q3">
        <v>39.766500000000001</v>
      </c>
      <c r="R3">
        <v>39.108600000000003</v>
      </c>
      <c r="S3">
        <v>39.3551</v>
      </c>
      <c r="T3">
        <v>39.198500000000003</v>
      </c>
      <c r="U3">
        <v>40.002699999999997</v>
      </c>
      <c r="V3">
        <v>40.051099999999998</v>
      </c>
      <c r="W3">
        <v>40.711599999999997</v>
      </c>
      <c r="X3">
        <v>40.762799999999999</v>
      </c>
      <c r="Y3">
        <v>41.243000000000002</v>
      </c>
      <c r="Z3">
        <v>41.310200000000002</v>
      </c>
      <c r="AA3">
        <v>41.816000000000003</v>
      </c>
      <c r="AB3">
        <v>41.841700000000003</v>
      </c>
      <c r="AC3">
        <v>42.348100000000002</v>
      </c>
      <c r="AD3">
        <v>42.782499999999999</v>
      </c>
      <c r="AE3">
        <v>42.782499999999999</v>
      </c>
      <c r="AF3">
        <v>42.782499999999999</v>
      </c>
      <c r="AI3">
        <v>1137.8716000000002</v>
      </c>
    </row>
    <row r="4" spans="1:35" x14ac:dyDescent="0.25">
      <c r="A4" t="s">
        <v>10</v>
      </c>
      <c r="B4">
        <v>36.734200000000001</v>
      </c>
      <c r="C4">
        <v>38.625900000000001</v>
      </c>
      <c r="D4">
        <v>37.794899999999998</v>
      </c>
      <c r="E4">
        <v>39.934600000000003</v>
      </c>
      <c r="F4">
        <v>40.789299999999997</v>
      </c>
      <c r="G4">
        <v>40.683700000000002</v>
      </c>
      <c r="H4">
        <v>39.319400000000002</v>
      </c>
      <c r="I4">
        <v>39.473700000000001</v>
      </c>
      <c r="J4">
        <v>39.173000000000002</v>
      </c>
      <c r="K4">
        <v>38.711199999999998</v>
      </c>
      <c r="L4">
        <v>37.984200000000001</v>
      </c>
      <c r="M4">
        <v>36.595799999999997</v>
      </c>
      <c r="N4">
        <v>36.3294</v>
      </c>
      <c r="O4">
        <v>37.347799999999999</v>
      </c>
      <c r="P4">
        <v>39.520000000000003</v>
      </c>
      <c r="Q4">
        <v>40.484900000000003</v>
      </c>
      <c r="R4">
        <v>40.915500000000002</v>
      </c>
      <c r="S4">
        <v>40.809899999999999</v>
      </c>
      <c r="T4">
        <v>40.0152</v>
      </c>
      <c r="U4">
        <v>41.076799999999999</v>
      </c>
      <c r="V4">
        <v>42.027299999999997</v>
      </c>
      <c r="W4">
        <v>41.1113</v>
      </c>
      <c r="X4">
        <v>40.771000000000001</v>
      </c>
      <c r="Y4">
        <v>41.353099999999998</v>
      </c>
      <c r="Z4">
        <v>41.642200000000003</v>
      </c>
      <c r="AA4">
        <v>42.2791</v>
      </c>
      <c r="AB4">
        <v>41.722799999999999</v>
      </c>
      <c r="AC4">
        <v>41.722799999999999</v>
      </c>
      <c r="AD4">
        <v>41.722799999999999</v>
      </c>
      <c r="AE4">
        <v>41.722799999999999</v>
      </c>
      <c r="AF4">
        <v>41.722799999999999</v>
      </c>
      <c r="AI4">
        <v>1240.1174000000001</v>
      </c>
    </row>
    <row r="5" spans="1:35" x14ac:dyDescent="0.25">
      <c r="A5" t="s">
        <v>11</v>
      </c>
      <c r="B5">
        <v>33.240400000000001</v>
      </c>
      <c r="C5">
        <v>33.240400000000001</v>
      </c>
      <c r="D5">
        <v>33.240400000000001</v>
      </c>
      <c r="E5">
        <v>33.317999999999998</v>
      </c>
      <c r="F5">
        <v>33.744999999999997</v>
      </c>
      <c r="G5">
        <v>34.075000000000003</v>
      </c>
      <c r="H5">
        <v>33.4129</v>
      </c>
      <c r="I5">
        <v>33.240400000000001</v>
      </c>
      <c r="J5">
        <v>33.240400000000001</v>
      </c>
      <c r="K5">
        <v>33.240400000000001</v>
      </c>
      <c r="L5">
        <v>33.240400000000001</v>
      </c>
      <c r="M5">
        <v>34.114699999999999</v>
      </c>
      <c r="N5">
        <v>34.995699999999999</v>
      </c>
      <c r="O5">
        <v>35.254199999999997</v>
      </c>
      <c r="P5">
        <v>37.031399999999998</v>
      </c>
      <c r="Q5">
        <v>36.207900000000002</v>
      </c>
      <c r="R5">
        <v>35.708500000000001</v>
      </c>
      <c r="S5">
        <v>35.967100000000002</v>
      </c>
      <c r="T5">
        <v>34.579700000000003</v>
      </c>
      <c r="U5">
        <v>34.555900000000001</v>
      </c>
      <c r="V5">
        <v>36.251800000000003</v>
      </c>
      <c r="W5">
        <v>34.720199999999998</v>
      </c>
      <c r="X5">
        <v>34.7254</v>
      </c>
      <c r="Y5">
        <v>34.627600000000001</v>
      </c>
      <c r="Z5">
        <v>35.463200000000001</v>
      </c>
      <c r="AA5">
        <v>35.746000000000002</v>
      </c>
      <c r="AB5">
        <v>35.6248</v>
      </c>
      <c r="AC5">
        <v>33.7684</v>
      </c>
      <c r="AD5">
        <v>32.578499999999998</v>
      </c>
      <c r="AE5">
        <v>30.7331</v>
      </c>
      <c r="AF5">
        <v>30.7331</v>
      </c>
      <c r="AI5">
        <v>1060.6209000000001</v>
      </c>
    </row>
    <row r="6" spans="1:35" x14ac:dyDescent="0.25">
      <c r="A6" t="s">
        <v>12</v>
      </c>
      <c r="B6">
        <v>33.377299999999998</v>
      </c>
      <c r="C6">
        <v>32.249200000000002</v>
      </c>
      <c r="D6">
        <v>32.857199999999999</v>
      </c>
      <c r="E6">
        <v>33.374000000000002</v>
      </c>
      <c r="F6">
        <v>33.438099999999999</v>
      </c>
      <c r="G6">
        <v>31.8857</v>
      </c>
      <c r="H6">
        <v>32.055</v>
      </c>
      <c r="I6">
        <v>32.171100000000003</v>
      </c>
      <c r="J6">
        <v>32.204999999999998</v>
      </c>
      <c r="K6">
        <v>32.232900000000001</v>
      </c>
      <c r="L6">
        <v>30.7469</v>
      </c>
      <c r="M6">
        <v>27.447199999999999</v>
      </c>
      <c r="N6">
        <v>30.066800000000001</v>
      </c>
      <c r="O6">
        <v>34.979399999999998</v>
      </c>
      <c r="P6">
        <v>37.420900000000003</v>
      </c>
      <c r="Q6">
        <v>38.786000000000001</v>
      </c>
      <c r="R6">
        <v>38.305500000000002</v>
      </c>
      <c r="S6">
        <v>39.625500000000002</v>
      </c>
      <c r="T6">
        <v>40.726999999999997</v>
      </c>
      <c r="U6">
        <v>40.681699999999999</v>
      </c>
      <c r="V6">
        <v>41.942599999999999</v>
      </c>
      <c r="W6">
        <v>41.664299999999997</v>
      </c>
      <c r="X6">
        <v>41.580500000000001</v>
      </c>
      <c r="Y6">
        <v>40.2119</v>
      </c>
      <c r="Z6">
        <v>40.858600000000003</v>
      </c>
      <c r="AA6">
        <v>39.614100000000001</v>
      </c>
      <c r="AB6">
        <v>39.942799999999998</v>
      </c>
      <c r="AC6">
        <v>41.552199999999999</v>
      </c>
      <c r="AD6">
        <v>39.459699999999998</v>
      </c>
      <c r="AE6">
        <v>39.459699999999998</v>
      </c>
      <c r="AI6">
        <v>1090.9187999999999</v>
      </c>
    </row>
    <row r="7" spans="1:35" x14ac:dyDescent="0.25">
      <c r="A7" t="s">
        <v>13</v>
      </c>
      <c r="B7">
        <v>28.586300000000001</v>
      </c>
      <c r="C7">
        <v>28.4815</v>
      </c>
      <c r="D7">
        <v>28.330100000000002</v>
      </c>
      <c r="E7">
        <v>29.041899999999998</v>
      </c>
      <c r="F7">
        <v>30.461099999999998</v>
      </c>
      <c r="G7">
        <v>31.392900000000001</v>
      </c>
      <c r="H7">
        <v>33.722999999999999</v>
      </c>
      <c r="I7">
        <v>34.719499999999996</v>
      </c>
      <c r="J7">
        <v>36.222299999999997</v>
      </c>
      <c r="K7">
        <v>36.869399999999999</v>
      </c>
      <c r="L7">
        <v>36.342700000000001</v>
      </c>
      <c r="M7">
        <v>36.172800000000002</v>
      </c>
      <c r="N7">
        <v>36.506399999999999</v>
      </c>
      <c r="O7">
        <v>36.115699999999997</v>
      </c>
      <c r="P7">
        <v>36.681800000000003</v>
      </c>
      <c r="Q7">
        <v>36.640300000000003</v>
      </c>
      <c r="R7">
        <v>36.412300000000002</v>
      </c>
      <c r="S7">
        <v>37.183100000000003</v>
      </c>
      <c r="T7">
        <v>37.619599999999998</v>
      </c>
      <c r="U7">
        <v>36.839199999999998</v>
      </c>
      <c r="V7">
        <v>37.1586</v>
      </c>
      <c r="W7">
        <v>36.756999999999998</v>
      </c>
      <c r="X7">
        <v>36.525599999999997</v>
      </c>
      <c r="Y7">
        <v>36.779400000000003</v>
      </c>
      <c r="Z7">
        <v>37.085999999999999</v>
      </c>
      <c r="AA7">
        <v>37.351300000000002</v>
      </c>
      <c r="AB7">
        <v>37.3733</v>
      </c>
      <c r="AC7">
        <v>38.1599</v>
      </c>
      <c r="AD7">
        <v>38.218800000000002</v>
      </c>
      <c r="AE7">
        <v>37.334200000000003</v>
      </c>
      <c r="AI7">
        <v>1057.0859999999998</v>
      </c>
    </row>
    <row r="8" spans="1:35" x14ac:dyDescent="0.25">
      <c r="A8" t="s">
        <v>14</v>
      </c>
      <c r="B8">
        <v>30.9832</v>
      </c>
      <c r="C8">
        <v>30.9832</v>
      </c>
      <c r="D8">
        <v>30.9832</v>
      </c>
      <c r="E8">
        <v>30.9832</v>
      </c>
      <c r="F8">
        <v>30.9832</v>
      </c>
      <c r="G8">
        <v>30.9832</v>
      </c>
      <c r="H8">
        <v>30.9832</v>
      </c>
      <c r="I8">
        <v>30.9832</v>
      </c>
      <c r="J8">
        <v>30.9832</v>
      </c>
      <c r="K8">
        <v>30.9832</v>
      </c>
      <c r="L8">
        <v>30.9832</v>
      </c>
      <c r="M8">
        <v>30.9832</v>
      </c>
      <c r="N8">
        <v>30.110700000000001</v>
      </c>
      <c r="O8">
        <v>30.271599999999999</v>
      </c>
      <c r="P8">
        <v>31.631900000000002</v>
      </c>
      <c r="Q8">
        <v>31.977599999999999</v>
      </c>
      <c r="R8">
        <v>32.350900000000003</v>
      </c>
      <c r="S8">
        <v>33.713900000000002</v>
      </c>
      <c r="T8">
        <v>34.363399999999999</v>
      </c>
      <c r="AI8">
        <v>596.21839999999997</v>
      </c>
    </row>
    <row r="9" spans="1:35" x14ac:dyDescent="0.25">
      <c r="A9" t="s">
        <v>15</v>
      </c>
      <c r="B9">
        <v>35.746400000000001</v>
      </c>
      <c r="C9">
        <v>35.466799999999999</v>
      </c>
      <c r="D9">
        <v>35.520400000000002</v>
      </c>
      <c r="E9">
        <v>35.334499999999998</v>
      </c>
      <c r="F9">
        <v>37.429499999999997</v>
      </c>
      <c r="G9">
        <v>37.795900000000003</v>
      </c>
      <c r="H9">
        <v>38.922499999999999</v>
      </c>
      <c r="I9">
        <v>38.975499999999997</v>
      </c>
      <c r="J9">
        <v>39.607599999999998</v>
      </c>
      <c r="K9">
        <v>39.707799999999999</v>
      </c>
      <c r="L9">
        <v>39.028799999999997</v>
      </c>
      <c r="M9">
        <v>38.436900000000001</v>
      </c>
      <c r="N9">
        <v>38.6815</v>
      </c>
      <c r="O9">
        <v>39.937199999999997</v>
      </c>
      <c r="P9">
        <v>41.798900000000003</v>
      </c>
      <c r="Q9">
        <v>43.606400000000001</v>
      </c>
      <c r="R9">
        <v>43.713700000000003</v>
      </c>
      <c r="S9">
        <v>43.201500000000003</v>
      </c>
      <c r="T9">
        <v>46.023800000000001</v>
      </c>
      <c r="U9">
        <v>45.778100000000002</v>
      </c>
      <c r="V9">
        <v>46.646500000000003</v>
      </c>
      <c r="W9">
        <v>46.751100000000001</v>
      </c>
      <c r="X9">
        <v>46.4499</v>
      </c>
      <c r="Y9">
        <v>45.994799999999998</v>
      </c>
      <c r="Z9">
        <v>46.244700000000002</v>
      </c>
      <c r="AA9">
        <v>45.542200000000001</v>
      </c>
      <c r="AB9">
        <v>44.946100000000001</v>
      </c>
      <c r="AC9">
        <v>45.453299999999999</v>
      </c>
      <c r="AD9">
        <v>44.8645</v>
      </c>
      <c r="AE9">
        <v>44.8645</v>
      </c>
      <c r="AI9">
        <v>1252.4712999999999</v>
      </c>
    </row>
    <row r="10" spans="1:35" x14ac:dyDescent="0.25">
      <c r="A10" t="s">
        <v>16</v>
      </c>
      <c r="B10">
        <v>39.8446</v>
      </c>
      <c r="C10">
        <v>39.480600000000003</v>
      </c>
      <c r="D10">
        <v>39.652700000000003</v>
      </c>
      <c r="E10">
        <v>39.6297</v>
      </c>
      <c r="F10">
        <v>40.624600000000001</v>
      </c>
      <c r="G10">
        <v>41.810899999999997</v>
      </c>
      <c r="H10">
        <v>42.512700000000002</v>
      </c>
      <c r="I10">
        <v>43.659500000000001</v>
      </c>
      <c r="J10">
        <v>44.505200000000002</v>
      </c>
      <c r="K10">
        <v>44.8795</v>
      </c>
      <c r="L10">
        <v>44.8399</v>
      </c>
      <c r="M10">
        <v>44.005400000000002</v>
      </c>
      <c r="N10">
        <v>43.660899999999998</v>
      </c>
      <c r="O10">
        <v>43.338500000000003</v>
      </c>
      <c r="P10">
        <v>42.738100000000003</v>
      </c>
      <c r="Q10">
        <v>43.290900000000001</v>
      </c>
      <c r="R10">
        <v>44.043199999999999</v>
      </c>
      <c r="S10">
        <v>44.164900000000003</v>
      </c>
      <c r="T10">
        <v>43.932299999999998</v>
      </c>
      <c r="U10">
        <v>44.423900000000003</v>
      </c>
      <c r="V10">
        <v>44.877800000000001</v>
      </c>
      <c r="W10">
        <v>45.023699999999998</v>
      </c>
      <c r="X10">
        <v>45.893000000000001</v>
      </c>
      <c r="Y10">
        <v>46.6387</v>
      </c>
      <c r="Z10">
        <v>47.819699999999997</v>
      </c>
      <c r="AA10">
        <v>48.063899999999997</v>
      </c>
      <c r="AB10">
        <v>47.590200000000003</v>
      </c>
      <c r="AC10">
        <v>47.618499999999997</v>
      </c>
      <c r="AD10">
        <v>47.618499999999997</v>
      </c>
      <c r="AE10">
        <v>47.618499999999997</v>
      </c>
      <c r="AF10">
        <v>47.618499999999997</v>
      </c>
      <c r="AI10">
        <v>1371.4190000000001</v>
      </c>
    </row>
    <row r="11" spans="1:35" x14ac:dyDescent="0.25">
      <c r="A11" t="s">
        <v>17</v>
      </c>
      <c r="B11">
        <v>40.210139750000003</v>
      </c>
      <c r="C11">
        <v>40.238398310000001</v>
      </c>
      <c r="D11">
        <v>40.650892259999999</v>
      </c>
      <c r="E11">
        <v>40.490078930000003</v>
      </c>
      <c r="F11">
        <v>41.744148729999999</v>
      </c>
      <c r="G11">
        <v>42.557680609999998</v>
      </c>
      <c r="H11">
        <v>44.508385660000002</v>
      </c>
      <c r="I11">
        <v>44.925069809999997</v>
      </c>
      <c r="J11">
        <v>43.561196330000001</v>
      </c>
      <c r="K11">
        <v>42.042940860000002</v>
      </c>
      <c r="L11">
        <v>41.867971420000003</v>
      </c>
      <c r="M11">
        <v>41.801244019999999</v>
      </c>
      <c r="N11">
        <v>42.013353109999997</v>
      </c>
      <c r="O11">
        <v>42.802619929999999</v>
      </c>
      <c r="P11">
        <v>42.745268340000003</v>
      </c>
      <c r="Q11">
        <v>42.294460540000003</v>
      </c>
      <c r="R11">
        <v>41.30998254</v>
      </c>
      <c r="S11">
        <v>43.474739790000001</v>
      </c>
      <c r="T11">
        <v>46.322292089999998</v>
      </c>
      <c r="U11">
        <v>47.031891350000002</v>
      </c>
      <c r="V11">
        <v>47.287315130000003</v>
      </c>
      <c r="W11">
        <v>46.573984619999997</v>
      </c>
      <c r="X11">
        <v>47.03874588</v>
      </c>
      <c r="Y11">
        <v>46.316766739999998</v>
      </c>
      <c r="Z11">
        <v>46.499210599999998</v>
      </c>
      <c r="AA11">
        <v>45.586228370000001</v>
      </c>
      <c r="AB11">
        <v>45.294481519999998</v>
      </c>
      <c r="AC11">
        <v>45.791888239999999</v>
      </c>
      <c r="AD11">
        <v>45.672881599999997</v>
      </c>
      <c r="AE11">
        <v>45.453315969999998</v>
      </c>
      <c r="AF11">
        <v>45.453315969999998</v>
      </c>
      <c r="AG11">
        <v>45.453315969999998</v>
      </c>
    </row>
    <row r="12" spans="1:35" x14ac:dyDescent="0.25">
      <c r="A12" t="s">
        <v>18</v>
      </c>
      <c r="C12">
        <v>30.405799999999999</v>
      </c>
      <c r="D12">
        <v>31.168700000000001</v>
      </c>
      <c r="E12">
        <v>32.613</v>
      </c>
      <c r="F12">
        <v>34.518300000000004</v>
      </c>
      <c r="G12">
        <v>34.572000000000003</v>
      </c>
      <c r="H12">
        <v>33.890099999999997</v>
      </c>
      <c r="I12">
        <v>32.725499999999997</v>
      </c>
      <c r="J12">
        <v>33.520299999999999</v>
      </c>
      <c r="K12">
        <v>34.793799999999997</v>
      </c>
      <c r="L12">
        <v>36.9482</v>
      </c>
      <c r="M12">
        <v>36.808500000000002</v>
      </c>
      <c r="N12">
        <v>35.411200000000001</v>
      </c>
      <c r="O12">
        <v>35.831699999999998</v>
      </c>
      <c r="P12">
        <v>36.877299999999998</v>
      </c>
      <c r="Q12">
        <v>37.7851</v>
      </c>
      <c r="R12">
        <v>37.871299999999998</v>
      </c>
      <c r="S12">
        <v>38.118000000000002</v>
      </c>
      <c r="T12">
        <v>37.180599999999998</v>
      </c>
      <c r="U12">
        <v>36.757300000000001</v>
      </c>
      <c r="V12">
        <v>37.3703</v>
      </c>
      <c r="W12">
        <v>37.020499999999998</v>
      </c>
      <c r="X12">
        <v>37.073599999999999</v>
      </c>
      <c r="Y12">
        <v>37.222000000000001</v>
      </c>
      <c r="Z12">
        <v>37.651800000000001</v>
      </c>
      <c r="AA12">
        <v>39.487900000000003</v>
      </c>
      <c r="AB12">
        <v>39.498100000000001</v>
      </c>
      <c r="AC12">
        <v>38.841099999999997</v>
      </c>
      <c r="AD12">
        <v>38.779499999999999</v>
      </c>
      <c r="AE12">
        <v>38.779499999999999</v>
      </c>
      <c r="AF12">
        <v>38.779499999999999</v>
      </c>
      <c r="AG12">
        <v>38.779499999999999</v>
      </c>
    </row>
    <row r="13" spans="1:35" x14ac:dyDescent="0.25">
      <c r="A13" t="s">
        <v>19</v>
      </c>
      <c r="E13">
        <v>44.104799999999997</v>
      </c>
      <c r="F13">
        <v>44.556199999999997</v>
      </c>
      <c r="G13">
        <v>44.745800000000003</v>
      </c>
      <c r="H13">
        <v>45.4694</v>
      </c>
      <c r="I13">
        <v>44.264600000000002</v>
      </c>
      <c r="J13">
        <v>45.518999999999998</v>
      </c>
      <c r="K13">
        <v>45.897399999999998</v>
      </c>
      <c r="L13">
        <v>47.095700000000001</v>
      </c>
      <c r="M13">
        <v>46.483199999999997</v>
      </c>
      <c r="N13">
        <v>46.854199999999999</v>
      </c>
      <c r="O13">
        <v>47.661700000000003</v>
      </c>
      <c r="P13">
        <v>48.717599999999997</v>
      </c>
      <c r="Q13">
        <v>48.874499999999998</v>
      </c>
      <c r="R13">
        <v>48.034399999999998</v>
      </c>
      <c r="S13">
        <v>48.308500000000002</v>
      </c>
      <c r="T13">
        <v>48.518900000000002</v>
      </c>
      <c r="U13">
        <v>49.668700000000001</v>
      </c>
      <c r="V13">
        <v>48.298200000000001</v>
      </c>
      <c r="W13">
        <v>48.160400000000003</v>
      </c>
      <c r="X13">
        <v>49.796100000000003</v>
      </c>
      <c r="Y13">
        <v>49.649700000000003</v>
      </c>
      <c r="Z13">
        <v>49.503300000000003</v>
      </c>
      <c r="AA13">
        <v>49.302100000000003</v>
      </c>
      <c r="AB13">
        <v>49.100999999999999</v>
      </c>
      <c r="AC13">
        <v>49.100999999999999</v>
      </c>
      <c r="AD13">
        <v>49.100999999999999</v>
      </c>
      <c r="AE13">
        <v>49.100999999999999</v>
      </c>
      <c r="AF13">
        <v>49.100999999999999</v>
      </c>
      <c r="AG13">
        <v>49.100999999999999</v>
      </c>
    </row>
    <row r="14" spans="1:35" x14ac:dyDescent="0.25">
      <c r="A14" t="s">
        <v>20</v>
      </c>
      <c r="B14">
        <v>41.094299999999997</v>
      </c>
      <c r="C14">
        <v>41.261400000000002</v>
      </c>
      <c r="D14">
        <v>41.250999999999998</v>
      </c>
      <c r="E14">
        <v>43.082599999999999</v>
      </c>
      <c r="F14">
        <v>44.7348</v>
      </c>
      <c r="G14">
        <v>44.055799999999998</v>
      </c>
      <c r="H14">
        <v>37.104500000000002</v>
      </c>
      <c r="I14">
        <v>35.708300000000001</v>
      </c>
      <c r="J14">
        <v>35.676200000000001</v>
      </c>
      <c r="K14">
        <v>39.905999999999999</v>
      </c>
      <c r="L14">
        <v>41.249600000000001</v>
      </c>
      <c r="M14">
        <v>41.468800000000002</v>
      </c>
      <c r="N14">
        <v>40.616300000000003</v>
      </c>
      <c r="O14">
        <v>41.815899999999999</v>
      </c>
      <c r="P14">
        <v>41.269100000000002</v>
      </c>
      <c r="Q14">
        <v>41.612699999999997</v>
      </c>
      <c r="R14">
        <v>43.304400000000001</v>
      </c>
      <c r="S14">
        <v>43.323700000000002</v>
      </c>
      <c r="T14">
        <v>38.453299999999999</v>
      </c>
      <c r="U14">
        <v>40.307400000000001</v>
      </c>
      <c r="V14">
        <v>48.550400000000003</v>
      </c>
      <c r="W14">
        <v>47.486699999999999</v>
      </c>
      <c r="X14">
        <v>44.654200000000003</v>
      </c>
      <c r="Y14">
        <v>45.5792</v>
      </c>
      <c r="Z14">
        <v>48.194699999999997</v>
      </c>
      <c r="AA14">
        <v>51.185600000000001</v>
      </c>
      <c r="AB14">
        <v>52.075499999999998</v>
      </c>
      <c r="AC14">
        <v>49.154200000000003</v>
      </c>
      <c r="AD14">
        <v>51.2746</v>
      </c>
      <c r="AE14">
        <v>46.386800000000001</v>
      </c>
      <c r="AF14">
        <v>46.386800000000001</v>
      </c>
      <c r="AG14">
        <v>46.386800000000001</v>
      </c>
      <c r="AI14">
        <v>1394.6115999999997</v>
      </c>
    </row>
    <row r="15" spans="1:35" x14ac:dyDescent="0.25">
      <c r="A15" t="s">
        <v>21</v>
      </c>
      <c r="B15">
        <v>31.047000000000001</v>
      </c>
      <c r="C15">
        <v>31.047000000000001</v>
      </c>
      <c r="D15">
        <v>31.047000000000001</v>
      </c>
      <c r="E15">
        <v>31.047000000000001</v>
      </c>
      <c r="F15">
        <v>31.047000000000001</v>
      </c>
      <c r="G15">
        <v>31.047000000000001</v>
      </c>
      <c r="H15">
        <v>31.047000000000001</v>
      </c>
      <c r="I15">
        <v>31.047000000000001</v>
      </c>
      <c r="J15">
        <v>31.047000000000001</v>
      </c>
      <c r="K15">
        <v>31.047000000000001</v>
      </c>
      <c r="L15">
        <v>31.047000000000001</v>
      </c>
      <c r="M15">
        <v>31.047000000000001</v>
      </c>
      <c r="N15">
        <v>31.047000000000001</v>
      </c>
      <c r="O15">
        <v>31.047000000000001</v>
      </c>
      <c r="P15">
        <v>31.047000000000001</v>
      </c>
      <c r="Q15">
        <v>31.047000000000001</v>
      </c>
      <c r="R15">
        <v>29.743400000000001</v>
      </c>
      <c r="S15">
        <v>30.915400000000002</v>
      </c>
      <c r="T15">
        <v>30.975000000000001</v>
      </c>
      <c r="U15">
        <v>30.8813</v>
      </c>
      <c r="V15">
        <v>31.141100000000002</v>
      </c>
      <c r="W15">
        <v>31.513999999999999</v>
      </c>
      <c r="X15">
        <v>31.062100000000001</v>
      </c>
      <c r="Y15">
        <v>30.37</v>
      </c>
      <c r="Z15">
        <v>31.003599999999999</v>
      </c>
      <c r="AA15">
        <v>29.443100000000001</v>
      </c>
      <c r="AI15">
        <v>803.80100000000016</v>
      </c>
    </row>
    <row r="16" spans="1:35" x14ac:dyDescent="0.25">
      <c r="A16" t="s">
        <v>22</v>
      </c>
      <c r="H16">
        <v>55.1629</v>
      </c>
      <c r="I16">
        <v>57.579700000000003</v>
      </c>
      <c r="J16">
        <v>58.406100000000002</v>
      </c>
      <c r="K16">
        <v>57.427700000000002</v>
      </c>
      <c r="L16">
        <v>57.064599999999999</v>
      </c>
      <c r="M16">
        <v>56.180900000000001</v>
      </c>
      <c r="N16">
        <v>55.292099999999998</v>
      </c>
      <c r="O16">
        <v>56.414400000000001</v>
      </c>
      <c r="P16">
        <v>56.067900000000002</v>
      </c>
      <c r="Q16">
        <v>55.978999999999999</v>
      </c>
      <c r="R16">
        <v>55.825000000000003</v>
      </c>
      <c r="S16">
        <v>56.273000000000003</v>
      </c>
      <c r="T16">
        <v>53.801200000000001</v>
      </c>
      <c r="U16">
        <v>54.418399999999998</v>
      </c>
      <c r="V16">
        <v>54.238999999999997</v>
      </c>
      <c r="W16">
        <v>51.063099999999999</v>
      </c>
      <c r="X16">
        <v>52.693899999999999</v>
      </c>
      <c r="Y16">
        <v>53.551000000000002</v>
      </c>
      <c r="Z16">
        <v>57.376399999999997</v>
      </c>
      <c r="AA16">
        <v>57.822899999999997</v>
      </c>
      <c r="AB16">
        <v>58.022799999999997</v>
      </c>
      <c r="AC16">
        <v>57.625999999999998</v>
      </c>
      <c r="AD16">
        <v>55.245699999999999</v>
      </c>
      <c r="AE16">
        <v>54.257199999999997</v>
      </c>
      <c r="AF16">
        <v>56.0565</v>
      </c>
      <c r="AG16">
        <v>56.0565</v>
      </c>
    </row>
    <row r="17" spans="1:35" x14ac:dyDescent="0.25">
      <c r="A17" t="s">
        <v>23</v>
      </c>
      <c r="C17">
        <v>35.182499999999997</v>
      </c>
      <c r="D17">
        <v>35.182499999999997</v>
      </c>
      <c r="E17">
        <v>35.182499999999997</v>
      </c>
      <c r="F17">
        <v>35.182499999999997</v>
      </c>
      <c r="G17">
        <v>35.182499999999997</v>
      </c>
      <c r="H17">
        <v>35.182499999999997</v>
      </c>
      <c r="I17">
        <v>35.182499999999997</v>
      </c>
      <c r="J17">
        <v>35.182499999999997</v>
      </c>
      <c r="K17">
        <v>35.182499999999997</v>
      </c>
      <c r="L17">
        <v>35.182499999999997</v>
      </c>
      <c r="M17">
        <v>35.182499999999997</v>
      </c>
      <c r="N17">
        <v>35.182499999999997</v>
      </c>
      <c r="O17">
        <v>35.182499999999997</v>
      </c>
      <c r="P17">
        <v>35.182499999999997</v>
      </c>
      <c r="Q17">
        <v>35.182499999999997</v>
      </c>
      <c r="R17">
        <v>34.5822</v>
      </c>
      <c r="S17">
        <v>33.886600000000001</v>
      </c>
      <c r="T17">
        <v>34.078899999999997</v>
      </c>
      <c r="U17">
        <v>33.7639</v>
      </c>
      <c r="V17">
        <v>34.06</v>
      </c>
      <c r="W17">
        <v>34.366</v>
      </c>
      <c r="X17">
        <v>34.543900000000001</v>
      </c>
      <c r="Y17">
        <v>34.527500000000003</v>
      </c>
      <c r="Z17">
        <v>35.278700000000001</v>
      </c>
      <c r="AA17">
        <v>35.168300000000002</v>
      </c>
      <c r="AB17">
        <v>34.896599999999999</v>
      </c>
      <c r="AC17">
        <v>34.628999999999998</v>
      </c>
      <c r="AD17">
        <v>34.942900000000002</v>
      </c>
      <c r="AE17">
        <v>34.942900000000002</v>
      </c>
      <c r="AF17">
        <v>34.942900000000002</v>
      </c>
      <c r="AG17">
        <v>34.942900000000002</v>
      </c>
    </row>
    <row r="18" spans="1:35" x14ac:dyDescent="0.25">
      <c r="A18" t="s">
        <v>24</v>
      </c>
      <c r="B18">
        <v>28.1904</v>
      </c>
      <c r="C18">
        <v>28.465599999999998</v>
      </c>
      <c r="D18">
        <v>31.229600000000001</v>
      </c>
      <c r="E18">
        <v>31.229600000000001</v>
      </c>
      <c r="F18">
        <v>31.229600000000001</v>
      </c>
      <c r="G18">
        <v>31.229600000000001</v>
      </c>
      <c r="H18">
        <v>31.229600000000001</v>
      </c>
      <c r="I18">
        <v>31.229600000000001</v>
      </c>
      <c r="J18">
        <v>31.229600000000001</v>
      </c>
      <c r="K18">
        <v>31.229600000000001</v>
      </c>
      <c r="L18">
        <v>31.229600000000001</v>
      </c>
      <c r="M18">
        <v>31.229600000000001</v>
      </c>
      <c r="N18">
        <v>31.229600000000001</v>
      </c>
      <c r="O18">
        <v>31.229600000000001</v>
      </c>
      <c r="P18">
        <v>32.721299999999999</v>
      </c>
      <c r="Q18">
        <v>37.0381</v>
      </c>
      <c r="R18">
        <v>34.966299999999997</v>
      </c>
      <c r="S18">
        <v>35.7378</v>
      </c>
      <c r="T18">
        <v>35.913200000000003</v>
      </c>
      <c r="U18">
        <v>37.301900000000003</v>
      </c>
      <c r="V18">
        <v>35.086599999999997</v>
      </c>
      <c r="W18">
        <v>32.78</v>
      </c>
      <c r="X18">
        <v>33.252400000000002</v>
      </c>
      <c r="Y18">
        <v>34.118000000000002</v>
      </c>
      <c r="Z18">
        <v>35.1218</v>
      </c>
      <c r="AA18">
        <v>35.263399999999997</v>
      </c>
      <c r="AB18">
        <v>36.831699999999998</v>
      </c>
      <c r="AC18">
        <v>35.787399999999998</v>
      </c>
      <c r="AD18">
        <v>36.416499999999999</v>
      </c>
      <c r="AE18">
        <v>36.416499999999999</v>
      </c>
      <c r="AF18">
        <v>36.416499999999999</v>
      </c>
      <c r="AG18">
        <v>36.416499999999999</v>
      </c>
    </row>
    <row r="19" spans="1:35" x14ac:dyDescent="0.25">
      <c r="A19" t="s">
        <v>25</v>
      </c>
      <c r="B19">
        <v>28.063300000000002</v>
      </c>
      <c r="C19">
        <v>28.063300000000002</v>
      </c>
      <c r="D19">
        <v>28.063300000000002</v>
      </c>
      <c r="E19">
        <v>28.063300000000002</v>
      </c>
      <c r="F19">
        <v>28.063300000000002</v>
      </c>
      <c r="G19">
        <v>28.063300000000002</v>
      </c>
      <c r="H19">
        <v>28.063300000000002</v>
      </c>
      <c r="I19">
        <v>28.063300000000002</v>
      </c>
      <c r="J19">
        <v>28.063300000000002</v>
      </c>
      <c r="K19">
        <v>28.063300000000002</v>
      </c>
      <c r="L19">
        <v>28.063300000000002</v>
      </c>
      <c r="M19">
        <v>28.063300000000002</v>
      </c>
      <c r="N19">
        <v>28.063300000000002</v>
      </c>
      <c r="O19">
        <v>28.063300000000002</v>
      </c>
      <c r="P19">
        <v>28.063300000000002</v>
      </c>
      <c r="Q19">
        <v>28.063300000000002</v>
      </c>
      <c r="R19">
        <v>28.063300000000002</v>
      </c>
      <c r="S19">
        <v>28.063300000000002</v>
      </c>
      <c r="T19">
        <v>28.881599999999999</v>
      </c>
      <c r="U19">
        <v>28.090800000000002</v>
      </c>
      <c r="V19">
        <v>28.22</v>
      </c>
      <c r="W19">
        <v>25.745200000000001</v>
      </c>
      <c r="X19">
        <v>25.122900000000001</v>
      </c>
      <c r="Y19">
        <v>25.749099999999999</v>
      </c>
      <c r="Z19">
        <v>27.772200000000002</v>
      </c>
      <c r="AA19">
        <v>27.2196</v>
      </c>
      <c r="AB19">
        <v>28.9192</v>
      </c>
      <c r="AC19">
        <v>30.011800000000001</v>
      </c>
      <c r="AD19">
        <v>30.011800000000001</v>
      </c>
      <c r="AE19">
        <v>30.011800000000001</v>
      </c>
      <c r="AI19">
        <v>840.89540000000034</v>
      </c>
    </row>
    <row r="20" spans="1:35" x14ac:dyDescent="0.25">
      <c r="A20" t="s">
        <v>26</v>
      </c>
      <c r="B20">
        <v>36.169499999999999</v>
      </c>
      <c r="C20">
        <v>36.169499999999999</v>
      </c>
      <c r="D20">
        <v>36.169499999999999</v>
      </c>
      <c r="E20">
        <v>36.169499999999999</v>
      </c>
      <c r="F20">
        <v>36.169499999999999</v>
      </c>
      <c r="G20">
        <v>36.169499999999999</v>
      </c>
      <c r="H20">
        <v>36.169499999999999</v>
      </c>
      <c r="I20">
        <v>36.169499999999999</v>
      </c>
      <c r="J20">
        <v>36.064300000000003</v>
      </c>
      <c r="K20">
        <v>35.789099999999998</v>
      </c>
      <c r="L20">
        <v>34.412999999999997</v>
      </c>
      <c r="M20">
        <v>33.213799999999999</v>
      </c>
      <c r="N20">
        <v>33.8949</v>
      </c>
      <c r="O20">
        <v>35.286999999999999</v>
      </c>
      <c r="P20">
        <v>37.086100000000002</v>
      </c>
      <c r="Q20">
        <v>38.251100000000001</v>
      </c>
      <c r="R20">
        <v>39.07</v>
      </c>
      <c r="S20">
        <v>38.740499999999997</v>
      </c>
      <c r="T20">
        <v>37.744199999999999</v>
      </c>
      <c r="U20">
        <v>36.9328</v>
      </c>
      <c r="V20">
        <v>35.859900000000003</v>
      </c>
      <c r="W20">
        <v>35.038899999999998</v>
      </c>
      <c r="X20">
        <v>36.228299999999997</v>
      </c>
      <c r="Y20">
        <v>36.871099999999998</v>
      </c>
      <c r="Z20">
        <v>37.753599999999999</v>
      </c>
      <c r="AA20">
        <v>36.7256</v>
      </c>
      <c r="AB20">
        <v>36.7256</v>
      </c>
      <c r="AC20">
        <v>36.7256</v>
      </c>
      <c r="AD20">
        <v>36.7256</v>
      </c>
      <c r="AE20">
        <v>36.7256</v>
      </c>
      <c r="AF20">
        <v>36.7256</v>
      </c>
      <c r="AG20">
        <v>36.7256</v>
      </c>
      <c r="AI20">
        <v>1164.6738</v>
      </c>
    </row>
    <row r="21" spans="1:35" x14ac:dyDescent="0.25">
      <c r="A21" t="s">
        <v>27</v>
      </c>
      <c r="B21">
        <v>34.039200000000001</v>
      </c>
      <c r="C21">
        <v>35.113700000000001</v>
      </c>
      <c r="D21">
        <v>34.7273</v>
      </c>
      <c r="E21">
        <v>36.2209</v>
      </c>
      <c r="F21">
        <v>36.373399999999997</v>
      </c>
      <c r="G21">
        <v>36.429299999999998</v>
      </c>
      <c r="H21">
        <v>36.236600000000003</v>
      </c>
      <c r="I21">
        <v>35.539299999999997</v>
      </c>
      <c r="J21">
        <v>35.103400000000001</v>
      </c>
      <c r="K21">
        <v>36.180100000000003</v>
      </c>
      <c r="L21">
        <v>35.990900000000003</v>
      </c>
      <c r="M21">
        <v>35.947400000000002</v>
      </c>
      <c r="N21">
        <v>35.785699999999999</v>
      </c>
      <c r="O21">
        <v>35.966299999999997</v>
      </c>
      <c r="P21">
        <v>36.364199999999997</v>
      </c>
      <c r="Q21">
        <v>36.184699999999999</v>
      </c>
      <c r="R21">
        <v>36.533499999999997</v>
      </c>
      <c r="S21">
        <v>36.5291</v>
      </c>
      <c r="T21">
        <v>35.053100000000001</v>
      </c>
      <c r="U21">
        <v>34.816400000000002</v>
      </c>
      <c r="V21">
        <v>33.636099999999999</v>
      </c>
      <c r="W21">
        <v>33.567599999999999</v>
      </c>
      <c r="X21">
        <v>34.472499999999997</v>
      </c>
      <c r="Y21">
        <v>34.636499999999998</v>
      </c>
      <c r="Z21">
        <v>35.297699999999999</v>
      </c>
      <c r="AA21">
        <v>36.017299999999999</v>
      </c>
      <c r="AB21">
        <v>36.116199999999999</v>
      </c>
      <c r="AC21">
        <v>36.571800000000003</v>
      </c>
      <c r="AD21">
        <v>36.161900000000003</v>
      </c>
      <c r="AE21">
        <v>37.445300000000003</v>
      </c>
      <c r="AF21">
        <v>37.956400000000002</v>
      </c>
      <c r="AG21">
        <v>37.801400000000001</v>
      </c>
    </row>
    <row r="23" spans="1:35" x14ac:dyDescent="0.25">
      <c r="A23" t="s">
        <v>28</v>
      </c>
      <c r="B23">
        <f t="shared" ref="B23:AF23" si="0">QUARTILE(B3:B21,0)</f>
        <v>22.781300000000002</v>
      </c>
      <c r="C23">
        <f t="shared" si="0"/>
        <v>22.992699999999999</v>
      </c>
      <c r="D23">
        <f t="shared" si="0"/>
        <v>24.848600000000001</v>
      </c>
      <c r="E23">
        <f t="shared" si="0"/>
        <v>26.956299999999999</v>
      </c>
      <c r="F23">
        <f t="shared" si="0"/>
        <v>27.4373</v>
      </c>
      <c r="G23">
        <f t="shared" si="0"/>
        <v>27.803799999999999</v>
      </c>
      <c r="H23">
        <f t="shared" si="0"/>
        <v>28.063300000000002</v>
      </c>
      <c r="I23">
        <f t="shared" si="0"/>
        <v>28.063300000000002</v>
      </c>
      <c r="J23">
        <f t="shared" si="0"/>
        <v>28.063300000000002</v>
      </c>
      <c r="K23">
        <f t="shared" si="0"/>
        <v>28.063300000000002</v>
      </c>
      <c r="L23">
        <f t="shared" si="0"/>
        <v>28.063300000000002</v>
      </c>
      <c r="M23">
        <f t="shared" si="0"/>
        <v>27.447199999999999</v>
      </c>
      <c r="N23">
        <f t="shared" si="0"/>
        <v>28.063300000000002</v>
      </c>
      <c r="O23">
        <f t="shared" si="0"/>
        <v>28.063300000000002</v>
      </c>
      <c r="P23">
        <f t="shared" si="0"/>
        <v>28.063300000000002</v>
      </c>
      <c r="Q23">
        <f t="shared" si="0"/>
        <v>28.063300000000002</v>
      </c>
      <c r="R23">
        <f t="shared" si="0"/>
        <v>28.063300000000002</v>
      </c>
      <c r="S23">
        <f t="shared" si="0"/>
        <v>28.063300000000002</v>
      </c>
      <c r="T23">
        <f t="shared" si="0"/>
        <v>28.881599999999999</v>
      </c>
      <c r="U23">
        <f t="shared" si="0"/>
        <v>28.090800000000002</v>
      </c>
      <c r="V23">
        <f t="shared" si="0"/>
        <v>28.22</v>
      </c>
      <c r="W23">
        <f t="shared" si="0"/>
        <v>25.745200000000001</v>
      </c>
      <c r="X23">
        <f t="shared" si="0"/>
        <v>25.122900000000001</v>
      </c>
      <c r="Y23">
        <f t="shared" si="0"/>
        <v>25.749099999999999</v>
      </c>
      <c r="Z23">
        <f t="shared" si="0"/>
        <v>27.772200000000002</v>
      </c>
      <c r="AA23">
        <f t="shared" si="0"/>
        <v>27.2196</v>
      </c>
      <c r="AB23">
        <f t="shared" si="0"/>
        <v>28.9192</v>
      </c>
      <c r="AC23">
        <f t="shared" si="0"/>
        <v>30.011800000000001</v>
      </c>
      <c r="AD23">
        <f t="shared" si="0"/>
        <v>30.011800000000001</v>
      </c>
      <c r="AE23">
        <f t="shared" si="0"/>
        <v>30.011800000000001</v>
      </c>
      <c r="AF23">
        <f t="shared" si="0"/>
        <v>30.7331</v>
      </c>
    </row>
    <row r="24" spans="1:35" x14ac:dyDescent="0.25">
      <c r="A24">
        <v>25</v>
      </c>
      <c r="B24">
        <f t="shared" ref="B24:AE24" si="1">QUARTILE(B3:B21,1)</f>
        <v>29.784750000000003</v>
      </c>
      <c r="C24">
        <f t="shared" si="1"/>
        <v>30.405799999999999</v>
      </c>
      <c r="D24">
        <f t="shared" si="1"/>
        <v>31.047000000000001</v>
      </c>
      <c r="E24">
        <f t="shared" si="1"/>
        <v>31.092649999999999</v>
      </c>
      <c r="F24">
        <f t="shared" si="1"/>
        <v>31.092649999999999</v>
      </c>
      <c r="G24">
        <f t="shared" si="1"/>
        <v>31.270425000000003</v>
      </c>
      <c r="H24">
        <f t="shared" si="1"/>
        <v>31.642299999999999</v>
      </c>
      <c r="I24">
        <f t="shared" si="1"/>
        <v>31.70035</v>
      </c>
      <c r="J24">
        <f t="shared" si="1"/>
        <v>31.717300000000002</v>
      </c>
      <c r="K24">
        <f t="shared" si="1"/>
        <v>32.736649999999997</v>
      </c>
      <c r="L24">
        <f t="shared" si="1"/>
        <v>32.234999999999999</v>
      </c>
      <c r="M24">
        <f t="shared" si="1"/>
        <v>32.221699999999998</v>
      </c>
      <c r="N24">
        <f t="shared" si="1"/>
        <v>32.562249999999999</v>
      </c>
      <c r="O24">
        <f t="shared" si="1"/>
        <v>35.080950000000001</v>
      </c>
      <c r="P24">
        <f t="shared" si="1"/>
        <v>35.773349999999994</v>
      </c>
      <c r="Q24">
        <f t="shared" si="1"/>
        <v>36.196300000000001</v>
      </c>
      <c r="R24">
        <f t="shared" si="1"/>
        <v>35.337400000000002</v>
      </c>
      <c r="S24">
        <f t="shared" si="1"/>
        <v>35.852450000000005</v>
      </c>
      <c r="T24">
        <f t="shared" si="1"/>
        <v>34.816400000000002</v>
      </c>
      <c r="U24">
        <f t="shared" si="1"/>
        <v>35.301625000000001</v>
      </c>
      <c r="V24">
        <f t="shared" si="1"/>
        <v>35.279924999999999</v>
      </c>
      <c r="W24">
        <f t="shared" si="1"/>
        <v>34.454549999999998</v>
      </c>
      <c r="X24">
        <f t="shared" si="1"/>
        <v>34.589275000000001</v>
      </c>
      <c r="Y24">
        <f t="shared" si="1"/>
        <v>34.629824999999997</v>
      </c>
      <c r="Z24">
        <f t="shared" si="1"/>
        <v>35.339075000000001</v>
      </c>
      <c r="AA24">
        <f t="shared" si="1"/>
        <v>35.813825000000001</v>
      </c>
      <c r="AB24">
        <f t="shared" si="1"/>
        <v>36.7256</v>
      </c>
      <c r="AC24">
        <f t="shared" si="1"/>
        <v>36.571800000000003</v>
      </c>
      <c r="AD24">
        <f t="shared" si="1"/>
        <v>36.416499999999999</v>
      </c>
      <c r="AE24">
        <f t="shared" si="1"/>
        <v>36.7256</v>
      </c>
      <c r="AF24">
        <f>QUARTILE(AF3:AF21,1)</f>
        <v>36.7256</v>
      </c>
    </row>
    <row r="25" spans="1:35" x14ac:dyDescent="0.25">
      <c r="A25" t="s">
        <v>29</v>
      </c>
      <c r="B25">
        <f t="shared" ref="B25:AE25" si="2">QUARTILE(B3:B21,2)</f>
        <v>33.377299999999998</v>
      </c>
      <c r="C25">
        <f t="shared" si="2"/>
        <v>33.240400000000001</v>
      </c>
      <c r="D25">
        <f t="shared" si="2"/>
        <v>33.240400000000001</v>
      </c>
      <c r="E25">
        <f t="shared" si="2"/>
        <v>34.27825</v>
      </c>
      <c r="F25">
        <f t="shared" si="2"/>
        <v>34.8504</v>
      </c>
      <c r="G25">
        <f t="shared" si="2"/>
        <v>34.877250000000004</v>
      </c>
      <c r="H25">
        <f t="shared" si="2"/>
        <v>35.182499999999997</v>
      </c>
      <c r="I25">
        <f t="shared" si="2"/>
        <v>35.182499999999997</v>
      </c>
      <c r="J25">
        <f t="shared" si="2"/>
        <v>35.182499999999997</v>
      </c>
      <c r="K25">
        <f t="shared" si="2"/>
        <v>36.180100000000003</v>
      </c>
      <c r="L25">
        <f t="shared" si="2"/>
        <v>36.342700000000001</v>
      </c>
      <c r="M25">
        <f t="shared" si="2"/>
        <v>36.172800000000002</v>
      </c>
      <c r="N25">
        <f t="shared" si="2"/>
        <v>35.785699999999999</v>
      </c>
      <c r="O25">
        <f t="shared" si="2"/>
        <v>35.966299999999997</v>
      </c>
      <c r="P25">
        <f t="shared" si="2"/>
        <v>37.086100000000002</v>
      </c>
      <c r="Q25">
        <f t="shared" si="2"/>
        <v>38.251100000000001</v>
      </c>
      <c r="R25">
        <f t="shared" si="2"/>
        <v>38.305500000000002</v>
      </c>
      <c r="S25">
        <f t="shared" si="2"/>
        <v>38.740499999999997</v>
      </c>
      <c r="T25">
        <f t="shared" si="2"/>
        <v>37.744199999999999</v>
      </c>
      <c r="U25">
        <f t="shared" si="2"/>
        <v>38.652299999999997</v>
      </c>
      <c r="V25">
        <f t="shared" si="2"/>
        <v>38.710700000000003</v>
      </c>
      <c r="W25">
        <f t="shared" si="2"/>
        <v>38.866050000000001</v>
      </c>
      <c r="X25">
        <f t="shared" si="2"/>
        <v>38.918199999999999</v>
      </c>
      <c r="Y25">
        <f t="shared" si="2"/>
        <v>38.716949999999997</v>
      </c>
      <c r="Z25">
        <f t="shared" si="2"/>
        <v>39.306100000000001</v>
      </c>
      <c r="AA25">
        <f t="shared" si="2"/>
        <v>39.551000000000002</v>
      </c>
      <c r="AB25">
        <f t="shared" si="2"/>
        <v>39.942799999999998</v>
      </c>
      <c r="AC25">
        <f t="shared" si="2"/>
        <v>41.552199999999999</v>
      </c>
      <c r="AD25">
        <f t="shared" si="2"/>
        <v>39.459699999999998</v>
      </c>
      <c r="AE25">
        <f t="shared" si="2"/>
        <v>39.459699999999998</v>
      </c>
      <c r="AF25">
        <f>QUARTILE(AF3:AF21,2)</f>
        <v>41.722799999999999</v>
      </c>
    </row>
    <row r="26" spans="1:35" x14ac:dyDescent="0.25">
      <c r="A26">
        <v>75</v>
      </c>
      <c r="B26">
        <f t="shared" ref="B26:AE26" si="3">QUARTILE(B3:B21,3)</f>
        <v>36.45185</v>
      </c>
      <c r="C26">
        <f t="shared" si="3"/>
        <v>36.169499999999999</v>
      </c>
      <c r="D26">
        <f t="shared" si="3"/>
        <v>36.169499999999999</v>
      </c>
      <c r="E26">
        <f t="shared" si="3"/>
        <v>38.777500000000003</v>
      </c>
      <c r="F26">
        <f t="shared" si="3"/>
        <v>39.825825000000002</v>
      </c>
      <c r="G26">
        <f t="shared" si="3"/>
        <v>39.961750000000002</v>
      </c>
      <c r="H26">
        <f t="shared" si="3"/>
        <v>39.120950000000001</v>
      </c>
      <c r="I26">
        <f t="shared" si="3"/>
        <v>39.224599999999995</v>
      </c>
      <c r="J26">
        <f t="shared" si="3"/>
        <v>39.390299999999996</v>
      </c>
      <c r="K26">
        <f t="shared" si="3"/>
        <v>39.806899999999999</v>
      </c>
      <c r="L26">
        <f t="shared" si="3"/>
        <v>40.139200000000002</v>
      </c>
      <c r="M26">
        <f t="shared" si="3"/>
        <v>40.376100000000001</v>
      </c>
      <c r="N26">
        <f t="shared" si="3"/>
        <v>40.343000000000004</v>
      </c>
      <c r="O26">
        <f t="shared" si="3"/>
        <v>41.253699999999995</v>
      </c>
      <c r="P26">
        <f t="shared" si="3"/>
        <v>41.534000000000006</v>
      </c>
      <c r="Q26">
        <f t="shared" si="3"/>
        <v>41.953580270000003</v>
      </c>
      <c r="R26">
        <f t="shared" si="3"/>
        <v>42.307191270000004</v>
      </c>
      <c r="S26">
        <f t="shared" si="3"/>
        <v>43.262600000000006</v>
      </c>
      <c r="T26">
        <f t="shared" si="3"/>
        <v>42.329650000000001</v>
      </c>
      <c r="U26">
        <f t="shared" si="3"/>
        <v>43.587125</v>
      </c>
      <c r="V26">
        <f t="shared" si="3"/>
        <v>46.204325000000004</v>
      </c>
      <c r="W26">
        <f t="shared" si="3"/>
        <v>46.186413465000001</v>
      </c>
      <c r="X26">
        <f t="shared" si="3"/>
        <v>45.583300000000001</v>
      </c>
      <c r="Y26">
        <f t="shared" si="3"/>
        <v>45.890900000000002</v>
      </c>
      <c r="Z26">
        <f t="shared" si="3"/>
        <v>46.435582949999997</v>
      </c>
      <c r="AA26">
        <f t="shared" si="3"/>
        <v>45.575221277499999</v>
      </c>
      <c r="AB26">
        <f t="shared" si="3"/>
        <v>45.294481519999998</v>
      </c>
      <c r="AC26">
        <f t="shared" si="3"/>
        <v>45.791888239999999</v>
      </c>
      <c r="AD26">
        <f t="shared" si="3"/>
        <v>45.672881599999997</v>
      </c>
      <c r="AE26">
        <f t="shared" si="3"/>
        <v>45.453315969999998</v>
      </c>
      <c r="AF26">
        <f>QUARTILE(AF3:AF21,3)</f>
        <v>46.386800000000001</v>
      </c>
    </row>
    <row r="27" spans="1:35" x14ac:dyDescent="0.25">
      <c r="A27" t="s">
        <v>30</v>
      </c>
      <c r="B27">
        <f t="shared" ref="B27:AE27" si="4">QUARTILE(B3:B21,4)</f>
        <v>41.094299999999997</v>
      </c>
      <c r="C27">
        <f t="shared" si="4"/>
        <v>41.261400000000002</v>
      </c>
      <c r="D27">
        <f t="shared" si="4"/>
        <v>41.250999999999998</v>
      </c>
      <c r="E27">
        <f t="shared" si="4"/>
        <v>44.104799999999997</v>
      </c>
      <c r="F27">
        <f t="shared" si="4"/>
        <v>44.7348</v>
      </c>
      <c r="G27">
        <f t="shared" si="4"/>
        <v>44.745800000000003</v>
      </c>
      <c r="H27">
        <f t="shared" si="4"/>
        <v>55.1629</v>
      </c>
      <c r="I27">
        <f t="shared" si="4"/>
        <v>57.579700000000003</v>
      </c>
      <c r="J27">
        <f t="shared" si="4"/>
        <v>58.406100000000002</v>
      </c>
      <c r="K27">
        <f t="shared" si="4"/>
        <v>57.427700000000002</v>
      </c>
      <c r="L27">
        <f t="shared" si="4"/>
        <v>57.064599999999999</v>
      </c>
      <c r="M27">
        <f t="shared" si="4"/>
        <v>56.180900000000001</v>
      </c>
      <c r="N27">
        <f t="shared" si="4"/>
        <v>55.292099999999998</v>
      </c>
      <c r="O27">
        <f t="shared" si="4"/>
        <v>56.414400000000001</v>
      </c>
      <c r="P27">
        <f t="shared" si="4"/>
        <v>56.067900000000002</v>
      </c>
      <c r="Q27">
        <f t="shared" si="4"/>
        <v>55.978999999999999</v>
      </c>
      <c r="R27">
        <f t="shared" si="4"/>
        <v>55.825000000000003</v>
      </c>
      <c r="S27">
        <f t="shared" si="4"/>
        <v>56.273000000000003</v>
      </c>
      <c r="T27">
        <f t="shared" si="4"/>
        <v>53.801200000000001</v>
      </c>
      <c r="U27">
        <f t="shared" si="4"/>
        <v>54.418399999999998</v>
      </c>
      <c r="V27">
        <f t="shared" si="4"/>
        <v>54.238999999999997</v>
      </c>
      <c r="W27">
        <f t="shared" si="4"/>
        <v>51.063099999999999</v>
      </c>
      <c r="X27">
        <f t="shared" si="4"/>
        <v>52.693899999999999</v>
      </c>
      <c r="Y27">
        <f t="shared" si="4"/>
        <v>53.551000000000002</v>
      </c>
      <c r="Z27">
        <f t="shared" si="4"/>
        <v>57.376399999999997</v>
      </c>
      <c r="AA27">
        <f t="shared" si="4"/>
        <v>57.822899999999997</v>
      </c>
      <c r="AB27">
        <f t="shared" si="4"/>
        <v>58.022799999999997</v>
      </c>
      <c r="AC27">
        <f t="shared" si="4"/>
        <v>57.625999999999998</v>
      </c>
      <c r="AD27">
        <f t="shared" si="4"/>
        <v>55.245699999999999</v>
      </c>
      <c r="AE27">
        <f t="shared" si="4"/>
        <v>54.257199999999997</v>
      </c>
      <c r="AF27">
        <f>QUARTILE(AF3:AF21,4)</f>
        <v>56.0565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Indexing</vt:lpstr>
      <vt:lpstr>Calculations</vt:lpstr>
      <vt:lpstr>top1</vt:lpstr>
      <vt:lpstr>kshare</vt:lpstr>
      <vt:lpstr>Indexing!Print_Area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cgoes</dc:creator>
  <cp:lastModifiedBy>cgoes</cp:lastModifiedBy>
  <cp:lastPrinted>2016-02-19T00:10:09Z</cp:lastPrinted>
  <dcterms:created xsi:type="dcterms:W3CDTF">2016-02-11T02:10:57Z</dcterms:created>
  <dcterms:modified xsi:type="dcterms:W3CDTF">2016-02-19T00:17:46Z</dcterms:modified>
</cp:coreProperties>
</file>