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updateLinks="always" codeName="EstaPasta_de_trabalho"/>
  <mc:AlternateContent xmlns:mc="http://schemas.openxmlformats.org/markup-compatibility/2006">
    <mc:Choice Requires="x15">
      <x15ac:absPath xmlns:x15ac="http://schemas.microsoft.com/office/spreadsheetml/2010/11/ac" url="https://ucsdcloud-my.sharepoint.com/personal/cbezerra_ucsd_edu/Documents/IMP/Guedes/"/>
    </mc:Choice>
  </mc:AlternateContent>
  <xr:revisionPtr revIDLastSave="0" documentId="8_{1D908CAD-25BF-4FDB-84CB-5B8AE56BDF94}" xr6:coauthVersionLast="36" xr6:coauthVersionMax="36" xr10:uidLastSave="{00000000-0000-0000-0000-000000000000}"/>
  <bookViews>
    <workbookView xWindow="0" yWindow="0" windowWidth="14380" windowHeight="2330" tabRatio="842" activeTab="6" xr2:uid="{00000000-000D-0000-FFFF-FFFF00000000}"/>
  </bookViews>
  <sheets>
    <sheet name="Graf1" sheetId="13239" r:id="rId1"/>
    <sheet name="Graf2" sheetId="13238" r:id="rId2"/>
    <sheet name="Graf3" sheetId="13230" r:id="rId3"/>
    <sheet name="Graf3 zoom" sheetId="13233" r:id="rId4"/>
    <sheet name="Graf4" sheetId="13235" r:id="rId5"/>
    <sheet name="Graf5" sheetId="13236" r:id="rId6"/>
    <sheet name="dividendos" sheetId="13234" r:id="rId7"/>
    <sheet name="consolidado" sheetId="13228" r:id="rId8"/>
    <sheet name="faixa SM RTT+RTE+RTI" sheetId="13217" r:id="rId9"/>
    <sheet name="div+rend ME faixa rend total" sheetId="13218" r:id="rId10"/>
  </sheets>
  <definedNames>
    <definedName name="_xlnm.Print_Area" localSheetId="9">'div+rend ME faixa rend total'!$B$2:$W$49</definedName>
    <definedName name="_xlnm.Print_Area" localSheetId="8">'faixa SM RTT+RTE+RTI'!$B$2:$W$49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3" i="13234" l="1"/>
  <c r="I22" i="13234"/>
  <c r="I21" i="13234"/>
  <c r="I20" i="13234"/>
  <c r="I19" i="13234"/>
  <c r="I18" i="13234"/>
  <c r="I17" i="13234"/>
  <c r="I16" i="13234"/>
  <c r="I15" i="13234"/>
  <c r="I14" i="13234"/>
  <c r="I13" i="13234"/>
  <c r="I12" i="13234"/>
  <c r="I11" i="13234"/>
  <c r="I10" i="13234"/>
  <c r="I9" i="13234"/>
  <c r="I8" i="13234"/>
  <c r="I7" i="13234"/>
  <c r="I6" i="13234"/>
  <c r="H23" i="13234"/>
  <c r="H22" i="13234"/>
  <c r="H21" i="13234"/>
  <c r="H20" i="13234"/>
  <c r="H19" i="13234"/>
  <c r="H18" i="13234"/>
  <c r="H17" i="13234"/>
  <c r="H16" i="13234"/>
  <c r="H15" i="13234"/>
  <c r="H14" i="13234"/>
  <c r="H13" i="13234"/>
  <c r="H12" i="13234"/>
  <c r="H11" i="13234"/>
  <c r="H10" i="13234"/>
  <c r="H9" i="13234"/>
  <c r="H8" i="13234"/>
  <c r="H7" i="13234"/>
  <c r="H6" i="13234"/>
  <c r="I6" i="13228"/>
  <c r="C5" i="13234" l="1"/>
  <c r="D23" i="13234"/>
  <c r="D22" i="13234"/>
  <c r="D21" i="13234"/>
  <c r="D20" i="13234"/>
  <c r="D19" i="13234"/>
  <c r="D18" i="13234"/>
  <c r="D17" i="13234"/>
  <c r="D16" i="13234"/>
  <c r="D15" i="13234"/>
  <c r="D14" i="13234"/>
  <c r="D13" i="13234"/>
  <c r="D12" i="13234"/>
  <c r="D11" i="13234"/>
  <c r="D10" i="13234"/>
  <c r="D9" i="13234"/>
  <c r="D8" i="13234"/>
  <c r="D7" i="13234"/>
  <c r="D6" i="13234"/>
  <c r="E23" i="13234"/>
  <c r="B23" i="13234"/>
  <c r="A23" i="13234"/>
  <c r="E22" i="13234"/>
  <c r="B22" i="13234"/>
  <c r="A22" i="13234"/>
  <c r="E21" i="13234"/>
  <c r="B21" i="13234"/>
  <c r="A21" i="13234"/>
  <c r="E20" i="13234"/>
  <c r="B20" i="13234"/>
  <c r="A20" i="13234"/>
  <c r="E19" i="13234"/>
  <c r="B19" i="13234"/>
  <c r="A19" i="13234"/>
  <c r="E18" i="13234"/>
  <c r="B18" i="13234"/>
  <c r="A18" i="13234"/>
  <c r="E17" i="13234"/>
  <c r="B17" i="13234"/>
  <c r="A17" i="13234"/>
  <c r="E16" i="13234"/>
  <c r="B16" i="13234"/>
  <c r="A16" i="13234"/>
  <c r="E15" i="13234"/>
  <c r="B15" i="13234"/>
  <c r="A15" i="13234"/>
  <c r="E14" i="13234"/>
  <c r="B14" i="13234"/>
  <c r="A14" i="13234"/>
  <c r="E13" i="13234"/>
  <c r="B13" i="13234"/>
  <c r="A13" i="13234"/>
  <c r="E12" i="13234"/>
  <c r="B12" i="13234"/>
  <c r="A12" i="13234"/>
  <c r="E11" i="13234"/>
  <c r="B11" i="13234"/>
  <c r="A11" i="13234"/>
  <c r="E10" i="13234"/>
  <c r="B10" i="13234"/>
  <c r="A10" i="13234"/>
  <c r="E9" i="13234"/>
  <c r="B9" i="13234"/>
  <c r="A9" i="13234"/>
  <c r="E8" i="13234"/>
  <c r="B8" i="13234"/>
  <c r="A8" i="13234"/>
  <c r="E7" i="13234"/>
  <c r="B7" i="13234"/>
  <c r="A7" i="13234"/>
  <c r="E6" i="13234"/>
  <c r="B6" i="13234"/>
  <c r="A6" i="13234"/>
  <c r="B5" i="13234"/>
  <c r="A5" i="13234"/>
  <c r="H23" i="13228" l="1"/>
  <c r="G23" i="13228"/>
  <c r="F23" i="13228"/>
  <c r="E23" i="13228"/>
  <c r="D23" i="13228"/>
  <c r="B23" i="13228"/>
  <c r="A23" i="13228"/>
  <c r="G22" i="13228"/>
  <c r="G21" i="13228"/>
  <c r="G20" i="13228"/>
  <c r="G19" i="13228"/>
  <c r="G18" i="13228"/>
  <c r="G17" i="13228"/>
  <c r="G16" i="13228"/>
  <c r="G15" i="13228"/>
  <c r="G14" i="13228"/>
  <c r="G13" i="13228"/>
  <c r="G12" i="13228"/>
  <c r="G11" i="13228"/>
  <c r="G10" i="13228"/>
  <c r="G9" i="13228"/>
  <c r="G8" i="13228"/>
  <c r="G7" i="13228"/>
  <c r="G6" i="13228"/>
  <c r="H22" i="13228"/>
  <c r="H21" i="13228"/>
  <c r="H20" i="13228"/>
  <c r="H19" i="13228"/>
  <c r="H18" i="13228"/>
  <c r="H17" i="13228"/>
  <c r="H16" i="13228"/>
  <c r="H15" i="13228"/>
  <c r="H14" i="13228"/>
  <c r="H13" i="13228"/>
  <c r="H12" i="13228"/>
  <c r="H11" i="13228"/>
  <c r="H10" i="13228"/>
  <c r="H9" i="13228"/>
  <c r="H8" i="13228"/>
  <c r="H7" i="13228"/>
  <c r="H6" i="13228"/>
  <c r="F22" i="13228"/>
  <c r="E22" i="13228"/>
  <c r="D22" i="13228"/>
  <c r="B22" i="13228"/>
  <c r="A22" i="13228"/>
  <c r="F21" i="13228"/>
  <c r="E21" i="13228"/>
  <c r="D21" i="13228"/>
  <c r="B21" i="13228"/>
  <c r="A21" i="13228"/>
  <c r="F20" i="13228"/>
  <c r="E20" i="13228"/>
  <c r="D20" i="13228"/>
  <c r="B20" i="13228"/>
  <c r="A20" i="13228"/>
  <c r="F19" i="13228"/>
  <c r="E19" i="13228"/>
  <c r="D19" i="13228"/>
  <c r="B19" i="13228"/>
  <c r="A19" i="13228"/>
  <c r="F18" i="13228"/>
  <c r="E18" i="13228"/>
  <c r="D18" i="13228"/>
  <c r="B18" i="13228"/>
  <c r="A18" i="13228"/>
  <c r="F17" i="13228"/>
  <c r="E17" i="13228"/>
  <c r="D17" i="13228"/>
  <c r="B17" i="13228"/>
  <c r="A17" i="13228"/>
  <c r="F16" i="13228"/>
  <c r="E16" i="13228"/>
  <c r="D16" i="13228"/>
  <c r="B16" i="13228"/>
  <c r="A16" i="13228"/>
  <c r="F15" i="13228"/>
  <c r="E15" i="13228"/>
  <c r="D15" i="13228"/>
  <c r="B15" i="13228"/>
  <c r="A15" i="13228"/>
  <c r="F14" i="13228"/>
  <c r="E14" i="13228"/>
  <c r="D14" i="13228"/>
  <c r="B14" i="13228"/>
  <c r="A14" i="13228"/>
  <c r="F13" i="13228"/>
  <c r="E13" i="13228"/>
  <c r="D13" i="13228"/>
  <c r="B13" i="13228"/>
  <c r="A13" i="13228"/>
  <c r="F12" i="13228"/>
  <c r="E12" i="13228"/>
  <c r="D12" i="13228"/>
  <c r="B12" i="13228"/>
  <c r="A12" i="13228"/>
  <c r="F11" i="13228"/>
  <c r="E11" i="13228"/>
  <c r="D11" i="13228"/>
  <c r="B11" i="13228"/>
  <c r="A11" i="13228"/>
  <c r="F10" i="13228"/>
  <c r="E10" i="13228"/>
  <c r="D10" i="13228"/>
  <c r="B10" i="13228"/>
  <c r="A10" i="13228"/>
  <c r="F9" i="13228"/>
  <c r="E9" i="13228"/>
  <c r="D9" i="13228"/>
  <c r="B9" i="13228"/>
  <c r="A9" i="13228"/>
  <c r="F8" i="13228"/>
  <c r="E8" i="13228"/>
  <c r="D8" i="13228"/>
  <c r="B8" i="13228"/>
  <c r="A8" i="13228"/>
  <c r="F7" i="13228"/>
  <c r="E7" i="13228"/>
  <c r="D7" i="13228"/>
  <c r="B7" i="13228"/>
  <c r="A7" i="13228"/>
  <c r="F6" i="13228"/>
  <c r="E6" i="13228"/>
  <c r="D6" i="13228"/>
  <c r="B6" i="13228"/>
  <c r="A6" i="13228"/>
  <c r="B5" i="13228"/>
  <c r="A5" i="13228"/>
  <c r="J8" i="13228" l="1"/>
  <c r="J12" i="13228"/>
  <c r="J16" i="13228"/>
  <c r="J20" i="13228"/>
  <c r="C23" i="13228"/>
  <c r="J23" i="13228"/>
  <c r="C17" i="13228"/>
  <c r="C21" i="13228"/>
  <c r="J9" i="13228"/>
  <c r="J13" i="13228"/>
  <c r="J17" i="13228"/>
  <c r="J21" i="13228"/>
  <c r="C10" i="13228"/>
  <c r="C9" i="13228"/>
  <c r="J7" i="13228"/>
  <c r="J11" i="13228"/>
  <c r="J15" i="13228"/>
  <c r="J19" i="13228"/>
  <c r="J6" i="13228"/>
  <c r="J10" i="13228"/>
  <c r="J14" i="13228"/>
  <c r="J18" i="13228"/>
  <c r="C11" i="13228"/>
  <c r="C12" i="13228"/>
  <c r="J22" i="13228"/>
  <c r="C13" i="13228"/>
  <c r="C19" i="13228"/>
  <c r="C7" i="13228"/>
  <c r="C14" i="13228"/>
  <c r="M14" i="13228" s="1"/>
  <c r="C16" i="13228"/>
  <c r="C18" i="13228"/>
  <c r="C20" i="13228"/>
  <c r="M20" i="13228" s="1"/>
  <c r="C6" i="13228"/>
  <c r="C8" i="13228"/>
  <c r="C15" i="13228"/>
  <c r="C22" i="13228"/>
  <c r="L22" i="13228" l="1"/>
  <c r="C22" i="13234"/>
  <c r="K22" i="13234" s="1"/>
  <c r="L7" i="13228"/>
  <c r="C7" i="13234"/>
  <c r="K7" i="13234" s="1"/>
  <c r="L21" i="13228"/>
  <c r="C21" i="13234"/>
  <c r="K21" i="13234" s="1"/>
  <c r="M15" i="13228"/>
  <c r="C15" i="13234"/>
  <c r="K15" i="13234" s="1"/>
  <c r="L19" i="13228"/>
  <c r="C19" i="13234"/>
  <c r="K19" i="13234" s="1"/>
  <c r="L17" i="13228"/>
  <c r="C17" i="13234"/>
  <c r="K17" i="13234" s="1"/>
  <c r="L8" i="13228"/>
  <c r="C8" i="13234"/>
  <c r="K8" i="13234" s="1"/>
  <c r="L16" i="13228"/>
  <c r="C16" i="13234"/>
  <c r="K16" i="13234" s="1"/>
  <c r="L13" i="13228"/>
  <c r="C13" i="13234"/>
  <c r="K13" i="13234" s="1"/>
  <c r="L9" i="13228"/>
  <c r="C9" i="13234"/>
  <c r="K9" i="13234" s="1"/>
  <c r="M7" i="13228"/>
  <c r="L20" i="13228"/>
  <c r="C20" i="13234"/>
  <c r="K20" i="13234" s="1"/>
  <c r="L12" i="13228"/>
  <c r="C12" i="13234"/>
  <c r="K12" i="13234" s="1"/>
  <c r="L18" i="13228"/>
  <c r="C18" i="13234"/>
  <c r="K18" i="13234" s="1"/>
  <c r="M11" i="13228"/>
  <c r="C11" i="13234"/>
  <c r="K11" i="13234" s="1"/>
  <c r="L6" i="13228"/>
  <c r="C6" i="13234"/>
  <c r="K6" i="13234" s="1"/>
  <c r="L14" i="13228"/>
  <c r="C14" i="13234"/>
  <c r="K14" i="13234" s="1"/>
  <c r="L10" i="13228"/>
  <c r="C10" i="13234"/>
  <c r="K10" i="13234" s="1"/>
  <c r="I23" i="13228"/>
  <c r="C23" i="13234"/>
  <c r="K23" i="13234" s="1"/>
  <c r="M21" i="13228"/>
  <c r="M19" i="13228"/>
  <c r="M17" i="13228"/>
  <c r="M16" i="13228"/>
  <c r="M10" i="13228"/>
  <c r="M13" i="13228"/>
  <c r="M12" i="13228"/>
  <c r="M18" i="13228"/>
  <c r="I21" i="13228"/>
  <c r="N23" i="13228"/>
  <c r="M22" i="13228"/>
  <c r="M23" i="13228"/>
  <c r="M9" i="13228"/>
  <c r="M8" i="13228"/>
  <c r="I17" i="13228"/>
  <c r="N21" i="13228"/>
  <c r="N9" i="13228"/>
  <c r="L23" i="13228"/>
  <c r="I11" i="13228"/>
  <c r="L11" i="13228"/>
  <c r="N17" i="13228"/>
  <c r="N10" i="13228"/>
  <c r="N15" i="13228"/>
  <c r="L15" i="13228"/>
  <c r="I10" i="13228"/>
  <c r="N11" i="13228"/>
  <c r="I16" i="13228"/>
  <c r="I13" i="13228"/>
  <c r="N16" i="13228"/>
  <c r="I22" i="13228"/>
  <c r="I20" i="13228"/>
  <c r="I14" i="13228"/>
  <c r="I15" i="13228"/>
  <c r="I18" i="13228"/>
  <c r="I7" i="13228"/>
  <c r="I12" i="13228"/>
  <c r="N6" i="13228"/>
  <c r="I8" i="13228"/>
  <c r="I19" i="13228"/>
  <c r="N13" i="13228"/>
  <c r="I9" i="13228"/>
  <c r="N20" i="13228"/>
  <c r="N22" i="13228"/>
  <c r="N18" i="13228"/>
  <c r="N7" i="13228"/>
  <c r="N19" i="13228"/>
  <c r="N14" i="13228"/>
  <c r="N8" i="13228"/>
  <c r="N12" i="13228"/>
  <c r="O9" i="13228" l="1"/>
  <c r="F9" i="13234"/>
  <c r="L9" i="13234" s="1"/>
  <c r="O12" i="13228"/>
  <c r="P12" i="13228" s="1"/>
  <c r="F12" i="13234"/>
  <c r="L12" i="13234" s="1"/>
  <c r="O14" i="13228"/>
  <c r="F14" i="13234"/>
  <c r="L14" i="13234" s="1"/>
  <c r="O13" i="13228"/>
  <c r="F13" i="13234"/>
  <c r="L13" i="13234" s="1"/>
  <c r="O11" i="13228"/>
  <c r="F11" i="13234"/>
  <c r="L11" i="13234" s="1"/>
  <c r="O17" i="13228"/>
  <c r="P17" i="13228" s="1"/>
  <c r="F17" i="13234"/>
  <c r="L17" i="13234" s="1"/>
  <c r="O23" i="13228"/>
  <c r="F23" i="13234"/>
  <c r="L23" i="13234" s="1"/>
  <c r="O10" i="13228"/>
  <c r="P10" i="13228" s="1"/>
  <c r="F10" i="13234"/>
  <c r="L10" i="13234" s="1"/>
  <c r="P23" i="13228"/>
  <c r="O19" i="13228"/>
  <c r="P19" i="13228" s="1"/>
  <c r="F19" i="13234"/>
  <c r="L19" i="13234" s="1"/>
  <c r="O7" i="13228"/>
  <c r="F7" i="13234"/>
  <c r="L7" i="13234" s="1"/>
  <c r="O20" i="13228"/>
  <c r="P20" i="13228" s="1"/>
  <c r="F20" i="13234"/>
  <c r="L20" i="13234" s="1"/>
  <c r="O16" i="13228"/>
  <c r="P16" i="13228" s="1"/>
  <c r="F16" i="13234"/>
  <c r="L16" i="13234" s="1"/>
  <c r="O8" i="13228"/>
  <c r="P8" i="13228" s="1"/>
  <c r="F8" i="13234"/>
  <c r="L8" i="13234" s="1"/>
  <c r="O18" i="13228"/>
  <c r="P18" i="13228" s="1"/>
  <c r="F18" i="13234"/>
  <c r="L18" i="13234" s="1"/>
  <c r="O22" i="13228"/>
  <c r="F22" i="13234"/>
  <c r="L22" i="13234" s="1"/>
  <c r="O6" i="13228"/>
  <c r="P6" i="13228" s="1"/>
  <c r="F6" i="13234"/>
  <c r="L6" i="13234" s="1"/>
  <c r="O21" i="13228"/>
  <c r="F21" i="13234"/>
  <c r="L21" i="13234" s="1"/>
  <c r="O15" i="13228"/>
  <c r="F15" i="13234"/>
  <c r="L15" i="13234" s="1"/>
  <c r="P9" i="13228"/>
  <c r="P7" i="13228"/>
  <c r="P15" i="13228"/>
  <c r="P11" i="13228"/>
  <c r="P14" i="13228"/>
  <c r="P22" i="13228" l="1"/>
  <c r="P21" i="13228"/>
  <c r="P13" i="13228"/>
</calcChain>
</file>

<file path=xl/sharedStrings.xml><?xml version="1.0" encoding="utf-8"?>
<sst xmlns="http://schemas.openxmlformats.org/spreadsheetml/2006/main" count="108" uniqueCount="67">
  <si>
    <t>Rendim. Isentos</t>
  </si>
  <si>
    <t>Dependentes</t>
  </si>
  <si>
    <t>Instrução</t>
  </si>
  <si>
    <t>Médicas</t>
  </si>
  <si>
    <t>Livro Caixa</t>
  </si>
  <si>
    <t>Desc. Padrão</t>
  </si>
  <si>
    <t>DEDUÇÕES</t>
  </si>
  <si>
    <t>Imposto Devido</t>
  </si>
  <si>
    <t>Bens e Direitos</t>
  </si>
  <si>
    <t>Dívidas e Ônus</t>
  </si>
  <si>
    <t xml:space="preserve">    Total</t>
  </si>
  <si>
    <t>Base de Cálculo (RTL)</t>
  </si>
  <si>
    <t>Pensão Aliment.</t>
  </si>
  <si>
    <t>Qtde Declarantes</t>
  </si>
  <si>
    <t>Imposto Pago</t>
  </si>
  <si>
    <t>Imposto a Pagar</t>
  </si>
  <si>
    <t>Imposto a Restituir</t>
  </si>
  <si>
    <t>Rendim. Tribut.</t>
  </si>
  <si>
    <t>Rendim. Tribut. Exclus.</t>
  </si>
  <si>
    <t>Valores em R$ milhões</t>
  </si>
  <si>
    <t>Contrib. Previden.</t>
  </si>
  <si>
    <t>Valores R$ milhões</t>
  </si>
  <si>
    <t>Faixa de Salário Mín. Mensal</t>
  </si>
  <si>
    <t>Até 1/2</t>
  </si>
  <si>
    <t>Mais de 320</t>
  </si>
  <si>
    <t>Doações e Heranças</t>
  </si>
  <si>
    <t>De 1/2 a 1</t>
  </si>
  <si>
    <t>De 1 a 2</t>
  </si>
  <si>
    <t>De 2 a 3</t>
  </si>
  <si>
    <t>De 3 a 5</t>
  </si>
  <si>
    <t>De 5 a 7</t>
  </si>
  <si>
    <t>De 7 a 10</t>
  </si>
  <si>
    <t>De 10 a 15</t>
  </si>
  <si>
    <t>De 15 a 20</t>
  </si>
  <si>
    <t>De 20 a 30</t>
  </si>
  <si>
    <t>De 30 a 40</t>
  </si>
  <si>
    <t>De 40 a 60</t>
  </si>
  <si>
    <t>De 60 a 80</t>
  </si>
  <si>
    <t>De 80 a 160</t>
  </si>
  <si>
    <t>De 160 a 240</t>
  </si>
  <si>
    <t>De 240 a 320</t>
  </si>
  <si>
    <t>Tabela 9 - Resumo das Declarações Por Faixa de Rendimentos Totais (em salários mínimos)</t>
  </si>
  <si>
    <t>Tabela 10 - Resumo das Declarações de Recebedores de Lucros e Dividendos + Rend.Sócio e Titular Microempresa por Faixa de Rendimento Total (em salários mínimos)</t>
  </si>
  <si>
    <t>Pág 9 de 31</t>
  </si>
  <si>
    <t>Pág 10 de 31</t>
  </si>
  <si>
    <t>Salário mínimo</t>
  </si>
  <si>
    <t>Dedução simplificada</t>
  </si>
  <si>
    <t>Rendimento médio</t>
  </si>
  <si>
    <t>Rendimento total (R$mi)</t>
  </si>
  <si>
    <t>Rend. Trib. Excl. (R$mi)</t>
  </si>
  <si>
    <t>Rend. Trib. (R$mi)</t>
  </si>
  <si>
    <t>Rend. Isentos (R$mi)</t>
  </si>
  <si>
    <t>Imposto devido (R$mi)</t>
  </si>
  <si>
    <t>Base de calculo (R$mi)</t>
  </si>
  <si>
    <t>% sobre BC</t>
  </si>
  <si>
    <t>% sobre Renda Total</t>
  </si>
  <si>
    <t>Imposto devido (Guedes, R$mi)</t>
  </si>
  <si>
    <t>% renda total (Guedes)</t>
  </si>
  <si>
    <t>Diff</t>
  </si>
  <si>
    <t>Isenções</t>
  </si>
  <si>
    <t>Dividendos totais (R$mi)</t>
  </si>
  <si>
    <t>IRPJ</t>
  </si>
  <si>
    <t>CSLL</t>
  </si>
  <si>
    <t>Imp PJ atual</t>
  </si>
  <si>
    <t>Imp PJ Guedes</t>
  </si>
  <si>
    <t>Alíquota total atual</t>
  </si>
  <si>
    <t>Alíquota total Guedes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</si>
</sst>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_ ;[Red]\-#,##0\ "/>
    <numFmt numFmtId="165" formatCode="0.0"/>
    <numFmt numFmtId="166" formatCode="_-* #,##0_-;\-* #,##0_-;_-* &quot;-&quot;??_-;_-@_-"/>
    <numFmt numFmtId="167" formatCode="&quot;R$&quot;#,##0.00"/>
    <numFmt numFmtId="168" formatCode="0.0%"/>
  </numFmts>
  <fonts count="32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  <charset val="1"/>
    </font>
    <font>
      <sz val="8"/>
      <color indexed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0"/>
      <color theme="0"/>
      <name val="Arial"/>
      <family val="2"/>
    </font>
    <font>
      <sz val="9"/>
      <name val="Arial"/>
      <family val="2"/>
      <charset val="1"/>
    </font>
    <font>
      <sz val="9"/>
      <color theme="1"/>
      <name val="Calibri"/>
      <family val="2"/>
      <scheme val="minor"/>
    </font>
    <font>
      <sz val="9"/>
      <color theme="0"/>
      <name val="Arial"/>
      <family val="2"/>
      <charset val="1"/>
    </font>
    <font>
      <b/>
      <sz val="12"/>
      <color theme="0"/>
      <name val="Arial"/>
      <family val="2"/>
      <charset val="1"/>
    </font>
    <font>
      <b/>
      <sz val="10"/>
      <color theme="0"/>
      <name val="Arial"/>
      <family val="2"/>
      <charset val="1"/>
    </font>
    <font>
      <sz val="10"/>
      <color rgb="FF00205B"/>
      <name val="Arial"/>
      <family val="2"/>
      <charset val="1"/>
    </font>
    <font>
      <b/>
      <sz val="10"/>
      <color rgb="FF00205B"/>
      <name val="Arial"/>
      <family val="2"/>
      <charset val="1"/>
    </font>
    <font>
      <b/>
      <sz val="12"/>
      <color rgb="FF00205B"/>
      <name val="Arial"/>
      <family val="2"/>
      <charset val="1"/>
    </font>
    <font>
      <sz val="9"/>
      <color rgb="FF4D4D4D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5B"/>
        <bgColor indexed="64"/>
      </patternFill>
    </fill>
  </fills>
  <borders count="8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</borders>
  <cellStyleXfs count="28">
    <xf numFmtId="0" fontId="0" fillId="0" borderId="0"/>
    <xf numFmtId="9" fontId="14" fillId="0" borderId="0" applyFill="0" applyBorder="0" applyProtection="0"/>
    <xf numFmtId="43" fontId="13" fillId="0" borderId="0" applyFill="0" applyBorder="0" applyAlignment="0" applyProtection="0"/>
    <xf numFmtId="0" fontId="12" fillId="0" borderId="0"/>
    <xf numFmtId="9" fontId="18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16" fillId="0" borderId="0"/>
    <xf numFmtId="43" fontId="16" fillId="0" borderId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</cellStyleXfs>
  <cellXfs count="57">
    <xf numFmtId="0" fontId="0" fillId="0" borderId="0" xfId="0"/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15" fillId="0" borderId="0" xfId="0" applyFont="1" applyFill="1" applyBorder="1" applyAlignment="1">
      <alignment vertical="center"/>
    </xf>
    <xf numFmtId="3" fontId="15" fillId="0" borderId="0" xfId="0" applyNumberFormat="1" applyFont="1" applyFill="1" applyBorder="1" applyAlignment="1">
      <alignment vertical="center"/>
    </xf>
    <xf numFmtId="4" fontId="15" fillId="0" borderId="0" xfId="0" applyNumberFormat="1" applyFont="1" applyFill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vertical="center"/>
    </xf>
    <xf numFmtId="3" fontId="0" fillId="0" borderId="0" xfId="0" applyNumberFormat="1" applyFont="1" applyBorder="1" applyAlignment="1">
      <alignment vertical="center"/>
    </xf>
    <xf numFmtId="9" fontId="14" fillId="0" borderId="0" xfId="1"/>
    <xf numFmtId="0" fontId="0" fillId="0" borderId="0" xfId="0" applyAlignment="1">
      <alignment horizontal="center" vertical="center"/>
    </xf>
    <xf numFmtId="165" fontId="23" fillId="0" borderId="0" xfId="0" applyNumberFormat="1" applyFont="1" applyAlignment="1">
      <alignment horizontal="center" vertical="center"/>
    </xf>
    <xf numFmtId="3" fontId="20" fillId="0" borderId="0" xfId="0" applyNumberFormat="1" applyFont="1" applyFill="1" applyBorder="1" applyAlignment="1">
      <alignment vertical="center"/>
    </xf>
    <xf numFmtId="4" fontId="20" fillId="0" borderId="0" xfId="0" applyNumberFormat="1" applyFont="1" applyFill="1" applyBorder="1" applyAlignment="1">
      <alignment vertical="center"/>
    </xf>
    <xf numFmtId="10" fontId="14" fillId="0" borderId="0" xfId="1" applyNumberFormat="1"/>
    <xf numFmtId="0" fontId="0" fillId="0" borderId="7" xfId="0" applyFont="1" applyBorder="1" applyAlignment="1">
      <alignment vertical="center"/>
    </xf>
    <xf numFmtId="0" fontId="13" fillId="0" borderId="0" xfId="0" applyFont="1" applyAlignment="1">
      <alignment vertical="center"/>
    </xf>
    <xf numFmtId="4" fontId="19" fillId="0" borderId="0" xfId="0" applyNumberFormat="1" applyFont="1" applyFill="1" applyBorder="1" applyAlignment="1">
      <alignment horizontal="right"/>
    </xf>
    <xf numFmtId="0" fontId="21" fillId="2" borderId="3" xfId="0" applyFont="1" applyFill="1" applyBorder="1" applyAlignment="1">
      <alignment horizontal="center" vertical="center" wrapText="1"/>
    </xf>
    <xf numFmtId="164" fontId="19" fillId="0" borderId="1" xfId="0" applyNumberFormat="1" applyFont="1" applyFill="1" applyBorder="1" applyAlignment="1">
      <alignment horizontal="right" vertical="center"/>
    </xf>
    <xf numFmtId="0" fontId="15" fillId="3" borderId="0" xfId="0" applyFont="1" applyFill="1" applyBorder="1" applyAlignment="1">
      <alignment vertical="center"/>
    </xf>
    <xf numFmtId="164" fontId="19" fillId="0" borderId="1" xfId="0" applyNumberFormat="1" applyFont="1" applyFill="1" applyBorder="1" applyAlignment="1">
      <alignment horizontal="left" vertical="center"/>
    </xf>
    <xf numFmtId="164" fontId="19" fillId="0" borderId="4" xfId="0" applyNumberFormat="1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center" vertical="center"/>
    </xf>
    <xf numFmtId="0" fontId="29" fillId="4" borderId="0" xfId="0" applyFont="1" applyFill="1" applyBorder="1" applyAlignment="1">
      <alignment horizontal="center" vertical="center"/>
    </xf>
    <xf numFmtId="0" fontId="30" fillId="4" borderId="0" xfId="0" applyFont="1" applyFill="1" applyBorder="1" applyAlignment="1">
      <alignment horizontal="centerContinuous" vertical="center"/>
    </xf>
    <xf numFmtId="0" fontId="29" fillId="4" borderId="0" xfId="0" applyFont="1" applyFill="1" applyBorder="1" applyAlignment="1">
      <alignment vertical="center"/>
    </xf>
    <xf numFmtId="0" fontId="28" fillId="4" borderId="0" xfId="0" applyFont="1" applyFill="1" applyBorder="1" applyAlignment="1">
      <alignment vertical="center"/>
    </xf>
    <xf numFmtId="0" fontId="27" fillId="4" borderId="0" xfId="0" applyFont="1" applyFill="1" applyBorder="1" applyAlignment="1">
      <alignment horizontal="right" vertical="center"/>
    </xf>
    <xf numFmtId="0" fontId="26" fillId="4" borderId="0" xfId="0" applyFont="1" applyFill="1" applyBorder="1" applyAlignment="1">
      <alignment horizontal="centerContinuous" vertical="center"/>
    </xf>
    <xf numFmtId="0" fontId="28" fillId="4" borderId="0" xfId="0" applyFont="1" applyFill="1" applyBorder="1" applyAlignment="1">
      <alignment horizontal="centerContinuous" vertical="center"/>
    </xf>
    <xf numFmtId="0" fontId="22" fillId="4" borderId="0" xfId="0" applyFont="1" applyFill="1" applyBorder="1" applyAlignment="1">
      <alignment horizontal="right" vertical="center"/>
    </xf>
    <xf numFmtId="0" fontId="24" fillId="0" borderId="0" xfId="0" applyFont="1" applyBorder="1" applyAlignment="1">
      <alignment vertical="center"/>
    </xf>
    <xf numFmtId="0" fontId="25" fillId="0" borderId="0" xfId="0" applyFont="1" applyBorder="1" applyAlignment="1">
      <alignment vertical="center"/>
    </xf>
    <xf numFmtId="164" fontId="19" fillId="0" borderId="4" xfId="0" applyNumberFormat="1" applyFont="1" applyFill="1" applyBorder="1" applyAlignment="1">
      <alignment horizontal="right" vertical="center"/>
    </xf>
    <xf numFmtId="0" fontId="21" fillId="2" borderId="6" xfId="0" applyFont="1" applyFill="1" applyBorder="1" applyAlignment="1">
      <alignment horizontal="center" vertical="center"/>
    </xf>
    <xf numFmtId="3" fontId="21" fillId="2" borderId="6" xfId="0" applyNumberFormat="1" applyFont="1" applyFill="1" applyBorder="1" applyAlignment="1">
      <alignment horizontal="center" vertical="center"/>
    </xf>
    <xf numFmtId="3" fontId="21" fillId="2" borderId="6" xfId="0" applyNumberFormat="1" applyFont="1" applyFill="1" applyBorder="1" applyAlignment="1">
      <alignment horizontal="right" vertical="center"/>
    </xf>
    <xf numFmtId="0" fontId="0" fillId="3" borderId="0" xfId="0" applyFont="1" applyFill="1" applyBorder="1" applyAlignment="1">
      <alignment vertical="center"/>
    </xf>
    <xf numFmtId="0" fontId="24" fillId="3" borderId="0" xfId="0" applyFont="1" applyFill="1" applyBorder="1" applyAlignment="1">
      <alignment vertical="center"/>
    </xf>
    <xf numFmtId="167" fontId="0" fillId="0" borderId="0" xfId="0" applyNumberFormat="1"/>
    <xf numFmtId="166" fontId="13" fillId="0" borderId="0" xfId="2" applyNumberFormat="1"/>
    <xf numFmtId="0" fontId="31" fillId="0" borderId="0" xfId="0" applyFont="1"/>
    <xf numFmtId="0" fontId="15" fillId="0" borderId="0" xfId="0" applyFont="1"/>
    <xf numFmtId="0" fontId="13" fillId="0" borderId="0" xfId="0" applyFont="1"/>
    <xf numFmtId="10" fontId="13" fillId="0" borderId="0" xfId="1" applyNumberFormat="1" applyFont="1"/>
    <xf numFmtId="10" fontId="0" fillId="0" borderId="0" xfId="0" applyNumberFormat="1"/>
    <xf numFmtId="0" fontId="0" fillId="0" borderId="0" xfId="0" applyNumberFormat="1"/>
    <xf numFmtId="9" fontId="0" fillId="0" borderId="0" xfId="0" applyNumberFormat="1"/>
    <xf numFmtId="9" fontId="31" fillId="0" borderId="0" xfId="0" applyNumberFormat="1" applyFont="1"/>
    <xf numFmtId="167" fontId="13" fillId="0" borderId="0" xfId="0" applyNumberFormat="1" applyFont="1"/>
    <xf numFmtId="168" fontId="13" fillId="0" borderId="0" xfId="1" applyNumberFormat="1" applyFont="1"/>
    <xf numFmtId="0" fontId="21" fillId="2" borderId="2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21" fillId="2" borderId="3" xfId="0" applyFont="1" applyFill="1" applyBorder="1" applyAlignment="1">
      <alignment horizontal="center" vertical="center"/>
    </xf>
  </cellXfs>
  <cellStyles count="28">
    <cellStyle name="Comma" xfId="2" builtinId="3"/>
    <cellStyle name="Normal" xfId="0" builtinId="0"/>
    <cellStyle name="Normal 10" xfId="19" xr:uid="{00000000-0005-0000-0000-000001000000}"/>
    <cellStyle name="Normal 11" xfId="21" xr:uid="{00000000-0005-0000-0000-000002000000}"/>
    <cellStyle name="Normal 12" xfId="23" xr:uid="{00000000-0005-0000-0000-000003000000}"/>
    <cellStyle name="Normal 13" xfId="25" xr:uid="{00000000-0005-0000-0000-000004000000}"/>
    <cellStyle name="Normal 14" xfId="27" xr:uid="{00000000-0005-0000-0000-000005000000}"/>
    <cellStyle name="Normal 2" xfId="3" xr:uid="{00000000-0005-0000-0000-000006000000}"/>
    <cellStyle name="Normal 3" xfId="5" xr:uid="{00000000-0005-0000-0000-000007000000}"/>
    <cellStyle name="Normal 4" xfId="7" xr:uid="{00000000-0005-0000-0000-000008000000}"/>
    <cellStyle name="Normal 5" xfId="9" xr:uid="{00000000-0005-0000-0000-000009000000}"/>
    <cellStyle name="Normal 6" xfId="11" xr:uid="{00000000-0005-0000-0000-00000A000000}"/>
    <cellStyle name="Normal 7" xfId="13" xr:uid="{00000000-0005-0000-0000-00000B000000}"/>
    <cellStyle name="Normal 8" xfId="15" xr:uid="{00000000-0005-0000-0000-00000C000000}"/>
    <cellStyle name="Normal 9" xfId="17" xr:uid="{00000000-0005-0000-0000-00000D000000}"/>
    <cellStyle name="Percent" xfId="1" builtinId="5"/>
    <cellStyle name="Porcentagem 2" xfId="4" xr:uid="{00000000-0005-0000-0000-00000F000000}"/>
    <cellStyle name="Vírgula 10" xfId="22" xr:uid="{00000000-0005-0000-0000-000011000000}"/>
    <cellStyle name="Vírgula 11" xfId="24" xr:uid="{00000000-0005-0000-0000-000012000000}"/>
    <cellStyle name="Vírgula 12" xfId="26" xr:uid="{00000000-0005-0000-0000-000013000000}"/>
    <cellStyle name="Vírgula 2" xfId="6" xr:uid="{00000000-0005-0000-0000-000014000000}"/>
    <cellStyle name="Vírgula 3" xfId="8" xr:uid="{00000000-0005-0000-0000-000015000000}"/>
    <cellStyle name="Vírgula 4" xfId="10" xr:uid="{00000000-0005-0000-0000-000016000000}"/>
    <cellStyle name="Vírgula 5" xfId="12" xr:uid="{00000000-0005-0000-0000-000017000000}"/>
    <cellStyle name="Vírgula 6" xfId="14" xr:uid="{00000000-0005-0000-0000-000018000000}"/>
    <cellStyle name="Vírgula 7" xfId="16" xr:uid="{00000000-0005-0000-0000-000019000000}"/>
    <cellStyle name="Vírgula 8" xfId="18" xr:uid="{00000000-0005-0000-0000-00001A000000}"/>
    <cellStyle name="Vírgula 9" xfId="20" xr:uid="{00000000-0005-0000-0000-00001B000000}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CD5B5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8E4BC"/>
      <color rgb="FFD8D050"/>
      <color rgb="FF3276C8"/>
      <color rgb="FF2A62A6"/>
      <color rgb="FF00205B"/>
      <color rgb="FFF17D7D"/>
      <color rgb="FFDF1B1B"/>
      <color rgb="FFEE0C0C"/>
      <color rgb="FFCC3300"/>
      <color rgb="FFF7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12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theme" Target="theme/theme1.xml"/><Relationship Id="rId5" Type="http://schemas.openxmlformats.org/officeDocument/2006/relationships/chartsheet" Target="chartsheets/sheet5.xml"/><Relationship Id="rId10" Type="http://schemas.openxmlformats.org/officeDocument/2006/relationships/worksheet" Target="worksheets/sheet4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834605665040299E-2"/>
          <c:y val="0.20570562453190436"/>
          <c:w val="0.84719215682308258"/>
          <c:h val="0.51555000580174892"/>
        </c:manualLayout>
      </c:layout>
      <c:scatterChart>
        <c:scatterStyle val="lineMarker"/>
        <c:varyColors val="0"/>
        <c:ser>
          <c:idx val="0"/>
          <c:order val="0"/>
          <c:tx>
            <c:v>IRPF nominal (P. Guedes)</c:v>
          </c:tx>
          <c:spPr>
            <a:ln w="635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consolidado!$L$6:$L$22</c:f>
              <c:numCache>
                <c:formatCode>"R$"#,##0.00</c:formatCode>
                <c:ptCount val="17"/>
                <c:pt idx="0">
                  <c:v>30.041860487502877</c:v>
                </c:pt>
                <c:pt idx="1">
                  <c:v>735.23921985462277</c:v>
                </c:pt>
                <c:pt idx="2">
                  <c:v>1241.5841250276708</c:v>
                </c:pt>
                <c:pt idx="3">
                  <c:v>2095.3704989776497</c:v>
                </c:pt>
                <c:pt idx="4">
                  <c:v>3175.2589945172008</c:v>
                </c:pt>
                <c:pt idx="5">
                  <c:v>4789.6613710359516</c:v>
                </c:pt>
                <c:pt idx="6">
                  <c:v>6756.4522161227005</c:v>
                </c:pt>
                <c:pt idx="7">
                  <c:v>9869.0689029075293</c:v>
                </c:pt>
                <c:pt idx="8">
                  <c:v>13996.75269788323</c:v>
                </c:pt>
                <c:pt idx="9">
                  <c:v>19722.624093078193</c:v>
                </c:pt>
                <c:pt idx="10">
                  <c:v>27927.535198308258</c:v>
                </c:pt>
                <c:pt idx="11">
                  <c:v>39118.592734644568</c:v>
                </c:pt>
                <c:pt idx="12">
                  <c:v>55738.143335270797</c:v>
                </c:pt>
                <c:pt idx="13">
                  <c:v>87342.970887634525</c:v>
                </c:pt>
                <c:pt idx="14">
                  <c:v>157006.65233292154</c:v>
                </c:pt>
                <c:pt idx="15">
                  <c:v>223727.6950956744</c:v>
                </c:pt>
                <c:pt idx="16">
                  <c:v>857884.29587145161</c:v>
                </c:pt>
              </c:numCache>
            </c:numRef>
          </c:xVal>
          <c:yVal>
            <c:numRef>
              <c:f>consolidado!$O$6:$O$22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3.9333066110039692E-2</c:v>
                </c:pt>
                <c:pt idx="7">
                  <c:v>9.0005990208594983E-2</c:v>
                </c:pt>
                <c:pt idx="8">
                  <c:v>0.12244354923105624</c:v>
                </c:pt>
                <c:pt idx="9">
                  <c:v>0.14495973474850946</c:v>
                </c:pt>
                <c:pt idx="10">
                  <c:v>0.16113017300559274</c:v>
                </c:pt>
                <c:pt idx="11">
                  <c:v>0.17225006357201914</c:v>
                </c:pt>
                <c:pt idx="12">
                  <c:v>0.18052431608622424</c:v>
                </c:pt>
                <c:pt idx="13">
                  <c:v>0.18757154181376551</c:v>
                </c:pt>
                <c:pt idx="14">
                  <c:v>0.19308603523857926</c:v>
                </c:pt>
                <c:pt idx="15">
                  <c:v>0.1951479477716237</c:v>
                </c:pt>
                <c:pt idx="16">
                  <c:v>0.19873463301897171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B3-4CE0-A0CA-2029F65A1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930576"/>
        <c:axId val="-2136928400"/>
      </c:scatterChart>
      <c:valAx>
        <c:axId val="-2136930576"/>
        <c:scaling>
          <c:logBase val="2"/>
          <c:orientation val="minMax"/>
          <c:min val="1000"/>
        </c:scaling>
        <c:delete val="0"/>
        <c:axPos val="b"/>
        <c:numFmt formatCode="&quot;R$&quot;#,##0" sourceLinked="0"/>
        <c:majorTickMark val="in"/>
        <c:minorTickMark val="none"/>
        <c:tickLblPos val="low"/>
        <c:spPr>
          <a:noFill/>
          <a:ln w="38100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Segoe UI"/>
                <a:cs typeface="Helvetica" panose="020B0604020202020204" pitchFamily="34" charset="0"/>
              </a:defRPr>
            </a:pPr>
            <a:endParaRPr lang="en-US"/>
          </a:p>
        </c:txPr>
        <c:crossAx val="-2136928400"/>
        <c:crosses val="autoZero"/>
        <c:crossBetween val="midCat"/>
      </c:valAx>
      <c:valAx>
        <c:axId val="-2136928400"/>
        <c:scaling>
          <c:orientation val="minMax"/>
          <c:max val="0.2"/>
        </c:scaling>
        <c:delete val="0"/>
        <c:axPos val="l"/>
        <c:majorGridlines>
          <c:spPr>
            <a:ln w="38100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%" sourceLinked="0"/>
        <c:majorTickMark val="in"/>
        <c:minorTickMark val="none"/>
        <c:tickLblPos val="nextTo"/>
        <c:spPr>
          <a:noFill/>
          <a:ln w="12700">
            <a:noFill/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Segoe UI"/>
                <a:cs typeface="Helvetica" panose="020B0604020202020204" pitchFamily="34" charset="0"/>
              </a:defRPr>
            </a:pPr>
            <a:endParaRPr lang="en-US"/>
          </a:p>
        </c:txPr>
        <c:crossAx val="-2136930576"/>
        <c:crossesAt val="1000"/>
        <c:crossBetween val="midCat"/>
        <c:majorUnit val="5.000000000000001E-2"/>
      </c:valAx>
      <c:spPr>
        <a:solidFill>
          <a:schemeClr val="bg1">
            <a:lumMod val="95000"/>
          </a:schemeClr>
        </a:solidFill>
        <a:ln w="12700">
          <a:noFill/>
          <a:prstDash val="solid"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834605665040299E-2"/>
          <c:y val="0.20570562453190436"/>
          <c:w val="0.84719215682308258"/>
          <c:h val="0.51555000580174892"/>
        </c:manualLayout>
      </c:layout>
      <c:scatterChart>
        <c:scatterStyle val="lineMarker"/>
        <c:varyColors val="0"/>
        <c:ser>
          <c:idx val="1"/>
          <c:order val="0"/>
          <c:tx>
            <c:v>IRPF nominal (atual)</c:v>
          </c:tx>
          <c:spPr>
            <a:ln w="635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consolidado!$L$6:$L$22</c:f>
              <c:numCache>
                <c:formatCode>"R$"#,##0.00</c:formatCode>
                <c:ptCount val="17"/>
                <c:pt idx="0">
                  <c:v>30.041860487502877</c:v>
                </c:pt>
                <c:pt idx="1">
                  <c:v>735.23921985462277</c:v>
                </c:pt>
                <c:pt idx="2">
                  <c:v>1241.5841250276708</c:v>
                </c:pt>
                <c:pt idx="3">
                  <c:v>2095.3704989776497</c:v>
                </c:pt>
                <c:pt idx="4">
                  <c:v>3175.2589945172008</c:v>
                </c:pt>
                <c:pt idx="5">
                  <c:v>4789.6613710359516</c:v>
                </c:pt>
                <c:pt idx="6">
                  <c:v>6756.4522161227005</c:v>
                </c:pt>
                <c:pt idx="7">
                  <c:v>9869.0689029075293</c:v>
                </c:pt>
                <c:pt idx="8">
                  <c:v>13996.75269788323</c:v>
                </c:pt>
                <c:pt idx="9">
                  <c:v>19722.624093078193</c:v>
                </c:pt>
                <c:pt idx="10">
                  <c:v>27927.535198308258</c:v>
                </c:pt>
                <c:pt idx="11">
                  <c:v>39118.592734644568</c:v>
                </c:pt>
                <c:pt idx="12">
                  <c:v>55738.143335270797</c:v>
                </c:pt>
                <c:pt idx="13">
                  <c:v>87342.970887634525</c:v>
                </c:pt>
                <c:pt idx="14">
                  <c:v>157006.65233292154</c:v>
                </c:pt>
                <c:pt idx="15">
                  <c:v>223727.6950956744</c:v>
                </c:pt>
                <c:pt idx="16">
                  <c:v>857884.29587145161</c:v>
                </c:pt>
              </c:numCache>
            </c:numRef>
          </c:xVal>
          <c:yVal>
            <c:numRef>
              <c:f>consolidado!$N$6:$N$22</c:f>
              <c:numCache>
                <c:formatCode>0.00%</c:formatCode>
                <c:ptCount val="17"/>
                <c:pt idx="0">
                  <c:v>2.3930082002035837E-5</c:v>
                </c:pt>
                <c:pt idx="1">
                  <c:v>2.1994466234921906E-5</c:v>
                </c:pt>
                <c:pt idx="2">
                  <c:v>3.013153919028187E-5</c:v>
                </c:pt>
                <c:pt idx="3">
                  <c:v>2.4819719435254553E-4</c:v>
                </c:pt>
                <c:pt idx="4">
                  <c:v>8.9067079043605758E-3</c:v>
                </c:pt>
                <c:pt idx="5">
                  <c:v>2.6122874125826145E-2</c:v>
                </c:pt>
                <c:pt idx="6">
                  <c:v>4.9643251660965726E-2</c:v>
                </c:pt>
                <c:pt idx="7">
                  <c:v>7.9126520153734142E-2</c:v>
                </c:pt>
                <c:pt idx="8">
                  <c:v>9.6532612389144776E-2</c:v>
                </c:pt>
                <c:pt idx="9">
                  <c:v>0.10372783418342803</c:v>
                </c:pt>
                <c:pt idx="10">
                  <c:v>0.10228549031462236</c:v>
                </c:pt>
                <c:pt idx="11">
                  <c:v>9.1813326919217078E-2</c:v>
                </c:pt>
                <c:pt idx="12">
                  <c:v>7.5060273015953721E-2</c:v>
                </c:pt>
                <c:pt idx="13">
                  <c:v>5.6750971271303734E-2</c:v>
                </c:pt>
                <c:pt idx="14">
                  <c:v>4.1590671223916374E-2</c:v>
                </c:pt>
                <c:pt idx="15">
                  <c:v>3.6333751661785547E-2</c:v>
                </c:pt>
                <c:pt idx="16">
                  <c:v>2.0442639446790034E-2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02-4E76-B4F9-4FBBD1C2EDDE}"/>
            </c:ext>
          </c:extLst>
        </c:ser>
        <c:ser>
          <c:idx val="0"/>
          <c:order val="1"/>
          <c:tx>
            <c:v>IRPF nominal (P. Guedes)</c:v>
          </c:tx>
          <c:spPr>
            <a:ln w="635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consolidado!$L$6:$L$22</c:f>
              <c:numCache>
                <c:formatCode>"R$"#,##0.00</c:formatCode>
                <c:ptCount val="17"/>
                <c:pt idx="0">
                  <c:v>30.041860487502877</c:v>
                </c:pt>
                <c:pt idx="1">
                  <c:v>735.23921985462277</c:v>
                </c:pt>
                <c:pt idx="2">
                  <c:v>1241.5841250276708</c:v>
                </c:pt>
                <c:pt idx="3">
                  <c:v>2095.3704989776497</c:v>
                </c:pt>
                <c:pt idx="4">
                  <c:v>3175.2589945172008</c:v>
                </c:pt>
                <c:pt idx="5">
                  <c:v>4789.6613710359516</c:v>
                </c:pt>
                <c:pt idx="6">
                  <c:v>6756.4522161227005</c:v>
                </c:pt>
                <c:pt idx="7">
                  <c:v>9869.0689029075293</c:v>
                </c:pt>
                <c:pt idx="8">
                  <c:v>13996.75269788323</c:v>
                </c:pt>
                <c:pt idx="9">
                  <c:v>19722.624093078193</c:v>
                </c:pt>
                <c:pt idx="10">
                  <c:v>27927.535198308258</c:v>
                </c:pt>
                <c:pt idx="11">
                  <c:v>39118.592734644568</c:v>
                </c:pt>
                <c:pt idx="12">
                  <c:v>55738.143335270797</c:v>
                </c:pt>
                <c:pt idx="13">
                  <c:v>87342.970887634525</c:v>
                </c:pt>
                <c:pt idx="14">
                  <c:v>157006.65233292154</c:v>
                </c:pt>
                <c:pt idx="15">
                  <c:v>223727.6950956744</c:v>
                </c:pt>
                <c:pt idx="16">
                  <c:v>857884.29587145161</c:v>
                </c:pt>
              </c:numCache>
            </c:numRef>
          </c:xVal>
          <c:yVal>
            <c:numRef>
              <c:f>consolidado!$O$6:$O$22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3.9333066110039692E-2</c:v>
                </c:pt>
                <c:pt idx="7">
                  <c:v>9.0005990208594983E-2</c:v>
                </c:pt>
                <c:pt idx="8">
                  <c:v>0.12244354923105624</c:v>
                </c:pt>
                <c:pt idx="9">
                  <c:v>0.14495973474850946</c:v>
                </c:pt>
                <c:pt idx="10">
                  <c:v>0.16113017300559274</c:v>
                </c:pt>
                <c:pt idx="11">
                  <c:v>0.17225006357201914</c:v>
                </c:pt>
                <c:pt idx="12">
                  <c:v>0.18052431608622424</c:v>
                </c:pt>
                <c:pt idx="13">
                  <c:v>0.18757154181376551</c:v>
                </c:pt>
                <c:pt idx="14">
                  <c:v>0.19308603523857926</c:v>
                </c:pt>
                <c:pt idx="15">
                  <c:v>0.1951479477716237</c:v>
                </c:pt>
                <c:pt idx="16">
                  <c:v>0.19873463301897171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02-4E76-B4F9-4FBBD1C2E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930576"/>
        <c:axId val="-2136928400"/>
      </c:scatterChart>
      <c:valAx>
        <c:axId val="-2136930576"/>
        <c:scaling>
          <c:logBase val="2"/>
          <c:orientation val="minMax"/>
          <c:min val="1000"/>
        </c:scaling>
        <c:delete val="0"/>
        <c:axPos val="b"/>
        <c:numFmt formatCode="&quot;R$&quot;#,##0" sourceLinked="0"/>
        <c:majorTickMark val="in"/>
        <c:minorTickMark val="none"/>
        <c:tickLblPos val="low"/>
        <c:spPr>
          <a:noFill/>
          <a:ln w="38100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Segoe UI"/>
                <a:cs typeface="Helvetica" panose="020B0604020202020204" pitchFamily="34" charset="0"/>
              </a:defRPr>
            </a:pPr>
            <a:endParaRPr lang="en-US"/>
          </a:p>
        </c:txPr>
        <c:crossAx val="-2136928400"/>
        <c:crosses val="autoZero"/>
        <c:crossBetween val="midCat"/>
      </c:valAx>
      <c:valAx>
        <c:axId val="-2136928400"/>
        <c:scaling>
          <c:orientation val="minMax"/>
          <c:max val="0.2"/>
        </c:scaling>
        <c:delete val="0"/>
        <c:axPos val="l"/>
        <c:majorGridlines>
          <c:spPr>
            <a:ln w="38100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%" sourceLinked="0"/>
        <c:majorTickMark val="in"/>
        <c:minorTickMark val="none"/>
        <c:tickLblPos val="nextTo"/>
        <c:spPr>
          <a:noFill/>
          <a:ln w="12700">
            <a:noFill/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Segoe UI"/>
                <a:cs typeface="Helvetica" panose="020B0604020202020204" pitchFamily="34" charset="0"/>
              </a:defRPr>
            </a:pPr>
            <a:endParaRPr lang="en-US"/>
          </a:p>
        </c:txPr>
        <c:crossAx val="-2136930576"/>
        <c:crossesAt val="1000"/>
        <c:crossBetween val="midCat"/>
        <c:majorUnit val="5.000000000000001E-2"/>
      </c:valAx>
      <c:spPr>
        <a:solidFill>
          <a:schemeClr val="bg1">
            <a:lumMod val="95000"/>
          </a:schemeClr>
        </a:solidFill>
        <a:ln w="12700">
          <a:noFill/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6.2857142242312883E-2"/>
          <c:y val="0.22142490295256279"/>
          <c:w val="0.35786243108659038"/>
          <c:h val="0.17935579489235118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3563440469864"/>
          <c:y val="0.21407860314982224"/>
          <c:w val="0.755017569765564"/>
          <c:h val="0.49043106994799529"/>
        </c:manualLayout>
      </c:layout>
      <c:scatterChart>
        <c:scatterStyle val="lineMarker"/>
        <c:varyColors val="0"/>
        <c:ser>
          <c:idx val="1"/>
          <c:order val="0"/>
          <c:tx>
            <c:strRef>
              <c:f>consolidado!$N$5</c:f>
              <c:strCache>
                <c:ptCount val="1"/>
                <c:pt idx="0">
                  <c:v>% sobre Renda Total</c:v>
                </c:pt>
              </c:strCache>
            </c:strRef>
          </c:tx>
          <c:spPr>
            <a:ln w="635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consolidado!$L$6:$L$23</c:f>
              <c:numCache>
                <c:formatCode>"R$"#,##0.00</c:formatCode>
                <c:ptCount val="18"/>
                <c:pt idx="0">
                  <c:v>30.041860487502877</c:v>
                </c:pt>
                <c:pt idx="1">
                  <c:v>735.23921985462277</c:v>
                </c:pt>
                <c:pt idx="2">
                  <c:v>1241.5841250276708</c:v>
                </c:pt>
                <c:pt idx="3">
                  <c:v>2095.3704989776497</c:v>
                </c:pt>
                <c:pt idx="4">
                  <c:v>3175.2589945172008</c:v>
                </c:pt>
                <c:pt idx="5">
                  <c:v>4789.6613710359516</c:v>
                </c:pt>
                <c:pt idx="6">
                  <c:v>6756.4522161227005</c:v>
                </c:pt>
                <c:pt idx="7">
                  <c:v>9869.0689029075293</c:v>
                </c:pt>
                <c:pt idx="8">
                  <c:v>13996.75269788323</c:v>
                </c:pt>
                <c:pt idx="9">
                  <c:v>19722.624093078193</c:v>
                </c:pt>
                <c:pt idx="10">
                  <c:v>27927.535198308258</c:v>
                </c:pt>
                <c:pt idx="11">
                  <c:v>39118.592734644568</c:v>
                </c:pt>
                <c:pt idx="12">
                  <c:v>55738.143335270797</c:v>
                </c:pt>
                <c:pt idx="13">
                  <c:v>87342.970887634525</c:v>
                </c:pt>
                <c:pt idx="14">
                  <c:v>157006.65233292154</c:v>
                </c:pt>
                <c:pt idx="15">
                  <c:v>223727.6950956744</c:v>
                </c:pt>
                <c:pt idx="16">
                  <c:v>857884.29587145161</c:v>
                </c:pt>
                <c:pt idx="17">
                  <c:v>7541.513303305459</c:v>
                </c:pt>
              </c:numCache>
            </c:numRef>
          </c:xVal>
          <c:yVal>
            <c:numRef>
              <c:f>consolidado!$P$6:$P$22</c:f>
              <c:numCache>
                <c:formatCode>0.00%</c:formatCode>
                <c:ptCount val="17"/>
                <c:pt idx="0">
                  <c:v>-2.3930082002035837E-5</c:v>
                </c:pt>
                <c:pt idx="1">
                  <c:v>-2.1994466234921906E-5</c:v>
                </c:pt>
                <c:pt idx="2">
                  <c:v>-3.013153919028187E-5</c:v>
                </c:pt>
                <c:pt idx="3">
                  <c:v>-2.4819719435254553E-4</c:v>
                </c:pt>
                <c:pt idx="4">
                  <c:v>-8.9067079043605758E-3</c:v>
                </c:pt>
                <c:pt idx="5">
                  <c:v>-2.6122874125826145E-2</c:v>
                </c:pt>
                <c:pt idx="6">
                  <c:v>-1.0310185550926033E-2</c:v>
                </c:pt>
                <c:pt idx="7">
                  <c:v>1.087947005486084E-2</c:v>
                </c:pt>
                <c:pt idx="8">
                  <c:v>2.5910936841911467E-2</c:v>
                </c:pt>
                <c:pt idx="9">
                  <c:v>4.1231900565081428E-2</c:v>
                </c:pt>
                <c:pt idx="10">
                  <c:v>5.8844682690970374E-2</c:v>
                </c:pt>
                <c:pt idx="11">
                  <c:v>8.0436736652802057E-2</c:v>
                </c:pt>
                <c:pt idx="12">
                  <c:v>0.10546404307027052</c:v>
                </c:pt>
                <c:pt idx="13">
                  <c:v>0.13082057054246177</c:v>
                </c:pt>
                <c:pt idx="14">
                  <c:v>0.15149536401466288</c:v>
                </c:pt>
                <c:pt idx="15">
                  <c:v>0.15881419610983816</c:v>
                </c:pt>
                <c:pt idx="16">
                  <c:v>0.17829199357218167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14-4263-8524-DF7AE26BC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930576"/>
        <c:axId val="-2136928400"/>
      </c:scatterChart>
      <c:valAx>
        <c:axId val="-2136930576"/>
        <c:scaling>
          <c:logBase val="2"/>
          <c:orientation val="minMax"/>
          <c:min val="1000"/>
        </c:scaling>
        <c:delete val="0"/>
        <c:axPos val="b"/>
        <c:numFmt formatCode="&quot;R$&quot;#,##0" sourceLinked="0"/>
        <c:majorTickMark val="in"/>
        <c:minorTickMark val="none"/>
        <c:tickLblPos val="low"/>
        <c:spPr>
          <a:noFill/>
          <a:ln w="38100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Segoe UI"/>
                <a:cs typeface="Helvetica" panose="020B0604020202020204" pitchFamily="34" charset="0"/>
              </a:defRPr>
            </a:pPr>
            <a:endParaRPr lang="en-US"/>
          </a:p>
        </c:txPr>
        <c:crossAx val="-2136928400"/>
        <c:crosses val="autoZero"/>
        <c:crossBetween val="midCat"/>
      </c:valAx>
      <c:valAx>
        <c:axId val="-2136928400"/>
        <c:scaling>
          <c:orientation val="minMax"/>
        </c:scaling>
        <c:delete val="0"/>
        <c:axPos val="l"/>
        <c:majorGridlines>
          <c:spPr>
            <a:ln w="38100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%" sourceLinked="0"/>
        <c:majorTickMark val="in"/>
        <c:minorTickMark val="none"/>
        <c:tickLblPos val="nextTo"/>
        <c:spPr>
          <a:noFill/>
          <a:ln w="12700">
            <a:noFill/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Segoe UI"/>
                <a:cs typeface="Helvetica" panose="020B0604020202020204" pitchFamily="34" charset="0"/>
              </a:defRPr>
            </a:pPr>
            <a:endParaRPr lang="en-US"/>
          </a:p>
        </c:txPr>
        <c:crossAx val="-2136930576"/>
        <c:crosses val="autoZero"/>
        <c:crossBetween val="midCat"/>
      </c:valAx>
      <c:spPr>
        <a:solidFill>
          <a:schemeClr val="bg1">
            <a:lumMod val="95000"/>
          </a:schemeClr>
        </a:solidFill>
        <a:ln w="12700">
          <a:noFill/>
          <a:prstDash val="solid"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3563440469864"/>
          <c:y val="0.21407860314982224"/>
          <c:w val="0.755017569765564"/>
          <c:h val="0.49043106994799529"/>
        </c:manualLayout>
      </c:layout>
      <c:scatterChart>
        <c:scatterStyle val="lineMarker"/>
        <c:varyColors val="0"/>
        <c:ser>
          <c:idx val="1"/>
          <c:order val="0"/>
          <c:tx>
            <c:strRef>
              <c:f>consolidado!$N$5</c:f>
              <c:strCache>
                <c:ptCount val="1"/>
                <c:pt idx="0">
                  <c:v>% sobre Renda Total</c:v>
                </c:pt>
              </c:strCache>
            </c:strRef>
          </c:tx>
          <c:spPr>
            <a:ln w="635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consolidado!$L$6:$L$23</c:f>
              <c:numCache>
                <c:formatCode>"R$"#,##0.00</c:formatCode>
                <c:ptCount val="18"/>
                <c:pt idx="0">
                  <c:v>30.041860487502877</c:v>
                </c:pt>
                <c:pt idx="1">
                  <c:v>735.23921985462277</c:v>
                </c:pt>
                <c:pt idx="2">
                  <c:v>1241.5841250276708</c:v>
                </c:pt>
                <c:pt idx="3">
                  <c:v>2095.3704989776497</c:v>
                </c:pt>
                <c:pt idx="4">
                  <c:v>3175.2589945172008</c:v>
                </c:pt>
                <c:pt idx="5">
                  <c:v>4789.6613710359516</c:v>
                </c:pt>
                <c:pt idx="6">
                  <c:v>6756.4522161227005</c:v>
                </c:pt>
                <c:pt idx="7">
                  <c:v>9869.0689029075293</c:v>
                </c:pt>
                <c:pt idx="8">
                  <c:v>13996.75269788323</c:v>
                </c:pt>
                <c:pt idx="9">
                  <c:v>19722.624093078193</c:v>
                </c:pt>
                <c:pt idx="10">
                  <c:v>27927.535198308258</c:v>
                </c:pt>
                <c:pt idx="11">
                  <c:v>39118.592734644568</c:v>
                </c:pt>
                <c:pt idx="12">
                  <c:v>55738.143335270797</c:v>
                </c:pt>
                <c:pt idx="13">
                  <c:v>87342.970887634525</c:v>
                </c:pt>
                <c:pt idx="14">
                  <c:v>157006.65233292154</c:v>
                </c:pt>
                <c:pt idx="15">
                  <c:v>223727.6950956744</c:v>
                </c:pt>
                <c:pt idx="16">
                  <c:v>857884.29587145161</c:v>
                </c:pt>
                <c:pt idx="17">
                  <c:v>7541.513303305459</c:v>
                </c:pt>
              </c:numCache>
            </c:numRef>
          </c:xVal>
          <c:yVal>
            <c:numRef>
              <c:f>consolidado!$P$6:$P$22</c:f>
              <c:numCache>
                <c:formatCode>0.00%</c:formatCode>
                <c:ptCount val="17"/>
                <c:pt idx="0">
                  <c:v>-2.3930082002035837E-5</c:v>
                </c:pt>
                <c:pt idx="1">
                  <c:v>-2.1994466234921906E-5</c:v>
                </c:pt>
                <c:pt idx="2">
                  <c:v>-3.013153919028187E-5</c:v>
                </c:pt>
                <c:pt idx="3">
                  <c:v>-2.4819719435254553E-4</c:v>
                </c:pt>
                <c:pt idx="4">
                  <c:v>-8.9067079043605758E-3</c:v>
                </c:pt>
                <c:pt idx="5">
                  <c:v>-2.6122874125826145E-2</c:v>
                </c:pt>
                <c:pt idx="6">
                  <c:v>-1.0310185550926033E-2</c:v>
                </c:pt>
                <c:pt idx="7">
                  <c:v>1.087947005486084E-2</c:v>
                </c:pt>
                <c:pt idx="8">
                  <c:v>2.5910936841911467E-2</c:v>
                </c:pt>
                <c:pt idx="9">
                  <c:v>4.1231900565081428E-2</c:v>
                </c:pt>
                <c:pt idx="10">
                  <c:v>5.8844682690970374E-2</c:v>
                </c:pt>
                <c:pt idx="11">
                  <c:v>8.0436736652802057E-2</c:v>
                </c:pt>
                <c:pt idx="12">
                  <c:v>0.10546404307027052</c:v>
                </c:pt>
                <c:pt idx="13">
                  <c:v>0.13082057054246177</c:v>
                </c:pt>
                <c:pt idx="14">
                  <c:v>0.15149536401466288</c:v>
                </c:pt>
                <c:pt idx="15">
                  <c:v>0.15881419610983816</c:v>
                </c:pt>
                <c:pt idx="16">
                  <c:v>0.17829199357218167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021-B19E-49C68AFCE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930576"/>
        <c:axId val="-2136928400"/>
      </c:scatterChart>
      <c:valAx>
        <c:axId val="-2136930576"/>
        <c:scaling>
          <c:logBase val="2"/>
          <c:orientation val="minMax"/>
          <c:max val="32000"/>
          <c:min val="1000"/>
        </c:scaling>
        <c:delete val="0"/>
        <c:axPos val="b"/>
        <c:numFmt formatCode="&quot;R$&quot;#,##0" sourceLinked="0"/>
        <c:majorTickMark val="in"/>
        <c:minorTickMark val="none"/>
        <c:tickLblPos val="low"/>
        <c:spPr>
          <a:noFill/>
          <a:ln w="38100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Segoe UI"/>
                <a:cs typeface="Helvetica" panose="020B0604020202020204" pitchFamily="34" charset="0"/>
              </a:defRPr>
            </a:pPr>
            <a:endParaRPr lang="en-US"/>
          </a:p>
        </c:txPr>
        <c:crossAx val="-2136928400"/>
        <c:crosses val="autoZero"/>
        <c:crossBetween val="midCat"/>
        <c:majorUnit val="2"/>
      </c:valAx>
      <c:valAx>
        <c:axId val="-2136928400"/>
        <c:scaling>
          <c:orientation val="minMax"/>
          <c:max val="0.1"/>
          <c:min val="-5.000000000000001E-2"/>
        </c:scaling>
        <c:delete val="0"/>
        <c:axPos val="l"/>
        <c:majorGridlines>
          <c:spPr>
            <a:ln w="38100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%" sourceLinked="0"/>
        <c:majorTickMark val="in"/>
        <c:minorTickMark val="none"/>
        <c:tickLblPos val="nextTo"/>
        <c:spPr>
          <a:noFill/>
          <a:ln w="12700">
            <a:noFill/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Segoe UI"/>
                <a:cs typeface="Helvetica" panose="020B0604020202020204" pitchFamily="34" charset="0"/>
              </a:defRPr>
            </a:pPr>
            <a:endParaRPr lang="en-US"/>
          </a:p>
        </c:txPr>
        <c:crossAx val="-2136930576"/>
        <c:crosses val="autoZero"/>
        <c:crossBetween val="midCat"/>
        <c:majorUnit val="5.000000000000001E-2"/>
      </c:valAx>
      <c:spPr>
        <a:solidFill>
          <a:schemeClr val="bg1">
            <a:lumMod val="95000"/>
          </a:schemeClr>
        </a:solidFill>
        <a:ln w="12700">
          <a:noFill/>
          <a:prstDash val="solid"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834605665040299E-2"/>
          <c:y val="0.31036785725587818"/>
          <c:w val="0.84719215682308258"/>
          <c:h val="0.41088777307777508"/>
        </c:manualLayout>
      </c:layout>
      <c:scatterChart>
        <c:scatterStyle val="lineMarker"/>
        <c:varyColors val="0"/>
        <c:ser>
          <c:idx val="1"/>
          <c:order val="0"/>
          <c:tx>
            <c:v>IRPF nominal</c:v>
          </c:tx>
          <c:spPr>
            <a:ln w="635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consolidado!$L$6:$L$22</c:f>
              <c:numCache>
                <c:formatCode>"R$"#,##0.00</c:formatCode>
                <c:ptCount val="17"/>
                <c:pt idx="0">
                  <c:v>30.041860487502877</c:v>
                </c:pt>
                <c:pt idx="1">
                  <c:v>735.23921985462277</c:v>
                </c:pt>
                <c:pt idx="2">
                  <c:v>1241.5841250276708</c:v>
                </c:pt>
                <c:pt idx="3">
                  <c:v>2095.3704989776497</c:v>
                </c:pt>
                <c:pt idx="4">
                  <c:v>3175.2589945172008</c:v>
                </c:pt>
                <c:pt idx="5">
                  <c:v>4789.6613710359516</c:v>
                </c:pt>
                <c:pt idx="6">
                  <c:v>6756.4522161227005</c:v>
                </c:pt>
                <c:pt idx="7">
                  <c:v>9869.0689029075293</c:v>
                </c:pt>
                <c:pt idx="8">
                  <c:v>13996.75269788323</c:v>
                </c:pt>
                <c:pt idx="9">
                  <c:v>19722.624093078193</c:v>
                </c:pt>
                <c:pt idx="10">
                  <c:v>27927.535198308258</c:v>
                </c:pt>
                <c:pt idx="11">
                  <c:v>39118.592734644568</c:v>
                </c:pt>
                <c:pt idx="12">
                  <c:v>55738.143335270797</c:v>
                </c:pt>
                <c:pt idx="13">
                  <c:v>87342.970887634525</c:v>
                </c:pt>
                <c:pt idx="14">
                  <c:v>157006.65233292154</c:v>
                </c:pt>
                <c:pt idx="15">
                  <c:v>223727.6950956744</c:v>
                </c:pt>
                <c:pt idx="16">
                  <c:v>857884.29587145161</c:v>
                </c:pt>
              </c:numCache>
            </c:numRef>
          </c:xVal>
          <c:yVal>
            <c:numRef>
              <c:f>consolidado!$N$6:$N$22</c:f>
              <c:numCache>
                <c:formatCode>0.00%</c:formatCode>
                <c:ptCount val="17"/>
                <c:pt idx="0">
                  <c:v>2.3930082002035837E-5</c:v>
                </c:pt>
                <c:pt idx="1">
                  <c:v>2.1994466234921906E-5</c:v>
                </c:pt>
                <c:pt idx="2">
                  <c:v>3.013153919028187E-5</c:v>
                </c:pt>
                <c:pt idx="3">
                  <c:v>2.4819719435254553E-4</c:v>
                </c:pt>
                <c:pt idx="4">
                  <c:v>8.9067079043605758E-3</c:v>
                </c:pt>
                <c:pt idx="5">
                  <c:v>2.6122874125826145E-2</c:v>
                </c:pt>
                <c:pt idx="6">
                  <c:v>4.9643251660965726E-2</c:v>
                </c:pt>
                <c:pt idx="7">
                  <c:v>7.9126520153734142E-2</c:v>
                </c:pt>
                <c:pt idx="8">
                  <c:v>9.6532612389144776E-2</c:v>
                </c:pt>
                <c:pt idx="9">
                  <c:v>0.10372783418342803</c:v>
                </c:pt>
                <c:pt idx="10">
                  <c:v>0.10228549031462236</c:v>
                </c:pt>
                <c:pt idx="11">
                  <c:v>9.1813326919217078E-2</c:v>
                </c:pt>
                <c:pt idx="12">
                  <c:v>7.5060273015953721E-2</c:v>
                </c:pt>
                <c:pt idx="13">
                  <c:v>5.6750971271303734E-2</c:v>
                </c:pt>
                <c:pt idx="14">
                  <c:v>4.1590671223916374E-2</c:v>
                </c:pt>
                <c:pt idx="15">
                  <c:v>3.6333751661785547E-2</c:v>
                </c:pt>
                <c:pt idx="16">
                  <c:v>2.0442639446790034E-2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4C-4F84-929B-BE671D88ADA3}"/>
            </c:ext>
          </c:extLst>
        </c:ser>
        <c:ser>
          <c:idx val="0"/>
          <c:order val="1"/>
          <c:tx>
            <c:v>IRPF + impostos pagos no nível da empresa</c:v>
          </c:tx>
          <c:spPr>
            <a:ln w="635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consolidado!$L$6:$L$22</c:f>
              <c:numCache>
                <c:formatCode>"R$"#,##0.00</c:formatCode>
                <c:ptCount val="17"/>
                <c:pt idx="0">
                  <c:v>30.041860487502877</c:v>
                </c:pt>
                <c:pt idx="1">
                  <c:v>735.23921985462277</c:v>
                </c:pt>
                <c:pt idx="2">
                  <c:v>1241.5841250276708</c:v>
                </c:pt>
                <c:pt idx="3">
                  <c:v>2095.3704989776497</c:v>
                </c:pt>
                <c:pt idx="4">
                  <c:v>3175.2589945172008</c:v>
                </c:pt>
                <c:pt idx="5">
                  <c:v>4789.6613710359516</c:v>
                </c:pt>
                <c:pt idx="6">
                  <c:v>6756.4522161227005</c:v>
                </c:pt>
                <c:pt idx="7">
                  <c:v>9869.0689029075293</c:v>
                </c:pt>
                <c:pt idx="8">
                  <c:v>13996.75269788323</c:v>
                </c:pt>
                <c:pt idx="9">
                  <c:v>19722.624093078193</c:v>
                </c:pt>
                <c:pt idx="10">
                  <c:v>27927.535198308258</c:v>
                </c:pt>
                <c:pt idx="11">
                  <c:v>39118.592734644568</c:v>
                </c:pt>
                <c:pt idx="12">
                  <c:v>55738.143335270797</c:v>
                </c:pt>
                <c:pt idx="13">
                  <c:v>87342.970887634525</c:v>
                </c:pt>
                <c:pt idx="14">
                  <c:v>157006.65233292154</c:v>
                </c:pt>
                <c:pt idx="15">
                  <c:v>223727.6950956744</c:v>
                </c:pt>
                <c:pt idx="16">
                  <c:v>857884.29587145161</c:v>
                </c:pt>
              </c:numCache>
            </c:numRef>
          </c:xVal>
          <c:yVal>
            <c:numRef>
              <c:f>dividendos!$K$6:$K$22</c:f>
              <c:numCache>
                <c:formatCode>0.0%</c:formatCode>
                <c:ptCount val="17"/>
                <c:pt idx="0">
                  <c:v>2.6090402090126544E-2</c:v>
                </c:pt>
                <c:pt idx="1">
                  <c:v>7.1781050336888284E-3</c:v>
                </c:pt>
                <c:pt idx="2">
                  <c:v>1.158285336506714E-2</c:v>
                </c:pt>
                <c:pt idx="3">
                  <c:v>5.7610543067724311E-3</c:v>
                </c:pt>
                <c:pt idx="4">
                  <c:v>1.5704325360115925E-2</c:v>
                </c:pt>
                <c:pt idx="5">
                  <c:v>3.6452007967434127E-2</c:v>
                </c:pt>
                <c:pt idx="6">
                  <c:v>6.4307789578111826E-2</c:v>
                </c:pt>
                <c:pt idx="7">
                  <c:v>0.10074162501223603</c:v>
                </c:pt>
                <c:pt idx="8">
                  <c:v>0.12673792932211458</c:v>
                </c:pt>
                <c:pt idx="9">
                  <c:v>0.14277657886787162</c:v>
                </c:pt>
                <c:pt idx="10">
                  <c:v>0.15407846592443439</c:v>
                </c:pt>
                <c:pt idx="11">
                  <c:v>0.16071074996541654</c:v>
                </c:pt>
                <c:pt idx="12">
                  <c:v>0.16559622349301886</c:v>
                </c:pt>
                <c:pt idx="13">
                  <c:v>0.17616540320978158</c:v>
                </c:pt>
                <c:pt idx="14">
                  <c:v>0.18367348363999683</c:v>
                </c:pt>
                <c:pt idx="15">
                  <c:v>0.18867808294736782</c:v>
                </c:pt>
                <c:pt idx="16">
                  <c:v>0.18287617106601181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4C-4F84-929B-BE671D88A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930576"/>
        <c:axId val="-2136928400"/>
      </c:scatterChart>
      <c:valAx>
        <c:axId val="-2136930576"/>
        <c:scaling>
          <c:logBase val="2"/>
          <c:orientation val="minMax"/>
          <c:min val="1000"/>
        </c:scaling>
        <c:delete val="0"/>
        <c:axPos val="b"/>
        <c:numFmt formatCode="&quot;R$&quot;#,##0" sourceLinked="0"/>
        <c:majorTickMark val="in"/>
        <c:minorTickMark val="none"/>
        <c:tickLblPos val="low"/>
        <c:spPr>
          <a:noFill/>
          <a:ln w="38100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Segoe UI"/>
                <a:cs typeface="Helvetica" panose="020B0604020202020204" pitchFamily="34" charset="0"/>
              </a:defRPr>
            </a:pPr>
            <a:endParaRPr lang="en-US"/>
          </a:p>
        </c:txPr>
        <c:crossAx val="-2136928400"/>
        <c:crosses val="autoZero"/>
        <c:crossBetween val="midCat"/>
      </c:valAx>
      <c:valAx>
        <c:axId val="-2136928400"/>
        <c:scaling>
          <c:orientation val="minMax"/>
        </c:scaling>
        <c:delete val="0"/>
        <c:axPos val="l"/>
        <c:majorGridlines>
          <c:spPr>
            <a:ln w="38100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%" sourceLinked="0"/>
        <c:majorTickMark val="in"/>
        <c:minorTickMark val="none"/>
        <c:tickLblPos val="nextTo"/>
        <c:spPr>
          <a:noFill/>
          <a:ln w="12700">
            <a:noFill/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Segoe UI"/>
                <a:cs typeface="Helvetica" panose="020B0604020202020204" pitchFamily="34" charset="0"/>
              </a:defRPr>
            </a:pPr>
            <a:endParaRPr lang="en-US"/>
          </a:p>
        </c:txPr>
        <c:crossAx val="-2136930576"/>
        <c:crossesAt val="1000"/>
        <c:crossBetween val="midCat"/>
        <c:majorUnit val="5.000000000000001E-2"/>
      </c:valAx>
      <c:spPr>
        <a:solidFill>
          <a:schemeClr val="bg1">
            <a:lumMod val="95000"/>
          </a:schemeClr>
        </a:solidFill>
        <a:ln w="12700">
          <a:noFill/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2.7086457406108887E-2"/>
          <c:y val="0.30724793378622134"/>
          <c:w val="0.64481895001888834"/>
          <c:h val="0.11446521060348738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834605665040299E-2"/>
          <c:y val="0.22454482642221965"/>
          <c:w val="0.84719215682308258"/>
          <c:h val="0.49671080391143368"/>
        </c:manualLayout>
      </c:layout>
      <c:scatterChart>
        <c:scatterStyle val="lineMarker"/>
        <c:varyColors val="0"/>
        <c:ser>
          <c:idx val="1"/>
          <c:order val="0"/>
          <c:tx>
            <c:v>IRPF + impostos pagos no nível da empresa (P. Guedes)</c:v>
          </c:tx>
          <c:spPr>
            <a:ln w="635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consolidado!$L$6:$L$22</c:f>
              <c:numCache>
                <c:formatCode>"R$"#,##0.00</c:formatCode>
                <c:ptCount val="17"/>
                <c:pt idx="0">
                  <c:v>30.041860487502877</c:v>
                </c:pt>
                <c:pt idx="1">
                  <c:v>735.23921985462277</c:v>
                </c:pt>
                <c:pt idx="2">
                  <c:v>1241.5841250276708</c:v>
                </c:pt>
                <c:pt idx="3">
                  <c:v>2095.3704989776497</c:v>
                </c:pt>
                <c:pt idx="4">
                  <c:v>3175.2589945172008</c:v>
                </c:pt>
                <c:pt idx="5">
                  <c:v>4789.6613710359516</c:v>
                </c:pt>
                <c:pt idx="6">
                  <c:v>6756.4522161227005</c:v>
                </c:pt>
                <c:pt idx="7">
                  <c:v>9869.0689029075293</c:v>
                </c:pt>
                <c:pt idx="8">
                  <c:v>13996.75269788323</c:v>
                </c:pt>
                <c:pt idx="9">
                  <c:v>19722.624093078193</c:v>
                </c:pt>
                <c:pt idx="10">
                  <c:v>27927.535198308258</c:v>
                </c:pt>
                <c:pt idx="11">
                  <c:v>39118.592734644568</c:v>
                </c:pt>
                <c:pt idx="12">
                  <c:v>55738.143335270797</c:v>
                </c:pt>
                <c:pt idx="13">
                  <c:v>87342.970887634525</c:v>
                </c:pt>
                <c:pt idx="14">
                  <c:v>157006.65233292154</c:v>
                </c:pt>
                <c:pt idx="15">
                  <c:v>223727.6950956744</c:v>
                </c:pt>
                <c:pt idx="16">
                  <c:v>857884.29587145161</c:v>
                </c:pt>
              </c:numCache>
            </c:numRef>
          </c:xVal>
          <c:yVal>
            <c:numRef>
              <c:f>dividendos!$L$6:$L$22</c:f>
              <c:numCache>
                <c:formatCode>0.0%</c:formatCode>
                <c:ptCount val="17"/>
                <c:pt idx="0">
                  <c:v>1.9564239476296541E-2</c:v>
                </c:pt>
                <c:pt idx="1">
                  <c:v>5.3710322139830643E-3</c:v>
                </c:pt>
                <c:pt idx="2">
                  <c:v>8.6709170437044864E-3</c:v>
                </c:pt>
                <c:pt idx="3">
                  <c:v>4.1376852499398703E-3</c:v>
                </c:pt>
                <c:pt idx="4">
                  <c:v>5.1019645363285177E-3</c:v>
                </c:pt>
                <c:pt idx="5">
                  <c:v>7.7525507861958363E-3</c:v>
                </c:pt>
                <c:pt idx="6">
                  <c:v>5.0339562559994819E-2</c:v>
                </c:pt>
                <c:pt idx="7">
                  <c:v>0.10622924771828736</c:v>
                </c:pt>
                <c:pt idx="8">
                  <c:v>0.14511420653173998</c:v>
                </c:pt>
                <c:pt idx="9">
                  <c:v>0.17426784334169007</c:v>
                </c:pt>
                <c:pt idx="10">
                  <c:v>0.20000348803282472</c:v>
                </c:pt>
                <c:pt idx="11">
                  <c:v>0.22396115371706951</c:v>
                </c:pt>
                <c:pt idx="12">
                  <c:v>0.24847624359660428</c:v>
                </c:pt>
                <c:pt idx="13">
                  <c:v>0.27719826777200501</c:v>
                </c:pt>
                <c:pt idx="14">
                  <c:v>0.29972655669877213</c:v>
                </c:pt>
                <c:pt idx="15">
                  <c:v>0.30949027147382674</c:v>
                </c:pt>
                <c:pt idx="16">
                  <c:v>0.32064942496275844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52-413E-BA87-1D87EDB81386}"/>
            </c:ext>
          </c:extLst>
        </c:ser>
        <c:ser>
          <c:idx val="0"/>
          <c:order val="1"/>
          <c:tx>
            <c:v>IRPF + impostos pagos no nível da empresa (atual)</c:v>
          </c:tx>
          <c:spPr>
            <a:ln w="635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consolidado!$L$6:$L$22</c:f>
              <c:numCache>
                <c:formatCode>"R$"#,##0.00</c:formatCode>
                <c:ptCount val="17"/>
                <c:pt idx="0">
                  <c:v>30.041860487502877</c:v>
                </c:pt>
                <c:pt idx="1">
                  <c:v>735.23921985462277</c:v>
                </c:pt>
                <c:pt idx="2">
                  <c:v>1241.5841250276708</c:v>
                </c:pt>
                <c:pt idx="3">
                  <c:v>2095.3704989776497</c:v>
                </c:pt>
                <c:pt idx="4">
                  <c:v>3175.2589945172008</c:v>
                </c:pt>
                <c:pt idx="5">
                  <c:v>4789.6613710359516</c:v>
                </c:pt>
                <c:pt idx="6">
                  <c:v>6756.4522161227005</c:v>
                </c:pt>
                <c:pt idx="7">
                  <c:v>9869.0689029075293</c:v>
                </c:pt>
                <c:pt idx="8">
                  <c:v>13996.75269788323</c:v>
                </c:pt>
                <c:pt idx="9">
                  <c:v>19722.624093078193</c:v>
                </c:pt>
                <c:pt idx="10">
                  <c:v>27927.535198308258</c:v>
                </c:pt>
                <c:pt idx="11">
                  <c:v>39118.592734644568</c:v>
                </c:pt>
                <c:pt idx="12">
                  <c:v>55738.143335270797</c:v>
                </c:pt>
                <c:pt idx="13">
                  <c:v>87342.970887634525</c:v>
                </c:pt>
                <c:pt idx="14">
                  <c:v>157006.65233292154</c:v>
                </c:pt>
                <c:pt idx="15">
                  <c:v>223727.6950956744</c:v>
                </c:pt>
                <c:pt idx="16">
                  <c:v>857884.29587145161</c:v>
                </c:pt>
              </c:numCache>
            </c:numRef>
          </c:xVal>
          <c:yVal>
            <c:numRef>
              <c:f>dividendos!$K$6:$K$22</c:f>
              <c:numCache>
                <c:formatCode>0.0%</c:formatCode>
                <c:ptCount val="17"/>
                <c:pt idx="0">
                  <c:v>2.6090402090126544E-2</c:v>
                </c:pt>
                <c:pt idx="1">
                  <c:v>7.1781050336888284E-3</c:v>
                </c:pt>
                <c:pt idx="2">
                  <c:v>1.158285336506714E-2</c:v>
                </c:pt>
                <c:pt idx="3">
                  <c:v>5.7610543067724311E-3</c:v>
                </c:pt>
                <c:pt idx="4">
                  <c:v>1.5704325360115925E-2</c:v>
                </c:pt>
                <c:pt idx="5">
                  <c:v>3.6452007967434127E-2</c:v>
                </c:pt>
                <c:pt idx="6">
                  <c:v>6.4307789578111826E-2</c:v>
                </c:pt>
                <c:pt idx="7">
                  <c:v>0.10074162501223603</c:v>
                </c:pt>
                <c:pt idx="8">
                  <c:v>0.12673792932211458</c:v>
                </c:pt>
                <c:pt idx="9">
                  <c:v>0.14277657886787162</c:v>
                </c:pt>
                <c:pt idx="10">
                  <c:v>0.15407846592443439</c:v>
                </c:pt>
                <c:pt idx="11">
                  <c:v>0.16071074996541654</c:v>
                </c:pt>
                <c:pt idx="12">
                  <c:v>0.16559622349301886</c:v>
                </c:pt>
                <c:pt idx="13">
                  <c:v>0.17616540320978158</c:v>
                </c:pt>
                <c:pt idx="14">
                  <c:v>0.18367348363999683</c:v>
                </c:pt>
                <c:pt idx="15">
                  <c:v>0.18867808294736782</c:v>
                </c:pt>
                <c:pt idx="16">
                  <c:v>0.18287617106601181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52-413E-BA87-1D87EDB81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930576"/>
        <c:axId val="-2136928400"/>
      </c:scatterChart>
      <c:valAx>
        <c:axId val="-2136930576"/>
        <c:scaling>
          <c:logBase val="2"/>
          <c:orientation val="minMax"/>
          <c:min val="1000"/>
        </c:scaling>
        <c:delete val="0"/>
        <c:axPos val="b"/>
        <c:numFmt formatCode="&quot;R$&quot;#,##0" sourceLinked="0"/>
        <c:majorTickMark val="in"/>
        <c:minorTickMark val="none"/>
        <c:tickLblPos val="low"/>
        <c:spPr>
          <a:noFill/>
          <a:ln w="38100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Segoe UI"/>
                <a:cs typeface="Helvetica" panose="020B0604020202020204" pitchFamily="34" charset="0"/>
              </a:defRPr>
            </a:pPr>
            <a:endParaRPr lang="en-US"/>
          </a:p>
        </c:txPr>
        <c:crossAx val="-2136928400"/>
        <c:crosses val="autoZero"/>
        <c:crossBetween val="midCat"/>
      </c:valAx>
      <c:valAx>
        <c:axId val="-2136928400"/>
        <c:scaling>
          <c:orientation val="minMax"/>
          <c:max val="0.4"/>
        </c:scaling>
        <c:delete val="0"/>
        <c:axPos val="l"/>
        <c:majorGridlines>
          <c:spPr>
            <a:ln w="38100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%" sourceLinked="0"/>
        <c:majorTickMark val="in"/>
        <c:minorTickMark val="none"/>
        <c:tickLblPos val="nextTo"/>
        <c:spPr>
          <a:noFill/>
          <a:ln w="12700">
            <a:noFill/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Segoe UI"/>
                <a:cs typeface="Helvetica" panose="020B0604020202020204" pitchFamily="34" charset="0"/>
              </a:defRPr>
            </a:pPr>
            <a:endParaRPr lang="en-US"/>
          </a:p>
        </c:txPr>
        <c:crossAx val="-2136930576"/>
        <c:crossesAt val="1000"/>
        <c:crossBetween val="midCat"/>
        <c:majorUnit val="0.1"/>
      </c:valAx>
      <c:spPr>
        <a:solidFill>
          <a:schemeClr val="bg1">
            <a:lumMod val="95000"/>
          </a:schemeClr>
        </a:solidFill>
        <a:ln w="12700">
          <a:noFill/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3.8018134317815477E-2"/>
          <c:y val="0.22142490295256279"/>
          <c:w val="0.78556429025711072"/>
          <c:h val="0.10609223198556947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287B463-B304-497E-9FD5-307A914B5AE5}">
  <sheetPr/>
  <sheetViews>
    <sheetView zoomScale="56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303DB67-8747-4B6D-B28B-746329D818CE}">
  <sheetPr/>
  <sheetViews>
    <sheetView zoomScale="56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DF07DE-470C-435F-8501-2A1B2C637843}">
  <sheetPr/>
  <sheetViews>
    <sheetView zoomScale="56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11673EC-69F2-4168-AA0F-F4F634A6815F}">
  <sheetPr/>
  <sheetViews>
    <sheetView zoomScale="56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455148-BE09-49D0-9714-60E77973AF6B}">
  <sheetPr/>
  <sheetViews>
    <sheetView zoomScale="56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DFEB203-3104-4DBB-A815-0708DD468696}">
  <sheetPr/>
  <sheetViews>
    <sheetView zoomScale="56" workbookViewId="0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554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CB52B7-F449-4E8B-832C-D16E58796C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0.00252</cdr:y>
    </cdr:from>
    <cdr:to>
      <cdr:x>0.98892</cdr:x>
      <cdr:y>0.18519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15189"/>
          <a:ext cx="9551924" cy="11010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800" b="1" i="0" u="none" strike="noStrike" cap="small" baseline="0">
              <a:solidFill>
                <a:sysClr val="windowText" lastClr="000000"/>
              </a:solidFill>
              <a:latin typeface="Franklin Gothic Medium" panose="020B0603020102020204" pitchFamily="34" charset="0"/>
              <a:cs typeface="Helvetica" panose="020B0604020202020204" pitchFamily="34" charset="0"/>
            </a:rPr>
            <a:t>IRPF: Alíquotas Nominal e Considerando Pagamento de Impostos no Nível da Empresa </a:t>
          </a:r>
          <a:r>
            <a:rPr lang="en-US" sz="1800" b="0" i="0" u="none" strike="noStrike" baseline="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(Alíquota nominal média sobre a renda total dos declarantes do IRPF e adição do pagamento de 15% de IRPJ e 9% de CSLL aos rendimentos isentos daqueles que declararam receber impostos e dividendos, respectivamente)</a:t>
          </a:r>
        </a:p>
      </cdr:txBody>
    </cdr:sp>
  </cdr:relSizeAnchor>
  <cdr:relSizeAnchor xmlns:cdr="http://schemas.openxmlformats.org/drawingml/2006/chartDrawing">
    <cdr:from>
      <cdr:x>0.01539</cdr:x>
      <cdr:y>0.82235</cdr:y>
    </cdr:from>
    <cdr:to>
      <cdr:x>0.80257</cdr:x>
      <cdr:y>0.99453</cdr:y>
    </cdr:to>
    <cdr:sp macro="" textlink="">
      <cdr:nvSpPr>
        <cdr:cNvPr id="5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3036" y="4989286"/>
          <a:ext cx="7316123" cy="10446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Nota: inclusão do pagamento de 15% de IRPJ e 9% de CSLL aos rendimentos isentos daqueles que declararam receber impostos e dividendos. Fontes: Cálculos do Instituto Mercado Popular com dados da Receita Federal, Grandes Números do Imposto de Renda de Pessoa Física.</a:t>
          </a:r>
        </a:p>
      </cdr:txBody>
    </cdr:sp>
  </cdr:relSizeAnchor>
  <cdr:relSizeAnchor xmlns:cdr="http://schemas.openxmlformats.org/drawingml/2006/chartDrawing">
    <cdr:from>
      <cdr:x>0.83025</cdr:x>
      <cdr:y>0.84925</cdr:y>
    </cdr:from>
    <cdr:to>
      <cdr:x>0.98342</cdr:x>
      <cdr:y>0.94426</cdr:y>
    </cdr:to>
    <cdr:pic>
      <cdr:nvPicPr>
        <cdr:cNvPr id="6" name="Picture 5">
          <a:extLst xmlns:a="http://schemas.openxmlformats.org/drawingml/2006/main">
            <a:ext uri="{FF2B5EF4-FFF2-40B4-BE49-F238E27FC236}">
              <a16:creationId xmlns:a16="http://schemas.microsoft.com/office/drawing/2014/main" id="{F17625F1-6938-49E3-99B7-17E12AF5E3AD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716416" y="5152531"/>
          <a:ext cx="1423576" cy="57643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0.01586</cdr:x>
      <cdr:y>0.75783</cdr:y>
    </cdr:from>
    <cdr:to>
      <cdr:x>0.98702</cdr:x>
      <cdr:y>0.81674</cdr:y>
    </cdr:to>
    <cdr:sp macro="" textlink="">
      <cdr:nvSpPr>
        <cdr:cNvPr id="7" name="TBSource">
          <a:extLst xmlns:a="http://schemas.openxmlformats.org/drawingml/2006/main">
            <a:ext uri="{FF2B5EF4-FFF2-40B4-BE49-F238E27FC236}">
              <a16:creationId xmlns:a16="http://schemas.microsoft.com/office/drawing/2014/main" id="{D5707175-AFA3-4777-9F5C-F0E4A6F4F35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411" y="4597853"/>
          <a:ext cx="9026071" cy="3574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Rendimento mensal médio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9554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2E1838-27A8-4772-8743-D4F3D1E3232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0.00252</cdr:y>
    </cdr:from>
    <cdr:to>
      <cdr:x>0.98892</cdr:x>
      <cdr:y>0.18519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15189"/>
          <a:ext cx="9551924" cy="11010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800" b="1" i="0" u="none" strike="noStrike" cap="small" baseline="0">
              <a:solidFill>
                <a:sysClr val="windowText" lastClr="000000"/>
              </a:solidFill>
              <a:latin typeface="Franklin Gothic Medium" panose="020B0603020102020204" pitchFamily="34" charset="0"/>
              <a:cs typeface="Helvetica" panose="020B0604020202020204" pitchFamily="34" charset="0"/>
            </a:rPr>
            <a:t>Imposto de Renda: Alíquotas atual e Proposta de Paulo Guedes </a:t>
          </a:r>
          <a:r>
            <a:rPr lang="en-US" sz="1800" b="0" i="0" u="none" strike="noStrike" baseline="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(Alíquota total atual e alternativa de 20% de imposto unificado para PF e PJ com dedução simplificada de IRPF)</a:t>
          </a:r>
        </a:p>
      </cdr:txBody>
    </cdr:sp>
  </cdr:relSizeAnchor>
  <cdr:relSizeAnchor xmlns:cdr="http://schemas.openxmlformats.org/drawingml/2006/chartDrawing">
    <cdr:from>
      <cdr:x>0.01661</cdr:x>
      <cdr:y>0.81301</cdr:y>
    </cdr:from>
    <cdr:to>
      <cdr:x>0.80379</cdr:x>
      <cdr:y>0.98519</cdr:y>
    </cdr:to>
    <cdr:sp macro="" textlink="">
      <cdr:nvSpPr>
        <cdr:cNvPr id="5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4375" y="4932613"/>
          <a:ext cx="7316123" cy="10446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Nota: inclusão do pagamento de 15% de IRPJ e 9% de CSLL aos rendimentos isentos daqueles que declararam receber impostos e dividendos; aplicação de uma alíquota de 20% sobre os rendimentos totais e dedução simplificada de R$14.111 para cada declarante e alíquota de 20% para PJs. Fontes: Cálculos do Instituto Mercado Popular com dados da Receita Federal, Grandes Números do Imposto de Renda de Pessoa Física.</a:t>
          </a:r>
        </a:p>
      </cdr:txBody>
    </cdr:sp>
  </cdr:relSizeAnchor>
  <cdr:relSizeAnchor xmlns:cdr="http://schemas.openxmlformats.org/drawingml/2006/chartDrawing">
    <cdr:from>
      <cdr:x>0.83025</cdr:x>
      <cdr:y>0.84925</cdr:y>
    </cdr:from>
    <cdr:to>
      <cdr:x>0.98342</cdr:x>
      <cdr:y>0.94426</cdr:y>
    </cdr:to>
    <cdr:pic>
      <cdr:nvPicPr>
        <cdr:cNvPr id="6" name="Picture 5">
          <a:extLst xmlns:a="http://schemas.openxmlformats.org/drawingml/2006/main">
            <a:ext uri="{FF2B5EF4-FFF2-40B4-BE49-F238E27FC236}">
              <a16:creationId xmlns:a16="http://schemas.microsoft.com/office/drawing/2014/main" id="{F17625F1-6938-49E3-99B7-17E12AF5E3AD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716416" y="5152531"/>
          <a:ext cx="1423576" cy="57643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0.01586</cdr:x>
      <cdr:y>0.75783</cdr:y>
    </cdr:from>
    <cdr:to>
      <cdr:x>0.98702</cdr:x>
      <cdr:y>0.81674</cdr:y>
    </cdr:to>
    <cdr:sp macro="" textlink="">
      <cdr:nvSpPr>
        <cdr:cNvPr id="7" name="TBSource">
          <a:extLst xmlns:a="http://schemas.openxmlformats.org/drawingml/2006/main">
            <a:ext uri="{FF2B5EF4-FFF2-40B4-BE49-F238E27FC236}">
              <a16:creationId xmlns:a16="http://schemas.microsoft.com/office/drawing/2014/main" id="{D5707175-AFA3-4777-9F5C-F0E4A6F4F35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411" y="4597853"/>
          <a:ext cx="9026071" cy="3574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Rendimento mensal médio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</xdr:row>
      <xdr:rowOff>66675</xdr:rowOff>
    </xdr:from>
    <xdr:to>
      <xdr:col>3</xdr:col>
      <xdr:colOff>76199</xdr:colOff>
      <xdr:row>5</xdr:row>
      <xdr:rowOff>47815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581025"/>
          <a:ext cx="1390649" cy="51454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85725</xdr:rowOff>
    </xdr:from>
    <xdr:to>
      <xdr:col>3</xdr:col>
      <xdr:colOff>66674</xdr:colOff>
      <xdr:row>5</xdr:row>
      <xdr:rowOff>66865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00075"/>
          <a:ext cx="1390649" cy="514540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0.00252</cdr:y>
    </cdr:from>
    <cdr:to>
      <cdr:x>0.98892</cdr:x>
      <cdr:y>0.18519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15189"/>
          <a:ext cx="9551924" cy="11010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800" b="1" i="0" u="none" strike="noStrike" cap="small" baseline="0">
              <a:solidFill>
                <a:sysClr val="windowText" lastClr="000000"/>
              </a:solidFill>
              <a:latin typeface="Franklin Gothic Medium" panose="020B0603020102020204" pitchFamily="34" charset="0"/>
              <a:cs typeface="Helvetica" panose="020B0604020202020204" pitchFamily="34" charset="0"/>
            </a:rPr>
            <a:t>IRPF: Proposta de Paulo Guedes </a:t>
          </a:r>
          <a:r>
            <a:rPr lang="en-US" sz="1800" b="0" i="0" u="none" strike="noStrike" baseline="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(Alíquota nominal média sobre a renda total dos declarantes com proposta de 20% de IRPF com uma dedução simplificada)</a:t>
          </a:r>
        </a:p>
      </cdr:txBody>
    </cdr:sp>
  </cdr:relSizeAnchor>
  <cdr:relSizeAnchor xmlns:cdr="http://schemas.openxmlformats.org/drawingml/2006/chartDrawing">
    <cdr:from>
      <cdr:x>0.01539</cdr:x>
      <cdr:y>0.82235</cdr:y>
    </cdr:from>
    <cdr:to>
      <cdr:x>0.80257</cdr:x>
      <cdr:y>0.99453</cdr:y>
    </cdr:to>
    <cdr:sp macro="" textlink="">
      <cdr:nvSpPr>
        <cdr:cNvPr id="5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3036" y="4989286"/>
          <a:ext cx="7316123" cy="10446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Nota: aplicação de uma alíquota de 20% sobre os rendimentos totais e dedução simplificada de R$14.111 para cada declarante. Fontes: Cálculos do Instituto Mercado Popular com dados da Receita Federal, Grandes Números do Imposto de Renda de Pessoa Física.</a:t>
          </a:r>
        </a:p>
      </cdr:txBody>
    </cdr:sp>
  </cdr:relSizeAnchor>
  <cdr:relSizeAnchor xmlns:cdr="http://schemas.openxmlformats.org/drawingml/2006/chartDrawing">
    <cdr:from>
      <cdr:x>0.83025</cdr:x>
      <cdr:y>0.84925</cdr:y>
    </cdr:from>
    <cdr:to>
      <cdr:x>0.98342</cdr:x>
      <cdr:y>0.94426</cdr:y>
    </cdr:to>
    <cdr:pic>
      <cdr:nvPicPr>
        <cdr:cNvPr id="6" name="Picture 5">
          <a:extLst xmlns:a="http://schemas.openxmlformats.org/drawingml/2006/main">
            <a:ext uri="{FF2B5EF4-FFF2-40B4-BE49-F238E27FC236}">
              <a16:creationId xmlns:a16="http://schemas.microsoft.com/office/drawing/2014/main" id="{F17625F1-6938-49E3-99B7-17E12AF5E3AD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716416" y="5152531"/>
          <a:ext cx="1423576" cy="57643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0.01586</cdr:x>
      <cdr:y>0.75783</cdr:y>
    </cdr:from>
    <cdr:to>
      <cdr:x>0.98702</cdr:x>
      <cdr:y>0.81674</cdr:y>
    </cdr:to>
    <cdr:sp macro="" textlink="">
      <cdr:nvSpPr>
        <cdr:cNvPr id="7" name="TBSource">
          <a:extLst xmlns:a="http://schemas.openxmlformats.org/drawingml/2006/main">
            <a:ext uri="{FF2B5EF4-FFF2-40B4-BE49-F238E27FC236}">
              <a16:creationId xmlns:a16="http://schemas.microsoft.com/office/drawing/2014/main" id="{D5707175-AFA3-4777-9F5C-F0E4A6F4F35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411" y="4597853"/>
          <a:ext cx="9026071" cy="3574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Rendimento mensal médio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4091" cy="60671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078BF3-EC94-447E-B094-2611EB3083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0.00252</cdr:y>
    </cdr:from>
    <cdr:to>
      <cdr:x>0.98892</cdr:x>
      <cdr:y>0.18519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15189"/>
          <a:ext cx="9551924" cy="11010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800" b="1" i="0" u="none" strike="noStrike" cap="small" baseline="0">
              <a:solidFill>
                <a:sysClr val="windowText" lastClr="000000"/>
              </a:solidFill>
              <a:latin typeface="Franklin Gothic Medium" panose="020B0603020102020204" pitchFamily="34" charset="0"/>
              <a:cs typeface="Helvetica" panose="020B0604020202020204" pitchFamily="34" charset="0"/>
            </a:rPr>
            <a:t>IRPF: Alíquotas Nominais atual e Proposta de Paulo Guedes </a:t>
          </a:r>
          <a:r>
            <a:rPr lang="en-US" sz="1800" b="0" i="0" u="none" strike="noStrike" baseline="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(Alíquota nominal média sobre a renda total dos declarantes do IRPF e proposta de 20% de IRPF com uma dedução simplificada)</a:t>
          </a:r>
        </a:p>
      </cdr:txBody>
    </cdr:sp>
  </cdr:relSizeAnchor>
  <cdr:relSizeAnchor xmlns:cdr="http://schemas.openxmlformats.org/drawingml/2006/chartDrawing">
    <cdr:from>
      <cdr:x>0.01539</cdr:x>
      <cdr:y>0.82235</cdr:y>
    </cdr:from>
    <cdr:to>
      <cdr:x>0.80257</cdr:x>
      <cdr:y>0.99453</cdr:y>
    </cdr:to>
    <cdr:sp macro="" textlink="">
      <cdr:nvSpPr>
        <cdr:cNvPr id="5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3036" y="4989286"/>
          <a:ext cx="7316123" cy="10446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Nota: aplicação de uma alíquota de 20% sobre os rendimentos totais e dedução simplificada de R$14.111 para cada declarante. Fontes: Cálculos do Instituto Mercado Popular com dados da Receita Federal, Grandes Números do Imposto de Renda de Pessoa Física.</a:t>
          </a:r>
        </a:p>
      </cdr:txBody>
    </cdr:sp>
  </cdr:relSizeAnchor>
  <cdr:relSizeAnchor xmlns:cdr="http://schemas.openxmlformats.org/drawingml/2006/chartDrawing">
    <cdr:from>
      <cdr:x>0.83025</cdr:x>
      <cdr:y>0.84925</cdr:y>
    </cdr:from>
    <cdr:to>
      <cdr:x>0.98342</cdr:x>
      <cdr:y>0.94426</cdr:y>
    </cdr:to>
    <cdr:pic>
      <cdr:nvPicPr>
        <cdr:cNvPr id="6" name="Picture 5">
          <a:extLst xmlns:a="http://schemas.openxmlformats.org/drawingml/2006/main">
            <a:ext uri="{FF2B5EF4-FFF2-40B4-BE49-F238E27FC236}">
              <a16:creationId xmlns:a16="http://schemas.microsoft.com/office/drawing/2014/main" id="{F17625F1-6938-49E3-99B7-17E12AF5E3AD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716416" y="5152531"/>
          <a:ext cx="1423576" cy="57643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0.01586</cdr:x>
      <cdr:y>0.75783</cdr:y>
    </cdr:from>
    <cdr:to>
      <cdr:x>0.98702</cdr:x>
      <cdr:y>0.81674</cdr:y>
    </cdr:to>
    <cdr:sp macro="" textlink="">
      <cdr:nvSpPr>
        <cdr:cNvPr id="7" name="TBSource">
          <a:extLst xmlns:a="http://schemas.openxmlformats.org/drawingml/2006/main">
            <a:ext uri="{FF2B5EF4-FFF2-40B4-BE49-F238E27FC236}">
              <a16:creationId xmlns:a16="http://schemas.microsoft.com/office/drawing/2014/main" id="{D5707175-AFA3-4777-9F5C-F0E4A6F4F35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411" y="4597853"/>
          <a:ext cx="9026071" cy="3574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Rendimento mensal médio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4091" cy="60671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4B21B3-1D87-426D-A40B-86641716B1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0.00252</cdr:y>
    </cdr:from>
    <cdr:to>
      <cdr:x>0.98892</cdr:x>
      <cdr:y>0.18519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15189"/>
          <a:ext cx="9551924" cy="11010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800" b="1" i="0" u="none" strike="noStrike" cap="small" baseline="0">
              <a:solidFill>
                <a:sysClr val="windowText" lastClr="000000"/>
              </a:solidFill>
              <a:latin typeface="Franklin Gothic Medium" panose="020B0603020102020204" pitchFamily="34" charset="0"/>
              <a:cs typeface="Helvetica" panose="020B0604020202020204" pitchFamily="34" charset="0"/>
            </a:rPr>
            <a:t>IRPF: Variação entre alíquota atual e proposta de Paulo Guedes </a:t>
          </a:r>
          <a:r>
            <a:rPr lang="en-US" sz="1800" b="0" i="0" u="none" strike="noStrike" baseline="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(Redução ou aumento no percentual na alíquota média paga, por faixa de renda mensal; proposta fiscalmente neutra)</a:t>
          </a:r>
        </a:p>
      </cdr:txBody>
    </cdr:sp>
  </cdr:relSizeAnchor>
  <cdr:relSizeAnchor xmlns:cdr="http://schemas.openxmlformats.org/drawingml/2006/chartDrawing">
    <cdr:from>
      <cdr:x>0.01539</cdr:x>
      <cdr:y>0.82235</cdr:y>
    </cdr:from>
    <cdr:to>
      <cdr:x>0.80257</cdr:x>
      <cdr:y>0.99453</cdr:y>
    </cdr:to>
    <cdr:sp macro="" textlink="">
      <cdr:nvSpPr>
        <cdr:cNvPr id="5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3036" y="4989286"/>
          <a:ext cx="7316123" cy="10446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Nota: aplicação de uma alíquota de 20% sobre os rendimentos totais e dedução simplificada de R$14.111 para cada declarante. Fontes: Cálculos do Instituto Mercado Popular com dados da Receita Federal, Grandes Números do Imposto de Renda de Pessoa Física.</a:t>
          </a:r>
        </a:p>
      </cdr:txBody>
    </cdr:sp>
  </cdr:relSizeAnchor>
  <cdr:relSizeAnchor xmlns:cdr="http://schemas.openxmlformats.org/drawingml/2006/chartDrawing">
    <cdr:from>
      <cdr:x>0.83025</cdr:x>
      <cdr:y>0.84925</cdr:y>
    </cdr:from>
    <cdr:to>
      <cdr:x>0.98342</cdr:x>
      <cdr:y>0.94426</cdr:y>
    </cdr:to>
    <cdr:pic>
      <cdr:nvPicPr>
        <cdr:cNvPr id="6" name="Picture 5">
          <a:extLst xmlns:a="http://schemas.openxmlformats.org/drawingml/2006/main">
            <a:ext uri="{FF2B5EF4-FFF2-40B4-BE49-F238E27FC236}">
              <a16:creationId xmlns:a16="http://schemas.microsoft.com/office/drawing/2014/main" id="{F17625F1-6938-49E3-99B7-17E12AF5E3AD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716416" y="5152531"/>
          <a:ext cx="1423576" cy="57643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0.01586</cdr:x>
      <cdr:y>0.75783</cdr:y>
    </cdr:from>
    <cdr:to>
      <cdr:x>0.98702</cdr:x>
      <cdr:y>0.81674</cdr:y>
    </cdr:to>
    <cdr:sp macro="" textlink="">
      <cdr:nvSpPr>
        <cdr:cNvPr id="7" name="TBSource">
          <a:extLst xmlns:a="http://schemas.openxmlformats.org/drawingml/2006/main">
            <a:ext uri="{FF2B5EF4-FFF2-40B4-BE49-F238E27FC236}">
              <a16:creationId xmlns:a16="http://schemas.microsoft.com/office/drawing/2014/main" id="{D5707175-AFA3-4777-9F5C-F0E4A6F4F35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411" y="4597853"/>
          <a:ext cx="9026071" cy="3574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Rendimento mensal médio</a:t>
          </a:r>
        </a:p>
      </cdr:txBody>
    </cdr:sp>
  </cdr:relSizeAnchor>
  <cdr:relSizeAnchor xmlns:cdr="http://schemas.openxmlformats.org/drawingml/2006/chartDrawing">
    <cdr:from>
      <cdr:x>0.05368</cdr:x>
      <cdr:y>0.19063</cdr:y>
    </cdr:from>
    <cdr:to>
      <cdr:x>0.05368</cdr:x>
      <cdr:y>0.75319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95453932-08A6-47B3-99BC-FC422BF594D2}"/>
            </a:ext>
          </a:extLst>
        </cdr:cNvPr>
        <cdr:cNvCxnSpPr/>
      </cdr:nvCxnSpPr>
      <cdr:spPr bwMode="auto">
        <a:xfrm xmlns:a="http://schemas.openxmlformats.org/drawingml/2006/main" flipV="1">
          <a:off x="498929" y="1156608"/>
          <a:ext cx="0" cy="3413125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635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/>
          <a:tailEnd type="triangle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cxnSp>
  </cdr:relSizeAnchor>
  <cdr:relSizeAnchor xmlns:cdr="http://schemas.openxmlformats.org/drawingml/2006/chartDrawing">
    <cdr:from>
      <cdr:x>0.05124</cdr:x>
      <cdr:y>0.60368</cdr:y>
    </cdr:from>
    <cdr:to>
      <cdr:x>0.08052</cdr:x>
      <cdr:y>0.60368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2E92715D-C86A-4463-B670-A77865FCB776}"/>
            </a:ext>
          </a:extLst>
        </cdr:cNvPr>
        <cdr:cNvCxnSpPr/>
      </cdr:nvCxnSpPr>
      <cdr:spPr bwMode="auto">
        <a:xfrm xmlns:a="http://schemas.openxmlformats.org/drawingml/2006/main" flipH="1">
          <a:off x="476249" y="3662590"/>
          <a:ext cx="272143" cy="0"/>
        </a:xfrm>
        <a:prstGeom xmlns:a="http://schemas.openxmlformats.org/drawingml/2006/main" prst="lin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635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cxnSp>
  </cdr:relSizeAnchor>
  <cdr:relSizeAnchor xmlns:cdr="http://schemas.openxmlformats.org/drawingml/2006/chartDrawing">
    <cdr:from>
      <cdr:x>0.00974</cdr:x>
      <cdr:y>0.22521</cdr:y>
    </cdr:from>
    <cdr:to>
      <cdr:x>0.04087</cdr:x>
      <cdr:y>0.74755</cdr:y>
    </cdr:to>
    <cdr:sp macro="" textlink="">
      <cdr:nvSpPr>
        <cdr:cNvPr id="14" name="TBSource">
          <a:extLst xmlns:a="http://schemas.openxmlformats.org/drawingml/2006/main">
            <a:ext uri="{FF2B5EF4-FFF2-40B4-BE49-F238E27FC236}">
              <a16:creationId xmlns:a16="http://schemas.microsoft.com/office/drawing/2014/main" id="{9683B17A-2BB0-4B13-AD1C-F8539A814DA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 rot="16200000">
          <a:off x="-1349373" y="2806253"/>
          <a:ext cx="3169102" cy="2893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="vert270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redução                          aumento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4091" cy="60671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E2CD7A-6A8E-4937-8E0B-80963E9C8E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0.00252</cdr:y>
    </cdr:from>
    <cdr:to>
      <cdr:x>0.98892</cdr:x>
      <cdr:y>0.18519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15189"/>
          <a:ext cx="9551924" cy="11010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800" b="1" i="0" u="none" strike="noStrike" cap="small" baseline="0">
              <a:solidFill>
                <a:sysClr val="windowText" lastClr="000000"/>
              </a:solidFill>
              <a:latin typeface="Franklin Gothic Medium" panose="020B0603020102020204" pitchFamily="34" charset="0"/>
              <a:cs typeface="Helvetica" panose="020B0604020202020204" pitchFamily="34" charset="0"/>
            </a:rPr>
            <a:t>IRPF: Variação entre alíquota atual e proposta de Paulo Guedes </a:t>
          </a:r>
          <a:r>
            <a:rPr lang="en-US" sz="1800" b="0" i="0" u="none" strike="noStrike" baseline="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(Redução ou aumento no percentual na alíquota média paga, por faixa de renda mensal; proposta fiscalmente neutra)</a:t>
          </a:r>
        </a:p>
      </cdr:txBody>
    </cdr:sp>
  </cdr:relSizeAnchor>
  <cdr:relSizeAnchor xmlns:cdr="http://schemas.openxmlformats.org/drawingml/2006/chartDrawing">
    <cdr:from>
      <cdr:x>0.01539</cdr:x>
      <cdr:y>0.82235</cdr:y>
    </cdr:from>
    <cdr:to>
      <cdr:x>0.80257</cdr:x>
      <cdr:y>0.99453</cdr:y>
    </cdr:to>
    <cdr:sp macro="" textlink="">
      <cdr:nvSpPr>
        <cdr:cNvPr id="5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3036" y="4989286"/>
          <a:ext cx="7316123" cy="10446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Nota: aplicação de uma alíquota de 20% sobre os rendimentos totais e dedução simplificada de R$14.111 para cada declarante. Fontes: Cálculos do Instituto Mercado Popular com dados da Receita Federal, Grandes Números do Imposto de Renda de Pessoa Física.</a:t>
          </a:r>
        </a:p>
      </cdr:txBody>
    </cdr:sp>
  </cdr:relSizeAnchor>
  <cdr:relSizeAnchor xmlns:cdr="http://schemas.openxmlformats.org/drawingml/2006/chartDrawing">
    <cdr:from>
      <cdr:x>0.83025</cdr:x>
      <cdr:y>0.84925</cdr:y>
    </cdr:from>
    <cdr:to>
      <cdr:x>0.98342</cdr:x>
      <cdr:y>0.94426</cdr:y>
    </cdr:to>
    <cdr:pic>
      <cdr:nvPicPr>
        <cdr:cNvPr id="6" name="Picture 5">
          <a:extLst xmlns:a="http://schemas.openxmlformats.org/drawingml/2006/main">
            <a:ext uri="{FF2B5EF4-FFF2-40B4-BE49-F238E27FC236}">
              <a16:creationId xmlns:a16="http://schemas.microsoft.com/office/drawing/2014/main" id="{F17625F1-6938-49E3-99B7-17E12AF5E3AD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716416" y="5152531"/>
          <a:ext cx="1423576" cy="57643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0.01586</cdr:x>
      <cdr:y>0.75783</cdr:y>
    </cdr:from>
    <cdr:to>
      <cdr:x>0.98702</cdr:x>
      <cdr:y>0.81674</cdr:y>
    </cdr:to>
    <cdr:sp macro="" textlink="">
      <cdr:nvSpPr>
        <cdr:cNvPr id="7" name="TBSource">
          <a:extLst xmlns:a="http://schemas.openxmlformats.org/drawingml/2006/main">
            <a:ext uri="{FF2B5EF4-FFF2-40B4-BE49-F238E27FC236}">
              <a16:creationId xmlns:a16="http://schemas.microsoft.com/office/drawing/2014/main" id="{D5707175-AFA3-4777-9F5C-F0E4A6F4F35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411" y="4597853"/>
          <a:ext cx="9026071" cy="3574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Rendimento mensal médio</a:t>
          </a:r>
        </a:p>
      </cdr:txBody>
    </cdr:sp>
  </cdr:relSizeAnchor>
  <cdr:relSizeAnchor xmlns:cdr="http://schemas.openxmlformats.org/drawingml/2006/chartDrawing">
    <cdr:from>
      <cdr:x>0.05368</cdr:x>
      <cdr:y>0.19063</cdr:y>
    </cdr:from>
    <cdr:to>
      <cdr:x>0.05368</cdr:x>
      <cdr:y>0.75319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95453932-08A6-47B3-99BC-FC422BF594D2}"/>
            </a:ext>
          </a:extLst>
        </cdr:cNvPr>
        <cdr:cNvCxnSpPr/>
      </cdr:nvCxnSpPr>
      <cdr:spPr bwMode="auto">
        <a:xfrm xmlns:a="http://schemas.openxmlformats.org/drawingml/2006/main" flipV="1">
          <a:off x="498929" y="1156608"/>
          <a:ext cx="0" cy="3413125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635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/>
          <a:tailEnd type="triangle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cxnSp>
  </cdr:relSizeAnchor>
  <cdr:relSizeAnchor xmlns:cdr="http://schemas.openxmlformats.org/drawingml/2006/chartDrawing">
    <cdr:from>
      <cdr:x>0.05124</cdr:x>
      <cdr:y>0.54387</cdr:y>
    </cdr:from>
    <cdr:to>
      <cdr:x>0.08052</cdr:x>
      <cdr:y>0.54387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2E92715D-C86A-4463-B670-A77865FCB776}"/>
            </a:ext>
          </a:extLst>
        </cdr:cNvPr>
        <cdr:cNvCxnSpPr/>
      </cdr:nvCxnSpPr>
      <cdr:spPr bwMode="auto">
        <a:xfrm xmlns:a="http://schemas.openxmlformats.org/drawingml/2006/main" flipH="1">
          <a:off x="476229" y="3299752"/>
          <a:ext cx="272131" cy="0"/>
        </a:xfrm>
        <a:prstGeom xmlns:a="http://schemas.openxmlformats.org/drawingml/2006/main" prst="lin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635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cxnSp>
  </cdr:relSizeAnchor>
  <cdr:relSizeAnchor xmlns:cdr="http://schemas.openxmlformats.org/drawingml/2006/chartDrawing">
    <cdr:from>
      <cdr:x>0.00974</cdr:x>
      <cdr:y>0.22521</cdr:y>
    </cdr:from>
    <cdr:to>
      <cdr:x>0.04087</cdr:x>
      <cdr:y>0.74755</cdr:y>
    </cdr:to>
    <cdr:sp macro="" textlink="">
      <cdr:nvSpPr>
        <cdr:cNvPr id="14" name="TBSource">
          <a:extLst xmlns:a="http://schemas.openxmlformats.org/drawingml/2006/main">
            <a:ext uri="{FF2B5EF4-FFF2-40B4-BE49-F238E27FC236}">
              <a16:creationId xmlns:a16="http://schemas.microsoft.com/office/drawing/2014/main" id="{9683B17A-2BB0-4B13-AD1C-F8539A814DA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 rot="16200000">
          <a:off x="-1349373" y="2806253"/>
          <a:ext cx="3169102" cy="2893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="vert270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redução                          aumento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4091" cy="60671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359CE-95E8-4CAB-AA9E-7E29A3DBDD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E60F1-F183-472E-8720-4FB2341F7787}">
  <dimension ref="A2:L23"/>
  <sheetViews>
    <sheetView tabSelected="1" topLeftCell="A2" workbookViewId="0">
      <selection activeCell="I6" sqref="I6:I23"/>
    </sheetView>
  </sheetViews>
  <sheetFormatPr defaultRowHeight="12.5" x14ac:dyDescent="0.25"/>
  <cols>
    <col min="1" max="1" width="17.90625" bestFit="1" customWidth="1"/>
    <col min="2" max="2" width="13.81640625" bestFit="1" customWidth="1"/>
    <col min="3" max="3" width="13.81640625" customWidth="1"/>
    <col min="4" max="4" width="20.36328125" bestFit="1" customWidth="1"/>
    <col min="5" max="5" width="19.08984375" bestFit="1" customWidth="1"/>
    <col min="6" max="6" width="19.08984375" customWidth="1"/>
    <col min="8" max="8" width="12.1796875" bestFit="1" customWidth="1"/>
    <col min="9" max="9" width="13.36328125" bestFit="1" customWidth="1"/>
    <col min="11" max="11" width="11.26953125" bestFit="1" customWidth="1"/>
  </cols>
  <sheetData>
    <row r="2" spans="1:12" x14ac:dyDescent="0.25">
      <c r="A2" t="s">
        <v>61</v>
      </c>
      <c r="B2" s="50">
        <v>0.15</v>
      </c>
      <c r="C2" s="50"/>
    </row>
    <row r="3" spans="1:12" x14ac:dyDescent="0.25">
      <c r="A3" t="s">
        <v>62</v>
      </c>
      <c r="B3" s="51">
        <v>0.09</v>
      </c>
      <c r="C3" s="51"/>
    </row>
    <row r="4" spans="1:12" ht="13" x14ac:dyDescent="0.3">
      <c r="B4" s="45"/>
      <c r="C4" s="45"/>
    </row>
    <row r="5" spans="1:12" x14ac:dyDescent="0.25">
      <c r="A5" t="str">
        <f>'faixa SM RTT+RTE+RTI'!C8</f>
        <v>Faixa de Salário Mín. Mensal</v>
      </c>
      <c r="B5" t="str">
        <f>'faixa SM RTT+RTE+RTI'!D8</f>
        <v>Qtde Declarantes</v>
      </c>
      <c r="C5" t="str">
        <f>consolidado!C5</f>
        <v>Rendimento total (R$mi)</v>
      </c>
      <c r="D5" t="s">
        <v>60</v>
      </c>
      <c r="E5" t="s">
        <v>52</v>
      </c>
      <c r="F5" t="s">
        <v>56</v>
      </c>
      <c r="H5" t="s">
        <v>63</v>
      </c>
      <c r="I5" t="s">
        <v>64</v>
      </c>
      <c r="K5" t="s">
        <v>65</v>
      </c>
      <c r="L5" t="s">
        <v>66</v>
      </c>
    </row>
    <row r="6" spans="1:12" x14ac:dyDescent="0.25">
      <c r="A6" t="str">
        <f>'faixa SM RTT+RTE+RTI'!C10</f>
        <v>Até 1/2</v>
      </c>
      <c r="B6" s="43">
        <f>'faixa SM RTT+RTE+RTI'!D10</f>
        <v>1304128</v>
      </c>
      <c r="C6" s="42">
        <f>consolidado!C6</f>
        <v>509.31960864000001</v>
      </c>
      <c r="D6" s="42">
        <f>'div+rend ME faixa rend total'!G10</f>
        <v>45.338251110000002</v>
      </c>
      <c r="E6" s="42">
        <f>'faixa SM RTT+RTE+RTI'!P10</f>
        <v>1.2188060000000001E-2</v>
      </c>
      <c r="F6" s="42">
        <f>consolidado!I6</f>
        <v>0</v>
      </c>
      <c r="H6" s="42">
        <f>(D6/(1-$B$3)/(1-$B$2))*$B$2+(D6/(1-$B$3)/(1-$B$2))*(1-$B$2)*$B$3</f>
        <v>13.276165321803489</v>
      </c>
      <c r="I6" s="52">
        <f>(D6/(1-$B$3)/(1-$B$2))*(1-$B$2)*20%</f>
        <v>9.9644507934065931</v>
      </c>
      <c r="K6" s="53">
        <f>(H6+E6)/$C6</f>
        <v>2.6090402090126544E-2</v>
      </c>
      <c r="L6" s="53">
        <f t="shared" ref="L6:L23" si="0">(I6+F6)/$C6</f>
        <v>1.9564239476296541E-2</v>
      </c>
    </row>
    <row r="7" spans="1:12" x14ac:dyDescent="0.25">
      <c r="A7" t="str">
        <f>'faixa SM RTT+RTE+RTI'!C11</f>
        <v>De 1/2 a 1</v>
      </c>
      <c r="B7" s="43">
        <f>'faixa SM RTT+RTE+RTI'!D11</f>
        <v>588273</v>
      </c>
      <c r="C7" s="42">
        <f>consolidado!C7</f>
        <v>5622.7779605600008</v>
      </c>
      <c r="D7" s="42">
        <f>'div+rend ME faixa rend total'!G11</f>
        <v>137.41055309000001</v>
      </c>
      <c r="E7" s="42">
        <f>'faixa SM RTT+RTE+RTI'!P11</f>
        <v>0.12367</v>
      </c>
      <c r="F7" s="42">
        <f>consolidado!I7</f>
        <v>0</v>
      </c>
      <c r="H7" s="42">
        <f t="shared" ref="H7:H23" si="1">(D7/(1-$B$3)/(1-$B$2))*$B$2+(D7/(1-$B$3)/(1-$B$2))*(1-$B$2)*$B$3</f>
        <v>40.237220782010347</v>
      </c>
      <c r="I7" s="52">
        <f t="shared" ref="I7:I23" si="2">(D7/(1-$B$3)/(1-$B$2))*(1-$B$2)*20%</f>
        <v>30.200121558241761</v>
      </c>
      <c r="K7" s="53">
        <f t="shared" ref="K7:K23" si="3">(H7+E7)/$C7</f>
        <v>7.1781050336888284E-3</v>
      </c>
      <c r="L7" s="53">
        <f t="shared" si="0"/>
        <v>5.3710322139830643E-3</v>
      </c>
    </row>
    <row r="8" spans="1:12" x14ac:dyDescent="0.25">
      <c r="A8" t="str">
        <f>'faixa SM RTT+RTE+RTI'!C12</f>
        <v>De 1 a 2</v>
      </c>
      <c r="B8" s="43">
        <f>'faixa SM RTT+RTE+RTI'!D12</f>
        <v>1360094</v>
      </c>
      <c r="C8" s="42">
        <f>consolidado!C8</f>
        <v>21952.724546290003</v>
      </c>
      <c r="D8" s="42">
        <f>'div+rend ME faixa rend total'!G12</f>
        <v>866.09365307999997</v>
      </c>
      <c r="E8" s="42">
        <f>'faixa SM RTT+RTE+RTI'!P12</f>
        <v>0.66146938</v>
      </c>
      <c r="F8" s="42">
        <f>consolidado!I8</f>
        <v>0</v>
      </c>
      <c r="H8" s="42">
        <f t="shared" si="1"/>
        <v>253.61372000338719</v>
      </c>
      <c r="I8" s="52">
        <f t="shared" si="2"/>
        <v>190.35025342417583</v>
      </c>
      <c r="K8" s="53">
        <f t="shared" si="3"/>
        <v>1.158285336506714E-2</v>
      </c>
      <c r="L8" s="53">
        <f t="shared" si="0"/>
        <v>8.6709170437044864E-3</v>
      </c>
    </row>
    <row r="9" spans="1:12" x14ac:dyDescent="0.25">
      <c r="A9" t="str">
        <f>'faixa SM RTT+RTE+RTI'!C13</f>
        <v>De 2 a 3</v>
      </c>
      <c r="B9" s="43">
        <f>'faixa SM RTT+RTE+RTI'!D13</f>
        <v>3994153</v>
      </c>
      <c r="C9" s="42">
        <f>consolidado!C9</f>
        <v>108799.99473984001</v>
      </c>
      <c r="D9" s="42">
        <f>'div+rend ME faixa rend total'!G13</f>
        <v>2048.3196071000002</v>
      </c>
      <c r="E9" s="42">
        <f>'faixa SM RTT+RTE+RTI'!P13</f>
        <v>27.00385344</v>
      </c>
      <c r="F9" s="42">
        <f>consolidado!I9</f>
        <v>0</v>
      </c>
      <c r="H9" s="42">
        <f t="shared" si="1"/>
        <v>599.79882483277322</v>
      </c>
      <c r="I9" s="52">
        <f t="shared" si="2"/>
        <v>450.18013342857148</v>
      </c>
      <c r="K9" s="53">
        <f t="shared" si="3"/>
        <v>5.7610543067724311E-3</v>
      </c>
      <c r="L9" s="53">
        <f t="shared" si="0"/>
        <v>4.1376852499398703E-3</v>
      </c>
    </row>
    <row r="10" spans="1:12" x14ac:dyDescent="0.25">
      <c r="A10" t="str">
        <f>'faixa SM RTT+RTE+RTI'!C14</f>
        <v>De 3 a 5</v>
      </c>
      <c r="B10" s="43">
        <f>'faixa SM RTT+RTE+RTI'!D14</f>
        <v>7605675</v>
      </c>
      <c r="C10" s="42">
        <f>consolidado!C10</f>
        <v>313949.84339061996</v>
      </c>
      <c r="D10" s="42">
        <f>'div+rend ME faixa rend total'!G14</f>
        <v>7288.0124005999996</v>
      </c>
      <c r="E10" s="42">
        <f>'faixa SM RTT+RTE+RTI'!P14</f>
        <v>2796.2595517</v>
      </c>
      <c r="F10" s="42">
        <f>consolidado!I10</f>
        <v>0</v>
      </c>
      <c r="H10" s="42">
        <f t="shared" si="1"/>
        <v>2134.1109356637362</v>
      </c>
      <c r="I10" s="52">
        <f t="shared" si="2"/>
        <v>1601.7609671648352</v>
      </c>
      <c r="K10" s="53">
        <f t="shared" si="3"/>
        <v>1.5704325360115925E-2</v>
      </c>
      <c r="L10" s="53">
        <f t="shared" si="0"/>
        <v>5.1019645363285177E-3</v>
      </c>
    </row>
    <row r="11" spans="1:12" x14ac:dyDescent="0.25">
      <c r="A11" t="str">
        <f>'faixa SM RTT+RTE+RTI'!C15</f>
        <v>De 5 a 7</v>
      </c>
      <c r="B11" s="43">
        <f>'faixa SM RTT+RTE+RTI'!D15</f>
        <v>4219050</v>
      </c>
      <c r="C11" s="42">
        <f>consolidado!C11</f>
        <v>262701.67049710004</v>
      </c>
      <c r="D11" s="42">
        <f>'div+rend ME faixa rend total'!G15</f>
        <v>9266.5665917699989</v>
      </c>
      <c r="E11" s="42">
        <f>'faixa SM RTT+RTE+RTI'!P15</f>
        <v>6862.5226710400002</v>
      </c>
      <c r="F11" s="42">
        <f>consolidado!I11</f>
        <v>0</v>
      </c>
      <c r="H11" s="42">
        <f t="shared" si="1"/>
        <v>2713.4807149785452</v>
      </c>
      <c r="I11" s="52">
        <f t="shared" si="2"/>
        <v>2036.6080421472525</v>
      </c>
      <c r="K11" s="53">
        <f t="shared" si="3"/>
        <v>3.6452007967434127E-2</v>
      </c>
      <c r="L11" s="53">
        <f t="shared" si="0"/>
        <v>7.7525507861958363E-3</v>
      </c>
    </row>
    <row r="12" spans="1:12" x14ac:dyDescent="0.25">
      <c r="A12" t="str">
        <f>'faixa SM RTT+RTE+RTI'!C16</f>
        <v>De 7 a 10</v>
      </c>
      <c r="B12" s="43">
        <f>'faixa SM RTT+RTE+RTI'!D16</f>
        <v>3202633</v>
      </c>
      <c r="C12" s="42">
        <f>consolidado!C12</f>
        <v>281299.67879360996</v>
      </c>
      <c r="D12" s="42">
        <f>'div+rend ME faixa rend total'!G16</f>
        <v>14087.363817870002</v>
      </c>
      <c r="E12" s="42">
        <f>'faixa SM RTT+RTE+RTI'!P16</f>
        <v>13964.630746500003</v>
      </c>
      <c r="F12" s="42">
        <f>consolidado!I12</f>
        <v>11064.378862721991</v>
      </c>
      <c r="H12" s="42">
        <f t="shared" si="1"/>
        <v>4125.1298057499098</v>
      </c>
      <c r="I12" s="52">
        <f t="shared" si="2"/>
        <v>3096.1239160153855</v>
      </c>
      <c r="K12" s="53">
        <f t="shared" si="3"/>
        <v>6.4307789578111826E-2</v>
      </c>
      <c r="L12" s="53">
        <f t="shared" si="0"/>
        <v>5.0339562559994819E-2</v>
      </c>
    </row>
    <row r="13" spans="1:12" x14ac:dyDescent="0.25">
      <c r="A13" t="str">
        <f>'faixa SM RTT+RTE+RTI'!C17</f>
        <v>De 10 a 15</v>
      </c>
      <c r="B13" s="43">
        <f>'faixa SM RTT+RTE+RTI'!D17</f>
        <v>2441109</v>
      </c>
      <c r="C13" s="42">
        <f>consolidado!C13</f>
        <v>313189.14796660002</v>
      </c>
      <c r="D13" s="42">
        <f>'div+rend ME faixa rend total'!G17</f>
        <v>23118.314295</v>
      </c>
      <c r="E13" s="42">
        <f>'faixa SM RTT+RTE+RTI'!P17</f>
        <v>24781.567428510003</v>
      </c>
      <c r="F13" s="42">
        <f>consolidado!I13</f>
        <v>28188.899385320008</v>
      </c>
      <c r="H13" s="42">
        <f t="shared" si="1"/>
        <v>6769.6162738429221</v>
      </c>
      <c r="I13" s="52">
        <f t="shared" si="2"/>
        <v>5080.9481967032971</v>
      </c>
      <c r="K13" s="53">
        <f t="shared" si="3"/>
        <v>0.10074162501223603</v>
      </c>
      <c r="L13" s="53">
        <f t="shared" si="0"/>
        <v>0.10622924771828736</v>
      </c>
    </row>
    <row r="14" spans="1:12" x14ac:dyDescent="0.25">
      <c r="A14" t="str">
        <f>'faixa SM RTT+RTE+RTI'!C18</f>
        <v>De 15 a 20</v>
      </c>
      <c r="B14" s="43">
        <f>'faixa SM RTT+RTE+RTI'!D18</f>
        <v>1121037</v>
      </c>
      <c r="C14" s="42">
        <f>consolidado!C14</f>
        <v>203981.40950429998</v>
      </c>
      <c r="D14" s="42">
        <f>'div+rend ME faixa rend total'!G18</f>
        <v>21040.986469150001</v>
      </c>
      <c r="E14" s="42">
        <f>'faixa SM RTT+RTE+RTI'!P18</f>
        <v>19690.858338270002</v>
      </c>
      <c r="F14" s="42">
        <f>consolidado!I14</f>
        <v>24976.20775686</v>
      </c>
      <c r="H14" s="42">
        <f t="shared" si="1"/>
        <v>6161.3231225112795</v>
      </c>
      <c r="I14" s="52">
        <f t="shared" si="2"/>
        <v>4624.392630582418</v>
      </c>
      <c r="K14" s="53">
        <f t="shared" si="3"/>
        <v>0.12673792932211458</v>
      </c>
      <c r="L14" s="53">
        <f t="shared" si="0"/>
        <v>0.14511420653173998</v>
      </c>
    </row>
    <row r="15" spans="1:12" x14ac:dyDescent="0.25">
      <c r="A15" t="str">
        <f>'faixa SM RTT+RTE+RTI'!C19</f>
        <v>De 20 a 30</v>
      </c>
      <c r="B15" s="43">
        <f>'faixa SM RTT+RTE+RTI'!D19</f>
        <v>1038518</v>
      </c>
      <c r="C15" s="42">
        <f>consolidado!C15</f>
        <v>266269.90166263992</v>
      </c>
      <c r="D15" s="42">
        <f>'div+rend ME faixa rend total'!G19</f>
        <v>35507.595728259999</v>
      </c>
      <c r="E15" s="42">
        <f>'faixa SM RTT+RTE+RTI'!P19</f>
        <v>27619.600207700001</v>
      </c>
      <c r="F15" s="42">
        <f>consolidado!I15</f>
        <v>38598.414316527982</v>
      </c>
      <c r="H15" s="42">
        <f t="shared" si="1"/>
        <v>10397.505407176326</v>
      </c>
      <c r="I15" s="52">
        <f t="shared" si="2"/>
        <v>7803.8671930241753</v>
      </c>
      <c r="K15" s="53">
        <f t="shared" si="3"/>
        <v>0.14277657886787162</v>
      </c>
      <c r="L15" s="53">
        <f t="shared" si="0"/>
        <v>0.17426784334169007</v>
      </c>
    </row>
    <row r="16" spans="1:12" x14ac:dyDescent="0.25">
      <c r="A16" t="str">
        <f>'faixa SM RTT+RTE+RTI'!C20</f>
        <v>De 30 a 40</v>
      </c>
      <c r="B16" s="43">
        <f>'faixa SM RTT+RTE+RTI'!D20</f>
        <v>449733</v>
      </c>
      <c r="C16" s="42">
        <f>consolidado!C16</f>
        <v>163279.14443543</v>
      </c>
      <c r="D16" s="42">
        <f>'div+rend ME faixa rend total'!G20</f>
        <v>28879.767366519998</v>
      </c>
      <c r="E16" s="42">
        <f>'faixa SM RTT+RTE+RTI'!P20</f>
        <v>16701.087346730001</v>
      </c>
      <c r="F16" s="42">
        <f>consolidado!I16</f>
        <v>26309.196791086</v>
      </c>
      <c r="H16" s="42">
        <f t="shared" si="1"/>
        <v>8456.7127453352023</v>
      </c>
      <c r="I16" s="52">
        <f t="shared" si="2"/>
        <v>6347.2016190153845</v>
      </c>
      <c r="K16" s="53">
        <f t="shared" si="3"/>
        <v>0.15407846592443439</v>
      </c>
      <c r="L16" s="53">
        <f t="shared" si="0"/>
        <v>0.20000348803282472</v>
      </c>
    </row>
    <row r="17" spans="1:12" x14ac:dyDescent="0.25">
      <c r="A17" t="str">
        <f>'faixa SM RTT+RTE+RTI'!C21</f>
        <v>De 40 a 60</v>
      </c>
      <c r="B17" s="43">
        <f>'faixa SM RTT+RTE+RTI'!D21</f>
        <v>354401</v>
      </c>
      <c r="C17" s="42">
        <f>consolidado!C17</f>
        <v>180227.68898876</v>
      </c>
      <c r="D17" s="42">
        <f>'div+rend ME faixa rend total'!G21</f>
        <v>42404.954737289998</v>
      </c>
      <c r="E17" s="42">
        <f>'faixa SM RTT+RTE+RTI'!P21</f>
        <v>16547.303729020001</v>
      </c>
      <c r="F17" s="42">
        <f>consolidado!I17</f>
        <v>31044.230885752004</v>
      </c>
      <c r="H17" s="42">
        <f t="shared" si="1"/>
        <v>12417.22333289746</v>
      </c>
      <c r="I17" s="52">
        <f t="shared" si="2"/>
        <v>9319.7702719318677</v>
      </c>
      <c r="K17" s="53">
        <f t="shared" si="3"/>
        <v>0.16071074996541654</v>
      </c>
      <c r="L17" s="53">
        <f t="shared" si="0"/>
        <v>0.22396115371706951</v>
      </c>
    </row>
    <row r="18" spans="1:12" x14ac:dyDescent="0.25">
      <c r="A18" t="str">
        <f>'faixa SM RTT+RTE+RTI'!C22</f>
        <v>De 60 a 80</v>
      </c>
      <c r="B18" s="43">
        <f>'faixa SM RTT+RTE+RTI'!D22</f>
        <v>127976</v>
      </c>
      <c r="C18" s="42">
        <f>consolidado!C18</f>
        <v>92730.880209169991</v>
      </c>
      <c r="D18" s="42">
        <f>'div+rend ME faixa rend total'!G22</f>
        <v>28670.651327259999</v>
      </c>
      <c r="E18" s="42">
        <f>'faixa SM RTT+RTE+RTI'!P22</f>
        <v>6960.4051855099997</v>
      </c>
      <c r="F18" s="42">
        <f>consolidado!I18</f>
        <v>16740.178729833999</v>
      </c>
      <c r="H18" s="42">
        <f t="shared" si="1"/>
        <v>8395.4783783120729</v>
      </c>
      <c r="I18" s="52">
        <f t="shared" si="2"/>
        <v>6301.2420499472528</v>
      </c>
      <c r="K18" s="53">
        <f t="shared" si="3"/>
        <v>0.16559622349301886</v>
      </c>
      <c r="L18" s="53">
        <f t="shared" si="0"/>
        <v>0.24847624359660428</v>
      </c>
    </row>
    <row r="19" spans="1:12" x14ac:dyDescent="0.25">
      <c r="A19" t="str">
        <f>'faixa SM RTT+RTE+RTI'!C23</f>
        <v>De 80 a 160</v>
      </c>
      <c r="B19" s="43">
        <f>'faixa SM RTT+RTE+RTI'!D23</f>
        <v>128933</v>
      </c>
      <c r="C19" s="42">
        <f>consolidado!C19</f>
        <v>146398.08645091997</v>
      </c>
      <c r="D19" s="42">
        <f>'div+rend ME faixa rend total'!G23</f>
        <v>59701.374346919998</v>
      </c>
      <c r="E19" s="42">
        <f>'faixa SM RTT+RTE+RTI'!P23</f>
        <v>8308.2335983499997</v>
      </c>
      <c r="F19" s="42">
        <f>consolidado!I19</f>
        <v>27460.114794183995</v>
      </c>
      <c r="H19" s="42">
        <f t="shared" si="1"/>
        <v>17482.044330416778</v>
      </c>
      <c r="I19" s="52">
        <f t="shared" si="2"/>
        <v>13121.181175147254</v>
      </c>
      <c r="K19" s="53">
        <f t="shared" si="3"/>
        <v>0.17616540320978158</v>
      </c>
      <c r="L19" s="53">
        <f t="shared" si="0"/>
        <v>0.27719826777200501</v>
      </c>
    </row>
    <row r="20" spans="1:12" x14ac:dyDescent="0.25">
      <c r="A20" t="str">
        <f>'faixa SM RTT+RTE+RTI'!C24</f>
        <v>De 160 a 240</v>
      </c>
      <c r="B20" s="43">
        <f>'faixa SM RTT+RTE+RTI'!D24</f>
        <v>29514</v>
      </c>
      <c r="C20" s="42">
        <f>consolidado!C20</f>
        <v>60240.626380400005</v>
      </c>
      <c r="D20" s="42">
        <f>'div+rend ME faixa rend total'!G24</f>
        <v>29229.617736840002</v>
      </c>
      <c r="E20" s="42">
        <f>'faixa SM RTT+RTE+RTI'!P24</f>
        <v>2505.4480861100001</v>
      </c>
      <c r="F20" s="42">
        <f>consolidado!I20</f>
        <v>11631.623708080002</v>
      </c>
      <c r="H20" s="42">
        <f t="shared" si="1"/>
        <v>8559.1576178335617</v>
      </c>
      <c r="I20" s="52">
        <f t="shared" si="2"/>
        <v>6424.0918102945061</v>
      </c>
      <c r="K20" s="53">
        <f t="shared" si="3"/>
        <v>0.18367348363999683</v>
      </c>
      <c r="L20" s="53">
        <f t="shared" si="0"/>
        <v>0.29972655669877213</v>
      </c>
    </row>
    <row r="21" spans="1:12" x14ac:dyDescent="0.25">
      <c r="A21" t="str">
        <f>'faixa SM RTT+RTE+RTI'!C25</f>
        <v>De 240 a 320</v>
      </c>
      <c r="B21" s="43">
        <f>'faixa SM RTT+RTE+RTI'!D25</f>
        <v>12635</v>
      </c>
      <c r="C21" s="42">
        <f>consolidado!C21</f>
        <v>36748.392557939995</v>
      </c>
      <c r="D21" s="42">
        <f>'div+rend ME faixa rend total'!G25</f>
        <v>19118.629518149999</v>
      </c>
      <c r="E21" s="42">
        <f>'faixa SM RTT+RTE+RTI'!P25</f>
        <v>1335.2069691699999</v>
      </c>
      <c r="F21" s="42">
        <f>consolidado!I21</f>
        <v>7171.3733915879993</v>
      </c>
      <c r="H21" s="42">
        <f t="shared" si="1"/>
        <v>5598.4092900594369</v>
      </c>
      <c r="I21" s="52">
        <f t="shared" si="2"/>
        <v>4201.8965973956037</v>
      </c>
      <c r="K21" s="53">
        <f t="shared" si="3"/>
        <v>0.18867808294736782</v>
      </c>
      <c r="L21" s="53">
        <f t="shared" si="0"/>
        <v>0.30949027147382674</v>
      </c>
    </row>
    <row r="22" spans="1:12" x14ac:dyDescent="0.25">
      <c r="A22" t="str">
        <f>'faixa SM RTT+RTE+RTI'!C26</f>
        <v>Mais de 320</v>
      </c>
      <c r="B22" s="43">
        <f>'faixa SM RTT+RTE+RTI'!D26</f>
        <v>25785</v>
      </c>
      <c r="C22" s="42">
        <f>consolidado!C22</f>
        <v>287567.10539758997</v>
      </c>
      <c r="D22" s="42">
        <f>'div+rend ME faixa rend total'!G26</f>
        <v>159517.01140113</v>
      </c>
      <c r="E22" s="42">
        <f>'faixa SM RTT+RTE+RTI'!P26</f>
        <v>5878.6306524000001</v>
      </c>
      <c r="F22" s="42">
        <f>consolidado!I22</f>
        <v>57149.543159517998</v>
      </c>
      <c r="H22" s="42">
        <f t="shared" si="1"/>
        <v>46710.540507247511</v>
      </c>
      <c r="I22" s="52">
        <f t="shared" si="2"/>
        <v>35058.683824424181</v>
      </c>
      <c r="K22" s="53">
        <f t="shared" si="3"/>
        <v>0.18287617106601181</v>
      </c>
      <c r="L22" s="53">
        <f t="shared" si="0"/>
        <v>0.32064942496275844</v>
      </c>
    </row>
    <row r="23" spans="1:12" x14ac:dyDescent="0.25">
      <c r="A23" t="str">
        <f>'faixa SM RTT+RTE+RTI'!C27</f>
        <v xml:space="preserve">    Total</v>
      </c>
      <c r="B23" s="43">
        <f>'faixa SM RTT+RTE+RTI'!D27</f>
        <v>28003647</v>
      </c>
      <c r="C23" s="42">
        <f>consolidado!C23</f>
        <v>2745468.3930904102</v>
      </c>
      <c r="D23" s="42">
        <f>'div+rend ME faixa rend total'!G27</f>
        <v>480928.00780113996</v>
      </c>
      <c r="E23" s="42">
        <f>'faixa SM RTT+RTE+RTI'!P27</f>
        <v>153979.55569188998</v>
      </c>
      <c r="F23" s="42">
        <f>consolidado!I23</f>
        <v>153906.21215408208</v>
      </c>
      <c r="H23" s="42">
        <f t="shared" si="1"/>
        <v>140827.65839296472</v>
      </c>
      <c r="I23" s="52">
        <f t="shared" si="2"/>
        <v>105698.4632529978</v>
      </c>
      <c r="K23" s="53">
        <f t="shared" si="3"/>
        <v>0.10737956948504797</v>
      </c>
      <c r="L23" s="53">
        <f t="shared" si="0"/>
        <v>9.4557517420500461E-2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D05E4-744F-47E4-A16D-11CFFA5B24A6}">
  <dimension ref="A2:P23"/>
  <sheetViews>
    <sheetView topLeftCell="A4" workbookViewId="0">
      <selection activeCell="I6" sqref="I6"/>
    </sheetView>
  </sheetViews>
  <sheetFormatPr defaultRowHeight="12.5" x14ac:dyDescent="0.25"/>
  <cols>
    <col min="1" max="1" width="17.90625" bestFit="1" customWidth="1"/>
    <col min="2" max="2" width="13.81640625" bestFit="1" customWidth="1"/>
    <col min="3" max="3" width="20.36328125" bestFit="1" customWidth="1"/>
    <col min="4" max="4" width="15.7265625" bestFit="1" customWidth="1"/>
    <col min="5" max="5" width="20.1796875" bestFit="1" customWidth="1"/>
    <col min="6" max="6" width="18" bestFit="1" customWidth="1"/>
    <col min="7" max="8" width="19.08984375" bestFit="1" customWidth="1"/>
    <col min="9" max="9" width="19.08984375" customWidth="1"/>
    <col min="10" max="10" width="10.54296875" bestFit="1" customWidth="1"/>
    <col min="11" max="11" width="10.54296875" customWidth="1"/>
    <col min="12" max="12" width="15.7265625" bestFit="1" customWidth="1"/>
    <col min="13" max="13" width="15.7265625" customWidth="1"/>
    <col min="14" max="14" width="18" bestFit="1" customWidth="1"/>
  </cols>
  <sheetData>
    <row r="2" spans="1:16" x14ac:dyDescent="0.25">
      <c r="A2" t="s">
        <v>45</v>
      </c>
      <c r="B2">
        <v>954</v>
      </c>
    </row>
    <row r="3" spans="1:16" x14ac:dyDescent="0.25">
      <c r="A3" t="s">
        <v>46</v>
      </c>
      <c r="B3" s="44">
        <v>14112</v>
      </c>
    </row>
    <row r="4" spans="1:16" ht="13" x14ac:dyDescent="0.3">
      <c r="B4" s="45"/>
    </row>
    <row r="5" spans="1:16" x14ac:dyDescent="0.25">
      <c r="A5" t="str">
        <f>'faixa SM RTT+RTE+RTI'!C8</f>
        <v>Faixa de Salário Mín. Mensal</v>
      </c>
      <c r="B5" t="str">
        <f>'faixa SM RTT+RTE+RTI'!D8</f>
        <v>Qtde Declarantes</v>
      </c>
      <c r="C5" t="s">
        <v>48</v>
      </c>
      <c r="D5" t="s">
        <v>50</v>
      </c>
      <c r="E5" t="s">
        <v>49</v>
      </c>
      <c r="F5" t="s">
        <v>51</v>
      </c>
      <c r="G5" t="s">
        <v>53</v>
      </c>
      <c r="H5" t="s">
        <v>52</v>
      </c>
      <c r="I5" t="s">
        <v>56</v>
      </c>
      <c r="J5" s="46" t="s">
        <v>54</v>
      </c>
      <c r="K5" s="46"/>
      <c r="L5" t="s">
        <v>47</v>
      </c>
      <c r="M5" t="s">
        <v>59</v>
      </c>
      <c r="N5" t="s">
        <v>55</v>
      </c>
      <c r="O5" t="s">
        <v>57</v>
      </c>
      <c r="P5" t="s">
        <v>58</v>
      </c>
    </row>
    <row r="6" spans="1:16" x14ac:dyDescent="0.25">
      <c r="A6" t="str">
        <f>'faixa SM RTT+RTE+RTI'!C10</f>
        <v>Até 1/2</v>
      </c>
      <c r="B6" s="43">
        <f>'faixa SM RTT+RTE+RTI'!D10</f>
        <v>1304128</v>
      </c>
      <c r="C6" s="42">
        <f>SUM(D6:F6)</f>
        <v>509.31960864000001</v>
      </c>
      <c r="D6" s="42">
        <f>'faixa SM RTT+RTE+RTI'!E10</f>
        <v>308.52941770000001</v>
      </c>
      <c r="E6" s="42">
        <f>'faixa SM RTT+RTE+RTI'!F10</f>
        <v>58.601458730000004</v>
      </c>
      <c r="F6" s="42">
        <f>'faixa SM RTT+RTE+RTI'!G10</f>
        <v>142.18873221000001</v>
      </c>
      <c r="G6" s="42">
        <f>'faixa SM RTT+RTE+RTI'!O10</f>
        <v>243.52648944999999</v>
      </c>
      <c r="H6" s="42">
        <f>'faixa SM RTT+RTE+RTI'!P10</f>
        <v>1.2188060000000001E-2</v>
      </c>
      <c r="I6" s="42">
        <f>MAX( 0, C6 * 0.2 - ($B$3 * B6 / 10^6) )</f>
        <v>0</v>
      </c>
      <c r="J6" s="15">
        <f t="shared" ref="J6:J23" si="0">H6/G6</f>
        <v>5.0048189942402185E-5</v>
      </c>
      <c r="K6" s="15"/>
      <c r="L6" s="42">
        <f t="shared" ref="L6:L23" si="1">C6*10^6/B6 / 13</f>
        <v>30.041860487502877</v>
      </c>
      <c r="M6" s="49"/>
      <c r="N6" s="15">
        <f t="shared" ref="N6:N23" si="2">H6/C6</f>
        <v>2.3930082002035837E-5</v>
      </c>
      <c r="O6" s="15">
        <f t="shared" ref="O6:O23" si="3">I6/C6</f>
        <v>0</v>
      </c>
      <c r="P6" s="48">
        <f>O6-N6</f>
        <v>-2.3930082002035837E-5</v>
      </c>
    </row>
    <row r="7" spans="1:16" x14ac:dyDescent="0.25">
      <c r="A7" t="str">
        <f>'faixa SM RTT+RTE+RTI'!C11</f>
        <v>De 1/2 a 1</v>
      </c>
      <c r="B7" s="43">
        <f>'faixa SM RTT+RTE+RTI'!D11</f>
        <v>588273</v>
      </c>
      <c r="C7" s="42">
        <f t="shared" ref="C7:C22" si="4">SUM(D7:F7)</f>
        <v>5622.7779605600008</v>
      </c>
      <c r="D7" s="42">
        <f>'faixa SM RTT+RTE+RTI'!E11</f>
        <v>5068.7356959500003</v>
      </c>
      <c r="E7" s="42">
        <f>'faixa SM RTT+RTE+RTI'!F11</f>
        <v>120.91874135</v>
      </c>
      <c r="F7" s="42">
        <f>'faixa SM RTT+RTE+RTI'!G11</f>
        <v>433.12352325999996</v>
      </c>
      <c r="G7" s="42">
        <f>'faixa SM RTT+RTE+RTI'!O11</f>
        <v>4140.3912690100005</v>
      </c>
      <c r="H7" s="42">
        <f>'faixa SM RTT+RTE+RTI'!P11</f>
        <v>0.12367</v>
      </c>
      <c r="I7" s="42">
        <f t="shared" ref="I6:I23" si="5">MAX( 0, C7 * 0.2 - ($B$3 * B7 / 10^6) )</f>
        <v>0</v>
      </c>
      <c r="J7" s="15">
        <f t="shared" si="0"/>
        <v>2.9869157759471957E-5</v>
      </c>
      <c r="K7" s="15"/>
      <c r="L7" s="42">
        <f t="shared" si="1"/>
        <v>735.23921985462277</v>
      </c>
      <c r="M7" s="10">
        <f t="shared" ref="M7:M23" si="6">F7/C7</f>
        <v>7.7030166636148478E-2</v>
      </c>
      <c r="N7" s="15">
        <f t="shared" si="2"/>
        <v>2.1994466234921906E-5</v>
      </c>
      <c r="O7" s="15">
        <f t="shared" si="3"/>
        <v>0</v>
      </c>
      <c r="P7" s="48">
        <f t="shared" ref="P7:P23" si="7">O7-N7</f>
        <v>-2.1994466234921906E-5</v>
      </c>
    </row>
    <row r="8" spans="1:16" x14ac:dyDescent="0.25">
      <c r="A8" t="str">
        <f>'faixa SM RTT+RTE+RTI'!C12</f>
        <v>De 1 a 2</v>
      </c>
      <c r="B8" s="43">
        <f>'faixa SM RTT+RTE+RTI'!D12</f>
        <v>1360094</v>
      </c>
      <c r="C8" s="42">
        <f t="shared" si="4"/>
        <v>21952.724546290003</v>
      </c>
      <c r="D8" s="42">
        <f>'faixa SM RTT+RTE+RTI'!E12</f>
        <v>17910.356423950001</v>
      </c>
      <c r="E8" s="42">
        <f>'faixa SM RTT+RTE+RTI'!F12</f>
        <v>789.45725639</v>
      </c>
      <c r="F8" s="42">
        <f>'faixa SM RTT+RTE+RTI'!G12</f>
        <v>3252.9108659499998</v>
      </c>
      <c r="G8" s="42">
        <f>'faixa SM RTT+RTE+RTI'!O12</f>
        <v>14680.545884929999</v>
      </c>
      <c r="H8" s="42">
        <f>'faixa SM RTT+RTE+RTI'!P12</f>
        <v>0.66146938</v>
      </c>
      <c r="I8" s="42">
        <f t="shared" si="5"/>
        <v>0</v>
      </c>
      <c r="J8" s="15">
        <f t="shared" si="0"/>
        <v>4.5057546577952338E-5</v>
      </c>
      <c r="K8" s="15"/>
      <c r="L8" s="42">
        <f t="shared" si="1"/>
        <v>1241.5841250276708</v>
      </c>
      <c r="M8" s="10">
        <f t="shared" si="6"/>
        <v>0.14817800219243127</v>
      </c>
      <c r="N8" s="15">
        <f t="shared" si="2"/>
        <v>3.013153919028187E-5</v>
      </c>
      <c r="O8" s="15">
        <f t="shared" si="3"/>
        <v>0</v>
      </c>
      <c r="P8" s="48">
        <f t="shared" si="7"/>
        <v>-3.013153919028187E-5</v>
      </c>
    </row>
    <row r="9" spans="1:16" x14ac:dyDescent="0.25">
      <c r="A9" t="str">
        <f>'faixa SM RTT+RTE+RTI'!C13</f>
        <v>De 2 a 3</v>
      </c>
      <c r="B9" s="43">
        <f>'faixa SM RTT+RTE+RTI'!D13</f>
        <v>3994153</v>
      </c>
      <c r="C9" s="42">
        <f t="shared" si="4"/>
        <v>108799.99473984001</v>
      </c>
      <c r="D9" s="42">
        <f>'faixa SM RTT+RTE+RTI'!E13</f>
        <v>96860.274257270008</v>
      </c>
      <c r="E9" s="42">
        <f>'faixa SM RTT+RTE+RTI'!F13</f>
        <v>3587.7032542400002</v>
      </c>
      <c r="F9" s="42">
        <f>'faixa SM RTT+RTE+RTI'!G13</f>
        <v>8352.0172283299999</v>
      </c>
      <c r="G9" s="42">
        <f>'faixa SM RTT+RTE+RTI'!O13</f>
        <v>77201.568106310006</v>
      </c>
      <c r="H9" s="42">
        <f>'faixa SM RTT+RTE+RTI'!P13</f>
        <v>27.00385344</v>
      </c>
      <c r="I9" s="42">
        <f t="shared" si="5"/>
        <v>0</v>
      </c>
      <c r="J9" s="15">
        <f t="shared" si="0"/>
        <v>3.4978374277080081E-4</v>
      </c>
      <c r="K9" s="15"/>
      <c r="L9" s="42">
        <f t="shared" si="1"/>
        <v>2095.3704989776497</v>
      </c>
      <c r="M9" s="10">
        <f t="shared" si="6"/>
        <v>7.676486794232984E-2</v>
      </c>
      <c r="N9" s="15">
        <f t="shared" si="2"/>
        <v>2.4819719435254553E-4</v>
      </c>
      <c r="O9" s="15">
        <f t="shared" si="3"/>
        <v>0</v>
      </c>
      <c r="P9" s="48">
        <f t="shared" si="7"/>
        <v>-2.4819719435254553E-4</v>
      </c>
    </row>
    <row r="10" spans="1:16" x14ac:dyDescent="0.25">
      <c r="A10" t="str">
        <f>'faixa SM RTT+RTE+RTI'!C14</f>
        <v>De 3 a 5</v>
      </c>
      <c r="B10" s="43">
        <f>'faixa SM RTT+RTE+RTI'!D14</f>
        <v>7605675</v>
      </c>
      <c r="C10" s="42">
        <f t="shared" si="4"/>
        <v>313949.84339061996</v>
      </c>
      <c r="D10" s="42">
        <f>'faixa SM RTT+RTE+RTI'!E14</f>
        <v>257552.65549820999</v>
      </c>
      <c r="E10" s="42">
        <f>'faixa SM RTT+RTE+RTI'!F14</f>
        <v>20080.589155040001</v>
      </c>
      <c r="F10" s="42">
        <f>'faixa SM RTT+RTE+RTI'!G14</f>
        <v>36316.598737369997</v>
      </c>
      <c r="G10" s="42">
        <f>'faixa SM RTT+RTE+RTI'!O14</f>
        <v>193810.77897513</v>
      </c>
      <c r="H10" s="42">
        <f>'faixa SM RTT+RTE+RTI'!P14</f>
        <v>2796.2595517</v>
      </c>
      <c r="I10" s="42">
        <f t="shared" si="5"/>
        <v>0</v>
      </c>
      <c r="J10" s="15">
        <f t="shared" si="0"/>
        <v>1.4427781398364942E-2</v>
      </c>
      <c r="K10" s="15"/>
      <c r="L10" s="42">
        <f t="shared" si="1"/>
        <v>3175.2589945172008</v>
      </c>
      <c r="M10" s="10">
        <f t="shared" si="6"/>
        <v>0.11567643527117315</v>
      </c>
      <c r="N10" s="15">
        <f t="shared" si="2"/>
        <v>8.9067079043605758E-3</v>
      </c>
      <c r="O10" s="15">
        <f t="shared" si="3"/>
        <v>0</v>
      </c>
      <c r="P10" s="48">
        <f t="shared" si="7"/>
        <v>-8.9067079043605758E-3</v>
      </c>
    </row>
    <row r="11" spans="1:16" x14ac:dyDescent="0.25">
      <c r="A11" t="str">
        <f>'faixa SM RTT+RTE+RTI'!C15</f>
        <v>De 5 a 7</v>
      </c>
      <c r="B11" s="43">
        <f>'faixa SM RTT+RTE+RTI'!D15</f>
        <v>4219050</v>
      </c>
      <c r="C11" s="42">
        <f t="shared" si="4"/>
        <v>262701.67049710004</v>
      </c>
      <c r="D11" s="42">
        <f>'faixa SM RTT+RTE+RTI'!E15</f>
        <v>206200.98409256001</v>
      </c>
      <c r="E11" s="42">
        <f>'faixa SM RTT+RTE+RTI'!F15</f>
        <v>18507.156242810001</v>
      </c>
      <c r="F11" s="42">
        <f>'faixa SM RTT+RTE+RTI'!G15</f>
        <v>37993.530161729999</v>
      </c>
      <c r="G11" s="42">
        <f>'faixa SM RTT+RTE+RTI'!O15</f>
        <v>152380.20754520001</v>
      </c>
      <c r="H11" s="42">
        <f>'faixa SM RTT+RTE+RTI'!P15</f>
        <v>6862.5226710400002</v>
      </c>
      <c r="I11" s="42">
        <f t="shared" si="5"/>
        <v>0</v>
      </c>
      <c r="J11" s="15">
        <f t="shared" si="0"/>
        <v>4.5035525161654565E-2</v>
      </c>
      <c r="K11" s="15"/>
      <c r="L11" s="42">
        <f t="shared" si="1"/>
        <v>4789.6613710359516</v>
      </c>
      <c r="M11" s="10">
        <f t="shared" si="6"/>
        <v>0.14462614603796137</v>
      </c>
      <c r="N11" s="15">
        <f t="shared" si="2"/>
        <v>2.6122874125826145E-2</v>
      </c>
      <c r="O11" s="15">
        <f t="shared" si="3"/>
        <v>0</v>
      </c>
      <c r="P11" s="48">
        <f t="shared" si="7"/>
        <v>-2.6122874125826145E-2</v>
      </c>
    </row>
    <row r="12" spans="1:16" x14ac:dyDescent="0.25">
      <c r="A12" t="str">
        <f>'faixa SM RTT+RTE+RTI'!C16</f>
        <v>De 7 a 10</v>
      </c>
      <c r="B12" s="43">
        <f>'faixa SM RTT+RTE+RTI'!D16</f>
        <v>3202633</v>
      </c>
      <c r="C12" s="42">
        <f t="shared" si="4"/>
        <v>281299.67879360996</v>
      </c>
      <c r="D12" s="42">
        <f>'faixa SM RTT+RTE+RTI'!E16</f>
        <v>212317.10755232</v>
      </c>
      <c r="E12" s="42">
        <f>'faixa SM RTT+RTE+RTI'!F16</f>
        <v>21016.68543885</v>
      </c>
      <c r="F12" s="42">
        <f>'faixa SM RTT+RTE+RTI'!G16</f>
        <v>47965.885802439996</v>
      </c>
      <c r="G12" s="42">
        <f>'faixa SM RTT+RTE+RTI'!O16</f>
        <v>157759.32250193998</v>
      </c>
      <c r="H12" s="42">
        <f>'faixa SM RTT+RTE+RTI'!P16</f>
        <v>13964.630746500003</v>
      </c>
      <c r="I12" s="42">
        <f t="shared" si="5"/>
        <v>11064.378862721991</v>
      </c>
      <c r="J12" s="15">
        <f t="shared" si="0"/>
        <v>8.8518577064301718E-2</v>
      </c>
      <c r="K12" s="15"/>
      <c r="L12" s="42">
        <f t="shared" si="1"/>
        <v>6756.4522161227005</v>
      </c>
      <c r="M12" s="10">
        <f t="shared" si="6"/>
        <v>0.17051525265918505</v>
      </c>
      <c r="N12" s="15">
        <f t="shared" si="2"/>
        <v>4.9643251660965726E-2</v>
      </c>
      <c r="O12" s="15">
        <f t="shared" si="3"/>
        <v>3.9333066110039692E-2</v>
      </c>
      <c r="P12" s="48">
        <f t="shared" si="7"/>
        <v>-1.0310185550926033E-2</v>
      </c>
    </row>
    <row r="13" spans="1:16" x14ac:dyDescent="0.25">
      <c r="A13" t="str">
        <f>'faixa SM RTT+RTE+RTI'!C17</f>
        <v>De 10 a 15</v>
      </c>
      <c r="B13" s="43">
        <f>'faixa SM RTT+RTE+RTI'!D17</f>
        <v>2441109</v>
      </c>
      <c r="C13" s="42">
        <f t="shared" si="4"/>
        <v>313189.14796660002</v>
      </c>
      <c r="D13" s="42">
        <f>'faixa SM RTT+RTE+RTI'!E17</f>
        <v>223342.95986524</v>
      </c>
      <c r="E13" s="42">
        <f>'faixa SM RTT+RTE+RTI'!F17</f>
        <v>24636.214125319999</v>
      </c>
      <c r="F13" s="42">
        <f>'faixa SM RTT+RTE+RTI'!G17</f>
        <v>65209.973976039997</v>
      </c>
      <c r="G13" s="42">
        <f>'faixa SM RTT+RTE+RTI'!O17</f>
        <v>173210.67037305998</v>
      </c>
      <c r="H13" s="42">
        <f>'faixa SM RTT+RTE+RTI'!P17</f>
        <v>24781.567428510003</v>
      </c>
      <c r="I13" s="42">
        <f t="shared" si="5"/>
        <v>28188.899385320008</v>
      </c>
      <c r="J13" s="15">
        <f t="shared" si="0"/>
        <v>0.14307182909191235</v>
      </c>
      <c r="K13" s="15"/>
      <c r="L13" s="42">
        <f t="shared" si="1"/>
        <v>9869.0689029075293</v>
      </c>
      <c r="M13" s="10">
        <f t="shared" si="6"/>
        <v>0.20821275066336045</v>
      </c>
      <c r="N13" s="15">
        <f t="shared" si="2"/>
        <v>7.9126520153734142E-2</v>
      </c>
      <c r="O13" s="15">
        <f t="shared" si="3"/>
        <v>9.0005990208594983E-2</v>
      </c>
      <c r="P13" s="48">
        <f t="shared" si="7"/>
        <v>1.087947005486084E-2</v>
      </c>
    </row>
    <row r="14" spans="1:16" x14ac:dyDescent="0.25">
      <c r="A14" t="str">
        <f>'faixa SM RTT+RTE+RTI'!C18</f>
        <v>De 15 a 20</v>
      </c>
      <c r="B14" s="43">
        <f>'faixa SM RTT+RTE+RTI'!D18</f>
        <v>1121037</v>
      </c>
      <c r="C14" s="42">
        <f t="shared" si="4"/>
        <v>203981.40950429998</v>
      </c>
      <c r="D14" s="42">
        <f>'faixa SM RTT+RTE+RTI'!E18</f>
        <v>136707.93950184999</v>
      </c>
      <c r="E14" s="42">
        <f>'faixa SM RTT+RTE+RTI'!F18</f>
        <v>17457.871441069998</v>
      </c>
      <c r="F14" s="42">
        <f>'faixa SM RTT+RTE+RTI'!G18</f>
        <v>49815.59856138</v>
      </c>
      <c r="G14" s="42">
        <f>'faixa SM RTT+RTE+RTI'!O18</f>
        <v>109576.216223</v>
      </c>
      <c r="H14" s="42">
        <f>'faixa SM RTT+RTE+RTI'!P18</f>
        <v>19690.858338270002</v>
      </c>
      <c r="I14" s="42">
        <f t="shared" si="5"/>
        <v>24976.20775686</v>
      </c>
      <c r="J14" s="15">
        <f t="shared" si="0"/>
        <v>0.17970011209546494</v>
      </c>
      <c r="K14" s="15"/>
      <c r="L14" s="42">
        <f t="shared" si="1"/>
        <v>13996.75269788323</v>
      </c>
      <c r="M14" s="10">
        <f t="shared" si="6"/>
        <v>0.24421636600334343</v>
      </c>
      <c r="N14" s="15">
        <f t="shared" si="2"/>
        <v>9.6532612389144776E-2</v>
      </c>
      <c r="O14" s="15">
        <f t="shared" si="3"/>
        <v>0.12244354923105624</v>
      </c>
      <c r="P14" s="48">
        <f t="shared" si="7"/>
        <v>2.5910936841911467E-2</v>
      </c>
    </row>
    <row r="15" spans="1:16" x14ac:dyDescent="0.25">
      <c r="A15" t="str">
        <f>'faixa SM RTT+RTE+RTI'!C19</f>
        <v>De 20 a 30</v>
      </c>
      <c r="B15" s="43">
        <f>'faixa SM RTT+RTE+RTI'!D19</f>
        <v>1038518</v>
      </c>
      <c r="C15" s="42">
        <f t="shared" si="4"/>
        <v>266269.90166263992</v>
      </c>
      <c r="D15" s="42">
        <f>'faixa SM RTT+RTE+RTI'!E19</f>
        <v>165628.81699164998</v>
      </c>
      <c r="E15" s="42">
        <f>'faixa SM RTT+RTE+RTI'!F19</f>
        <v>24915.11224522</v>
      </c>
      <c r="F15" s="42">
        <f>'faixa SM RTT+RTE+RTI'!G19</f>
        <v>75725.972425769985</v>
      </c>
      <c r="G15" s="42">
        <f>'faixa SM RTT+RTE+RTI'!O19</f>
        <v>135227.28592152998</v>
      </c>
      <c r="H15" s="42">
        <f>'faixa SM RTT+RTE+RTI'!P19</f>
        <v>27619.600207700001</v>
      </c>
      <c r="I15" s="42">
        <f t="shared" si="5"/>
        <v>38598.414316527982</v>
      </c>
      <c r="J15" s="15">
        <f t="shared" si="0"/>
        <v>0.20424576312007897</v>
      </c>
      <c r="K15" s="15"/>
      <c r="L15" s="42">
        <f t="shared" si="1"/>
        <v>19722.624093078193</v>
      </c>
      <c r="M15" s="10">
        <f t="shared" si="6"/>
        <v>0.28439553983729521</v>
      </c>
      <c r="N15" s="15">
        <f t="shared" si="2"/>
        <v>0.10372783418342803</v>
      </c>
      <c r="O15" s="15">
        <f t="shared" si="3"/>
        <v>0.14495973474850946</v>
      </c>
      <c r="P15" s="48">
        <f t="shared" si="7"/>
        <v>4.1231900565081428E-2</v>
      </c>
    </row>
    <row r="16" spans="1:16" x14ac:dyDescent="0.25">
      <c r="A16" t="str">
        <f>'faixa SM RTT+RTE+RTI'!C20</f>
        <v>De 30 a 40</v>
      </c>
      <c r="B16" s="43">
        <f>'faixa SM RTT+RTE+RTI'!D20</f>
        <v>449733</v>
      </c>
      <c r="C16" s="42">
        <f t="shared" si="4"/>
        <v>163279.14443543</v>
      </c>
      <c r="D16" s="42">
        <f>'faixa SM RTT+RTE+RTI'!E20</f>
        <v>91659.39267406</v>
      </c>
      <c r="E16" s="42">
        <f>'faixa SM RTT+RTE+RTI'!F20</f>
        <v>16648.913161830002</v>
      </c>
      <c r="F16" s="42">
        <f>'faixa SM RTT+RTE+RTI'!G20</f>
        <v>54970.838599540002</v>
      </c>
      <c r="G16" s="42">
        <f>'faixa SM RTT+RTE+RTI'!O20</f>
        <v>75525.40134266</v>
      </c>
      <c r="H16" s="42">
        <f>'faixa SM RTT+RTE+RTI'!P20</f>
        <v>16701.087346730001</v>
      </c>
      <c r="I16" s="42">
        <f t="shared" si="5"/>
        <v>26309.196791086</v>
      </c>
      <c r="J16" s="15">
        <f t="shared" si="0"/>
        <v>0.22113205689509532</v>
      </c>
      <c r="K16" s="15"/>
      <c r="L16" s="42">
        <f t="shared" si="1"/>
        <v>27927.535198308258</v>
      </c>
      <c r="M16" s="10">
        <f t="shared" si="6"/>
        <v>0.33666785056727588</v>
      </c>
      <c r="N16" s="15">
        <f t="shared" si="2"/>
        <v>0.10228549031462236</v>
      </c>
      <c r="O16" s="15">
        <f t="shared" si="3"/>
        <v>0.16113017300559274</v>
      </c>
      <c r="P16" s="48">
        <f t="shared" si="7"/>
        <v>5.8844682690970374E-2</v>
      </c>
    </row>
    <row r="17" spans="1:16" x14ac:dyDescent="0.25">
      <c r="A17" t="str">
        <f>'faixa SM RTT+RTE+RTI'!C21</f>
        <v>De 40 a 60</v>
      </c>
      <c r="B17" s="43">
        <f>'faixa SM RTT+RTE+RTI'!D21</f>
        <v>354401</v>
      </c>
      <c r="C17" s="42">
        <f t="shared" si="4"/>
        <v>180227.68898876</v>
      </c>
      <c r="D17" s="42">
        <f>'faixa SM RTT+RTE+RTI'!E21</f>
        <v>86116.207045850009</v>
      </c>
      <c r="E17" s="42">
        <f>'faixa SM RTT+RTE+RTI'!F21</f>
        <v>20764.192340409998</v>
      </c>
      <c r="F17" s="42">
        <f>'faixa SM RTT+RTE+RTI'!G21</f>
        <v>73347.289602500008</v>
      </c>
      <c r="G17" s="42">
        <f>'faixa SM RTT+RTE+RTI'!O21</f>
        <v>71431.719984700001</v>
      </c>
      <c r="H17" s="42">
        <f>'faixa SM RTT+RTE+RTI'!P21</f>
        <v>16547.303729020001</v>
      </c>
      <c r="I17" s="42">
        <f t="shared" si="5"/>
        <v>31044.230885752004</v>
      </c>
      <c r="J17" s="15">
        <f t="shared" si="0"/>
        <v>0.23165204103393111</v>
      </c>
      <c r="K17" s="15"/>
      <c r="L17" s="42">
        <f t="shared" si="1"/>
        <v>39118.592734644568</v>
      </c>
      <c r="M17" s="10">
        <f t="shared" si="6"/>
        <v>0.40697014989230845</v>
      </c>
      <c r="N17" s="15">
        <f t="shared" si="2"/>
        <v>9.1813326919217078E-2</v>
      </c>
      <c r="O17" s="15">
        <f t="shared" si="3"/>
        <v>0.17225006357201914</v>
      </c>
      <c r="P17" s="48">
        <f t="shared" si="7"/>
        <v>8.0436736652802057E-2</v>
      </c>
    </row>
    <row r="18" spans="1:16" x14ac:dyDescent="0.25">
      <c r="A18" t="str">
        <f>'faixa SM RTT+RTE+RTI'!C22</f>
        <v>De 60 a 80</v>
      </c>
      <c r="B18" s="43">
        <f>'faixa SM RTT+RTE+RTI'!D22</f>
        <v>127976</v>
      </c>
      <c r="C18" s="42">
        <f t="shared" si="4"/>
        <v>92730.880209169991</v>
      </c>
      <c r="D18" s="42">
        <f>'faixa SM RTT+RTE+RTI'!E22</f>
        <v>34733.039489329996</v>
      </c>
      <c r="E18" s="42">
        <f>'faixa SM RTT+RTE+RTI'!F22</f>
        <v>12006.454603679998</v>
      </c>
      <c r="F18" s="42">
        <f>'faixa SM RTT+RTE+RTI'!G22</f>
        <v>45991.38611616</v>
      </c>
      <c r="G18" s="42">
        <f>'faixa SM RTT+RTE+RTI'!O22</f>
        <v>29054.272777160004</v>
      </c>
      <c r="H18" s="42">
        <f>'faixa SM RTT+RTE+RTI'!P22</f>
        <v>6960.4051855099997</v>
      </c>
      <c r="I18" s="42">
        <f t="shared" si="5"/>
        <v>16740.178729833999</v>
      </c>
      <c r="J18" s="15">
        <f t="shared" si="0"/>
        <v>0.23956563080737914</v>
      </c>
      <c r="K18" s="15"/>
      <c r="L18" s="42">
        <f t="shared" si="1"/>
        <v>55738.143335270797</v>
      </c>
      <c r="M18" s="10">
        <f t="shared" si="6"/>
        <v>0.49596624136877321</v>
      </c>
      <c r="N18" s="15">
        <f t="shared" si="2"/>
        <v>7.5060273015953721E-2</v>
      </c>
      <c r="O18" s="15">
        <f t="shared" si="3"/>
        <v>0.18052431608622424</v>
      </c>
      <c r="P18" s="48">
        <f t="shared" si="7"/>
        <v>0.10546404307027052</v>
      </c>
    </row>
    <row r="19" spans="1:16" x14ac:dyDescent="0.25">
      <c r="A19" t="str">
        <f>'faixa SM RTT+RTE+RTI'!C23</f>
        <v>De 80 a 160</v>
      </c>
      <c r="B19" s="43">
        <f>'faixa SM RTT+RTE+RTI'!D23</f>
        <v>128933</v>
      </c>
      <c r="C19" s="42">
        <f t="shared" si="4"/>
        <v>146398.08645091997</v>
      </c>
      <c r="D19" s="42">
        <f>'faixa SM RTT+RTE+RTI'!E23</f>
        <v>39635.446837149997</v>
      </c>
      <c r="E19" s="42">
        <f>'faixa SM RTT+RTE+RTI'!F23</f>
        <v>20753.409556729999</v>
      </c>
      <c r="F19" s="42">
        <f>'faixa SM RTT+RTE+RTI'!G23</f>
        <v>86009.230057039997</v>
      </c>
      <c r="G19" s="42">
        <f>'faixa SM RTT+RTE+RTI'!O23</f>
        <v>33661.359032889995</v>
      </c>
      <c r="H19" s="42">
        <f>'faixa SM RTT+RTE+RTI'!P23</f>
        <v>8308.2335983499997</v>
      </c>
      <c r="I19" s="42">
        <f t="shared" si="5"/>
        <v>27460.114794183995</v>
      </c>
      <c r="J19" s="15">
        <f t="shared" si="0"/>
        <v>0.24681812728452682</v>
      </c>
      <c r="K19" s="15"/>
      <c r="L19" s="42">
        <f t="shared" si="1"/>
        <v>87342.970887634525</v>
      </c>
      <c r="M19" s="10">
        <f t="shared" si="6"/>
        <v>0.58750241988903751</v>
      </c>
      <c r="N19" s="15">
        <f t="shared" si="2"/>
        <v>5.6750971271303734E-2</v>
      </c>
      <c r="O19" s="15">
        <f t="shared" si="3"/>
        <v>0.18757154181376551</v>
      </c>
      <c r="P19" s="48">
        <f t="shared" si="7"/>
        <v>0.13082057054246177</v>
      </c>
    </row>
    <row r="20" spans="1:16" x14ac:dyDescent="0.25">
      <c r="A20" t="str">
        <f>'faixa SM RTT+RTE+RTI'!C24</f>
        <v>De 160 a 240</v>
      </c>
      <c r="B20" s="43">
        <f>'faixa SM RTT+RTE+RTI'!D24</f>
        <v>29514</v>
      </c>
      <c r="C20" s="42">
        <f t="shared" si="4"/>
        <v>60240.626380400005</v>
      </c>
      <c r="D20" s="42">
        <f>'faixa SM RTT+RTE+RTI'!E24</f>
        <v>11650.078464499999</v>
      </c>
      <c r="E20" s="42">
        <f>'faixa SM RTT+RTE+RTI'!F24</f>
        <v>9268.3152078700004</v>
      </c>
      <c r="F20" s="42">
        <f>'faixa SM RTT+RTE+RTI'!G24</f>
        <v>39322.232708030002</v>
      </c>
      <c r="G20" s="42">
        <f>'faixa SM RTT+RTE+RTI'!O24</f>
        <v>9888.1497887499991</v>
      </c>
      <c r="H20" s="42">
        <f>'faixa SM RTT+RTE+RTI'!P24</f>
        <v>2505.4480861100001</v>
      </c>
      <c r="I20" s="42">
        <f t="shared" si="5"/>
        <v>11631.623708080002</v>
      </c>
      <c r="J20" s="15">
        <f t="shared" si="0"/>
        <v>0.25337885647328201</v>
      </c>
      <c r="K20" s="15"/>
      <c r="L20" s="42">
        <f t="shared" si="1"/>
        <v>157006.65233292154</v>
      </c>
      <c r="M20" s="10">
        <f t="shared" si="6"/>
        <v>0.65275271972975291</v>
      </c>
      <c r="N20" s="15">
        <f t="shared" si="2"/>
        <v>4.1590671223916374E-2</v>
      </c>
      <c r="O20" s="15">
        <f t="shared" si="3"/>
        <v>0.19308603523857926</v>
      </c>
      <c r="P20" s="48">
        <f t="shared" si="7"/>
        <v>0.15149536401466288</v>
      </c>
    </row>
    <row r="21" spans="1:16" x14ac:dyDescent="0.25">
      <c r="A21" t="str">
        <f>'faixa SM RTT+RTE+RTI'!C25</f>
        <v>De 240 a 320</v>
      </c>
      <c r="B21" s="43">
        <f>'faixa SM RTT+RTE+RTI'!D25</f>
        <v>12635</v>
      </c>
      <c r="C21" s="42">
        <f t="shared" si="4"/>
        <v>36748.392557939995</v>
      </c>
      <c r="D21" s="42">
        <f>'faixa SM RTT+RTE+RTI'!E25</f>
        <v>6228.7957503999996</v>
      </c>
      <c r="E21" s="42">
        <f>'faixa SM RTT+RTE+RTI'!F25</f>
        <v>5972.3537227699999</v>
      </c>
      <c r="F21" s="42">
        <f>'faixa SM RTT+RTE+RTI'!G25</f>
        <v>24547.243084769998</v>
      </c>
      <c r="G21" s="42">
        <f>'faixa SM RTT+RTE+RTI'!O25</f>
        <v>5200.2389539400001</v>
      </c>
      <c r="H21" s="42">
        <f>'faixa SM RTT+RTE+RTI'!P25</f>
        <v>1335.2069691699999</v>
      </c>
      <c r="I21" s="42">
        <f t="shared" si="5"/>
        <v>7171.3733915879993</v>
      </c>
      <c r="J21" s="15">
        <f t="shared" si="0"/>
        <v>0.25675877224033528</v>
      </c>
      <c r="K21" s="15"/>
      <c r="L21" s="42">
        <f t="shared" si="1"/>
        <v>223727.6950956744</v>
      </c>
      <c r="M21" s="10">
        <f t="shared" si="6"/>
        <v>0.66798141023630242</v>
      </c>
      <c r="N21" s="15">
        <f t="shared" si="2"/>
        <v>3.6333751661785547E-2</v>
      </c>
      <c r="O21" s="15">
        <f t="shared" si="3"/>
        <v>0.1951479477716237</v>
      </c>
      <c r="P21" s="48">
        <f t="shared" si="7"/>
        <v>0.15881419610983816</v>
      </c>
    </row>
    <row r="22" spans="1:16" x14ac:dyDescent="0.25">
      <c r="A22" t="str">
        <f>'faixa SM RTT+RTE+RTI'!C26</f>
        <v>Mais de 320</v>
      </c>
      <c r="B22" s="43">
        <f>'faixa SM RTT+RTE+RTI'!D26</f>
        <v>25785</v>
      </c>
      <c r="C22" s="42">
        <f t="shared" si="4"/>
        <v>287567.10539758997</v>
      </c>
      <c r="D22" s="42">
        <f>'faixa SM RTT+RTE+RTI'!E26</f>
        <v>28174.63316723</v>
      </c>
      <c r="E22" s="42">
        <f>'faixa SM RTT+RTE+RTI'!F26</f>
        <v>64739.675842559998</v>
      </c>
      <c r="F22" s="42">
        <f>'faixa SM RTT+RTE+RTI'!G26</f>
        <v>194652.79638779999</v>
      </c>
      <c r="G22" s="42">
        <f>'faixa SM RTT+RTE+RTI'!O26</f>
        <v>22222.816447039997</v>
      </c>
      <c r="H22" s="42">
        <f>'faixa SM RTT+RTE+RTI'!P26</f>
        <v>5878.6306524000001</v>
      </c>
      <c r="I22" s="42">
        <f t="shared" si="5"/>
        <v>57149.543159517998</v>
      </c>
      <c r="J22" s="15">
        <f t="shared" si="0"/>
        <v>0.26453130575998679</v>
      </c>
      <c r="K22" s="15"/>
      <c r="L22" s="42">
        <f t="shared" si="1"/>
        <v>857884.29587145161</v>
      </c>
      <c r="M22" s="10">
        <f t="shared" si="6"/>
        <v>0.67689521066282332</v>
      </c>
      <c r="N22" s="15">
        <f t="shared" si="2"/>
        <v>2.0442639446790034E-2</v>
      </c>
      <c r="O22" s="15">
        <f t="shared" si="3"/>
        <v>0.19873463301897171</v>
      </c>
      <c r="P22" s="48">
        <f t="shared" si="7"/>
        <v>0.17829199357218167</v>
      </c>
    </row>
    <row r="23" spans="1:16" x14ac:dyDescent="0.25">
      <c r="A23" t="str">
        <f>'faixa SM RTT+RTE+RTI'!C27</f>
        <v xml:space="preserve">    Total</v>
      </c>
      <c r="B23" s="43">
        <f>'faixa SM RTT+RTE+RTI'!D27</f>
        <v>28003647</v>
      </c>
      <c r="C23" s="42">
        <f t="shared" ref="C23" si="8">SUM(D23:F23)</f>
        <v>2745468.3930904102</v>
      </c>
      <c r="D23" s="42">
        <f>'faixa SM RTT+RTE+RTI'!E27</f>
        <v>1620095.9527252202</v>
      </c>
      <c r="E23" s="42">
        <f>'faixa SM RTT+RTE+RTI'!F27</f>
        <v>281323.62379487004</v>
      </c>
      <c r="F23" s="42">
        <f>'faixa SM RTT+RTE+RTI'!G27</f>
        <v>844048.81657032017</v>
      </c>
      <c r="G23" s="42">
        <f>'faixa SM RTT+RTE+RTI'!O27</f>
        <v>1265214.4716167001</v>
      </c>
      <c r="H23" s="42">
        <f>'faixa SM RTT+RTE+RTI'!P27</f>
        <v>153979.55569188998</v>
      </c>
      <c r="I23" s="42">
        <f t="shared" si="5"/>
        <v>153906.21215408208</v>
      </c>
      <c r="J23" s="15">
        <f t="shared" si="0"/>
        <v>0.12170233517415732</v>
      </c>
      <c r="K23" s="15"/>
      <c r="L23" s="42">
        <f t="shared" si="1"/>
        <v>7541.513303305459</v>
      </c>
      <c r="M23" s="49">
        <f t="shared" si="6"/>
        <v>0.3074334487676344</v>
      </c>
      <c r="N23" s="15">
        <f t="shared" si="2"/>
        <v>5.6084985745752609E-2</v>
      </c>
      <c r="O23" s="47">
        <f t="shared" si="3"/>
        <v>5.6058271346857147E-2</v>
      </c>
      <c r="P23" s="48">
        <f t="shared" si="7"/>
        <v>-2.6714398895462399E-5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51"/>
  <sheetViews>
    <sheetView showGridLines="0" topLeftCell="I7" zoomScaleNormal="100" workbookViewId="0">
      <selection activeCell="Q7" sqref="Q1:Q1048576"/>
    </sheetView>
  </sheetViews>
  <sheetFormatPr defaultRowHeight="12.5" x14ac:dyDescent="0.25"/>
  <cols>
    <col min="1" max="1" width="3.1796875" style="2" customWidth="1"/>
    <col min="2" max="2" width="3.7265625" style="2" customWidth="1"/>
    <col min="3" max="3" width="17" style="2" customWidth="1"/>
    <col min="4" max="4" width="11.7265625" style="2" customWidth="1"/>
    <col min="5" max="22" width="8.1796875" style="2" customWidth="1"/>
    <col min="23" max="23" width="3.7265625" style="2" customWidth="1"/>
    <col min="24" max="243" width="9.1796875" style="2"/>
    <col min="244" max="244" width="2.453125" style="2" customWidth="1"/>
    <col min="245" max="245" width="2.26953125" style="2" customWidth="1"/>
    <col min="246" max="246" width="17.81640625" style="2" customWidth="1"/>
    <col min="247" max="247" width="10.54296875" style="2" customWidth="1"/>
    <col min="248" max="248" width="9" style="2" customWidth="1"/>
    <col min="249" max="249" width="8" style="2" customWidth="1"/>
    <col min="250" max="250" width="9" style="2" customWidth="1"/>
    <col min="251" max="251" width="8.453125" style="2" customWidth="1"/>
    <col min="252" max="252" width="11.453125" style="2" customWidth="1"/>
    <col min="253" max="253" width="8.453125" style="2" customWidth="1"/>
    <col min="254" max="254" width="8.1796875" style="2" customWidth="1"/>
    <col min="255" max="255" width="7.26953125" style="2" customWidth="1"/>
    <col min="256" max="256" width="7.54296875" style="2" customWidth="1"/>
    <col min="257" max="257" width="8" style="2" customWidth="1"/>
    <col min="258" max="258" width="9" style="2" customWidth="1"/>
    <col min="259" max="260" width="8" style="2" customWidth="1"/>
    <col min="261" max="261" width="7.26953125" style="2" customWidth="1"/>
    <col min="262" max="262" width="7.453125" style="2" customWidth="1"/>
    <col min="263" max="263" width="10.453125" style="2" customWidth="1"/>
    <col min="264" max="264" width="9" style="2" customWidth="1"/>
    <col min="265" max="265" width="2.26953125" style="2" customWidth="1"/>
    <col min="266" max="266" width="15.54296875" style="2" customWidth="1"/>
    <col min="267" max="267" width="8.54296875" style="2" customWidth="1"/>
    <col min="268" max="268" width="15" style="2" customWidth="1"/>
    <col min="269" max="273" width="9.1796875" style="2"/>
    <col min="274" max="274" width="17.1796875" style="2" customWidth="1"/>
    <col min="275" max="275" width="16" style="2" customWidth="1"/>
    <col min="276" max="276" width="9.7265625" style="2" customWidth="1"/>
    <col min="277" max="499" width="9.1796875" style="2"/>
    <col min="500" max="500" width="2.453125" style="2" customWidth="1"/>
    <col min="501" max="501" width="2.26953125" style="2" customWidth="1"/>
    <col min="502" max="502" width="17.81640625" style="2" customWidth="1"/>
    <col min="503" max="503" width="10.54296875" style="2" customWidth="1"/>
    <col min="504" max="504" width="9" style="2" customWidth="1"/>
    <col min="505" max="505" width="8" style="2" customWidth="1"/>
    <col min="506" max="506" width="9" style="2" customWidth="1"/>
    <col min="507" max="507" width="8.453125" style="2" customWidth="1"/>
    <col min="508" max="508" width="11.453125" style="2" customWidth="1"/>
    <col min="509" max="509" width="8.453125" style="2" customWidth="1"/>
    <col min="510" max="510" width="8.1796875" style="2" customWidth="1"/>
    <col min="511" max="511" width="7.26953125" style="2" customWidth="1"/>
    <col min="512" max="512" width="7.54296875" style="2" customWidth="1"/>
    <col min="513" max="513" width="8" style="2" customWidth="1"/>
    <col min="514" max="514" width="9" style="2" customWidth="1"/>
    <col min="515" max="516" width="8" style="2" customWidth="1"/>
    <col min="517" max="517" width="7.26953125" style="2" customWidth="1"/>
    <col min="518" max="518" width="7.453125" style="2" customWidth="1"/>
    <col min="519" max="519" width="10.453125" style="2" customWidth="1"/>
    <col min="520" max="520" width="9" style="2" customWidth="1"/>
    <col min="521" max="521" width="2.26953125" style="2" customWidth="1"/>
    <col min="522" max="522" width="15.54296875" style="2" customWidth="1"/>
    <col min="523" max="523" width="8.54296875" style="2" customWidth="1"/>
    <col min="524" max="524" width="15" style="2" customWidth="1"/>
    <col min="525" max="529" width="9.1796875" style="2"/>
    <col min="530" max="530" width="17.1796875" style="2" customWidth="1"/>
    <col min="531" max="531" width="16" style="2" customWidth="1"/>
    <col min="532" max="532" width="9.7265625" style="2" customWidth="1"/>
    <col min="533" max="755" width="9.1796875" style="2"/>
    <col min="756" max="756" width="2.453125" style="2" customWidth="1"/>
    <col min="757" max="757" width="2.26953125" style="2" customWidth="1"/>
    <col min="758" max="758" width="17.81640625" style="2" customWidth="1"/>
    <col min="759" max="759" width="10.54296875" style="2" customWidth="1"/>
    <col min="760" max="760" width="9" style="2" customWidth="1"/>
    <col min="761" max="761" width="8" style="2" customWidth="1"/>
    <col min="762" max="762" width="9" style="2" customWidth="1"/>
    <col min="763" max="763" width="8.453125" style="2" customWidth="1"/>
    <col min="764" max="764" width="11.453125" style="2" customWidth="1"/>
    <col min="765" max="765" width="8.453125" style="2" customWidth="1"/>
    <col min="766" max="766" width="8.1796875" style="2" customWidth="1"/>
    <col min="767" max="767" width="7.26953125" style="2" customWidth="1"/>
    <col min="768" max="768" width="7.54296875" style="2" customWidth="1"/>
    <col min="769" max="769" width="8" style="2" customWidth="1"/>
    <col min="770" max="770" width="9" style="2" customWidth="1"/>
    <col min="771" max="772" width="8" style="2" customWidth="1"/>
    <col min="773" max="773" width="7.26953125" style="2" customWidth="1"/>
    <col min="774" max="774" width="7.453125" style="2" customWidth="1"/>
    <col min="775" max="775" width="10.453125" style="2" customWidth="1"/>
    <col min="776" max="776" width="9" style="2" customWidth="1"/>
    <col min="777" max="777" width="2.26953125" style="2" customWidth="1"/>
    <col min="778" max="778" width="15.54296875" style="2" customWidth="1"/>
    <col min="779" max="779" width="8.54296875" style="2" customWidth="1"/>
    <col min="780" max="780" width="15" style="2" customWidth="1"/>
    <col min="781" max="785" width="9.1796875" style="2"/>
    <col min="786" max="786" width="17.1796875" style="2" customWidth="1"/>
    <col min="787" max="787" width="16" style="2" customWidth="1"/>
    <col min="788" max="788" width="9.7265625" style="2" customWidth="1"/>
    <col min="789" max="1011" width="9.1796875" style="2"/>
    <col min="1012" max="1012" width="2.453125" style="2" customWidth="1"/>
    <col min="1013" max="1013" width="2.26953125" style="2" customWidth="1"/>
    <col min="1014" max="1014" width="17.81640625" style="2" customWidth="1"/>
    <col min="1015" max="1015" width="10.54296875" style="2" customWidth="1"/>
    <col min="1016" max="1016" width="9" style="2" customWidth="1"/>
    <col min="1017" max="1017" width="8" style="2" customWidth="1"/>
    <col min="1018" max="1018" width="9" style="2" customWidth="1"/>
    <col min="1019" max="1019" width="8.453125" style="2" customWidth="1"/>
    <col min="1020" max="1020" width="11.453125" style="2" customWidth="1"/>
    <col min="1021" max="1021" width="8.453125" style="2" customWidth="1"/>
    <col min="1022" max="1022" width="8.1796875" style="2" customWidth="1"/>
    <col min="1023" max="1023" width="7.26953125" style="2" customWidth="1"/>
    <col min="1024" max="1024" width="7.54296875" style="2" customWidth="1"/>
    <col min="1025" max="1025" width="8" style="2" customWidth="1"/>
    <col min="1026" max="1026" width="9" style="2" customWidth="1"/>
    <col min="1027" max="1028" width="8" style="2" customWidth="1"/>
    <col min="1029" max="1029" width="7.26953125" style="2" customWidth="1"/>
    <col min="1030" max="1030" width="7.453125" style="2" customWidth="1"/>
    <col min="1031" max="1031" width="10.453125" style="2" customWidth="1"/>
    <col min="1032" max="1032" width="9" style="2" customWidth="1"/>
    <col min="1033" max="1033" width="2.26953125" style="2" customWidth="1"/>
    <col min="1034" max="1034" width="15.54296875" style="2" customWidth="1"/>
    <col min="1035" max="1035" width="8.54296875" style="2" customWidth="1"/>
    <col min="1036" max="1036" width="15" style="2" customWidth="1"/>
    <col min="1037" max="1041" width="9.1796875" style="2"/>
    <col min="1042" max="1042" width="17.1796875" style="2" customWidth="1"/>
    <col min="1043" max="1043" width="16" style="2" customWidth="1"/>
    <col min="1044" max="1044" width="9.7265625" style="2" customWidth="1"/>
    <col min="1045" max="1267" width="9.1796875" style="2"/>
    <col min="1268" max="1268" width="2.453125" style="2" customWidth="1"/>
    <col min="1269" max="1269" width="2.26953125" style="2" customWidth="1"/>
    <col min="1270" max="1270" width="17.81640625" style="2" customWidth="1"/>
    <col min="1271" max="1271" width="10.54296875" style="2" customWidth="1"/>
    <col min="1272" max="1272" width="9" style="2" customWidth="1"/>
    <col min="1273" max="1273" width="8" style="2" customWidth="1"/>
    <col min="1274" max="1274" width="9" style="2" customWidth="1"/>
    <col min="1275" max="1275" width="8.453125" style="2" customWidth="1"/>
    <col min="1276" max="1276" width="11.453125" style="2" customWidth="1"/>
    <col min="1277" max="1277" width="8.453125" style="2" customWidth="1"/>
    <col min="1278" max="1278" width="8.1796875" style="2" customWidth="1"/>
    <col min="1279" max="1279" width="7.26953125" style="2" customWidth="1"/>
    <col min="1280" max="1280" width="7.54296875" style="2" customWidth="1"/>
    <col min="1281" max="1281" width="8" style="2" customWidth="1"/>
    <col min="1282" max="1282" width="9" style="2" customWidth="1"/>
    <col min="1283" max="1284" width="8" style="2" customWidth="1"/>
    <col min="1285" max="1285" width="7.26953125" style="2" customWidth="1"/>
    <col min="1286" max="1286" width="7.453125" style="2" customWidth="1"/>
    <col min="1287" max="1287" width="10.453125" style="2" customWidth="1"/>
    <col min="1288" max="1288" width="9" style="2" customWidth="1"/>
    <col min="1289" max="1289" width="2.26953125" style="2" customWidth="1"/>
    <col min="1290" max="1290" width="15.54296875" style="2" customWidth="1"/>
    <col min="1291" max="1291" width="8.54296875" style="2" customWidth="1"/>
    <col min="1292" max="1292" width="15" style="2" customWidth="1"/>
    <col min="1293" max="1297" width="9.1796875" style="2"/>
    <col min="1298" max="1298" width="17.1796875" style="2" customWidth="1"/>
    <col min="1299" max="1299" width="16" style="2" customWidth="1"/>
    <col min="1300" max="1300" width="9.7265625" style="2" customWidth="1"/>
    <col min="1301" max="1523" width="9.1796875" style="2"/>
    <col min="1524" max="1524" width="2.453125" style="2" customWidth="1"/>
    <col min="1525" max="1525" width="2.26953125" style="2" customWidth="1"/>
    <col min="1526" max="1526" width="17.81640625" style="2" customWidth="1"/>
    <col min="1527" max="1527" width="10.54296875" style="2" customWidth="1"/>
    <col min="1528" max="1528" width="9" style="2" customWidth="1"/>
    <col min="1529" max="1529" width="8" style="2" customWidth="1"/>
    <col min="1530" max="1530" width="9" style="2" customWidth="1"/>
    <col min="1531" max="1531" width="8.453125" style="2" customWidth="1"/>
    <col min="1532" max="1532" width="11.453125" style="2" customWidth="1"/>
    <col min="1533" max="1533" width="8.453125" style="2" customWidth="1"/>
    <col min="1534" max="1534" width="8.1796875" style="2" customWidth="1"/>
    <col min="1535" max="1535" width="7.26953125" style="2" customWidth="1"/>
    <col min="1536" max="1536" width="7.54296875" style="2" customWidth="1"/>
    <col min="1537" max="1537" width="8" style="2" customWidth="1"/>
    <col min="1538" max="1538" width="9" style="2" customWidth="1"/>
    <col min="1539" max="1540" width="8" style="2" customWidth="1"/>
    <col min="1541" max="1541" width="7.26953125" style="2" customWidth="1"/>
    <col min="1542" max="1542" width="7.453125" style="2" customWidth="1"/>
    <col min="1543" max="1543" width="10.453125" style="2" customWidth="1"/>
    <col min="1544" max="1544" width="9" style="2" customWidth="1"/>
    <col min="1545" max="1545" width="2.26953125" style="2" customWidth="1"/>
    <col min="1546" max="1546" width="15.54296875" style="2" customWidth="1"/>
    <col min="1547" max="1547" width="8.54296875" style="2" customWidth="1"/>
    <col min="1548" max="1548" width="15" style="2" customWidth="1"/>
    <col min="1549" max="1553" width="9.1796875" style="2"/>
    <col min="1554" max="1554" width="17.1796875" style="2" customWidth="1"/>
    <col min="1555" max="1555" width="16" style="2" customWidth="1"/>
    <col min="1556" max="1556" width="9.7265625" style="2" customWidth="1"/>
    <col min="1557" max="1779" width="9.1796875" style="2"/>
    <col min="1780" max="1780" width="2.453125" style="2" customWidth="1"/>
    <col min="1781" max="1781" width="2.26953125" style="2" customWidth="1"/>
    <col min="1782" max="1782" width="17.81640625" style="2" customWidth="1"/>
    <col min="1783" max="1783" width="10.54296875" style="2" customWidth="1"/>
    <col min="1784" max="1784" width="9" style="2" customWidth="1"/>
    <col min="1785" max="1785" width="8" style="2" customWidth="1"/>
    <col min="1786" max="1786" width="9" style="2" customWidth="1"/>
    <col min="1787" max="1787" width="8.453125" style="2" customWidth="1"/>
    <col min="1788" max="1788" width="11.453125" style="2" customWidth="1"/>
    <col min="1789" max="1789" width="8.453125" style="2" customWidth="1"/>
    <col min="1790" max="1790" width="8.1796875" style="2" customWidth="1"/>
    <col min="1791" max="1791" width="7.26953125" style="2" customWidth="1"/>
    <col min="1792" max="1792" width="7.54296875" style="2" customWidth="1"/>
    <col min="1793" max="1793" width="8" style="2" customWidth="1"/>
    <col min="1794" max="1794" width="9" style="2" customWidth="1"/>
    <col min="1795" max="1796" width="8" style="2" customWidth="1"/>
    <col min="1797" max="1797" width="7.26953125" style="2" customWidth="1"/>
    <col min="1798" max="1798" width="7.453125" style="2" customWidth="1"/>
    <col min="1799" max="1799" width="10.453125" style="2" customWidth="1"/>
    <col min="1800" max="1800" width="9" style="2" customWidth="1"/>
    <col min="1801" max="1801" width="2.26953125" style="2" customWidth="1"/>
    <col min="1802" max="1802" width="15.54296875" style="2" customWidth="1"/>
    <col min="1803" max="1803" width="8.54296875" style="2" customWidth="1"/>
    <col min="1804" max="1804" width="15" style="2" customWidth="1"/>
    <col min="1805" max="1809" width="9.1796875" style="2"/>
    <col min="1810" max="1810" width="17.1796875" style="2" customWidth="1"/>
    <col min="1811" max="1811" width="16" style="2" customWidth="1"/>
    <col min="1812" max="1812" width="9.7265625" style="2" customWidth="1"/>
    <col min="1813" max="2035" width="9.1796875" style="2"/>
    <col min="2036" max="2036" width="2.453125" style="2" customWidth="1"/>
    <col min="2037" max="2037" width="2.26953125" style="2" customWidth="1"/>
    <col min="2038" max="2038" width="17.81640625" style="2" customWidth="1"/>
    <col min="2039" max="2039" width="10.54296875" style="2" customWidth="1"/>
    <col min="2040" max="2040" width="9" style="2" customWidth="1"/>
    <col min="2041" max="2041" width="8" style="2" customWidth="1"/>
    <col min="2042" max="2042" width="9" style="2" customWidth="1"/>
    <col min="2043" max="2043" width="8.453125" style="2" customWidth="1"/>
    <col min="2044" max="2044" width="11.453125" style="2" customWidth="1"/>
    <col min="2045" max="2045" width="8.453125" style="2" customWidth="1"/>
    <col min="2046" max="2046" width="8.1796875" style="2" customWidth="1"/>
    <col min="2047" max="2047" width="7.26953125" style="2" customWidth="1"/>
    <col min="2048" max="2048" width="7.54296875" style="2" customWidth="1"/>
    <col min="2049" max="2049" width="8" style="2" customWidth="1"/>
    <col min="2050" max="2050" width="9" style="2" customWidth="1"/>
    <col min="2051" max="2052" width="8" style="2" customWidth="1"/>
    <col min="2053" max="2053" width="7.26953125" style="2" customWidth="1"/>
    <col min="2054" max="2054" width="7.453125" style="2" customWidth="1"/>
    <col min="2055" max="2055" width="10.453125" style="2" customWidth="1"/>
    <col min="2056" max="2056" width="9" style="2" customWidth="1"/>
    <col min="2057" max="2057" width="2.26953125" style="2" customWidth="1"/>
    <col min="2058" max="2058" width="15.54296875" style="2" customWidth="1"/>
    <col min="2059" max="2059" width="8.54296875" style="2" customWidth="1"/>
    <col min="2060" max="2060" width="15" style="2" customWidth="1"/>
    <col min="2061" max="2065" width="9.1796875" style="2"/>
    <col min="2066" max="2066" width="17.1796875" style="2" customWidth="1"/>
    <col min="2067" max="2067" width="16" style="2" customWidth="1"/>
    <col min="2068" max="2068" width="9.7265625" style="2" customWidth="1"/>
    <col min="2069" max="2291" width="9.1796875" style="2"/>
    <col min="2292" max="2292" width="2.453125" style="2" customWidth="1"/>
    <col min="2293" max="2293" width="2.26953125" style="2" customWidth="1"/>
    <col min="2294" max="2294" width="17.81640625" style="2" customWidth="1"/>
    <col min="2295" max="2295" width="10.54296875" style="2" customWidth="1"/>
    <col min="2296" max="2296" width="9" style="2" customWidth="1"/>
    <col min="2297" max="2297" width="8" style="2" customWidth="1"/>
    <col min="2298" max="2298" width="9" style="2" customWidth="1"/>
    <col min="2299" max="2299" width="8.453125" style="2" customWidth="1"/>
    <col min="2300" max="2300" width="11.453125" style="2" customWidth="1"/>
    <col min="2301" max="2301" width="8.453125" style="2" customWidth="1"/>
    <col min="2302" max="2302" width="8.1796875" style="2" customWidth="1"/>
    <col min="2303" max="2303" width="7.26953125" style="2" customWidth="1"/>
    <col min="2304" max="2304" width="7.54296875" style="2" customWidth="1"/>
    <col min="2305" max="2305" width="8" style="2" customWidth="1"/>
    <col min="2306" max="2306" width="9" style="2" customWidth="1"/>
    <col min="2307" max="2308" width="8" style="2" customWidth="1"/>
    <col min="2309" max="2309" width="7.26953125" style="2" customWidth="1"/>
    <col min="2310" max="2310" width="7.453125" style="2" customWidth="1"/>
    <col min="2311" max="2311" width="10.453125" style="2" customWidth="1"/>
    <col min="2312" max="2312" width="9" style="2" customWidth="1"/>
    <col min="2313" max="2313" width="2.26953125" style="2" customWidth="1"/>
    <col min="2314" max="2314" width="15.54296875" style="2" customWidth="1"/>
    <col min="2315" max="2315" width="8.54296875" style="2" customWidth="1"/>
    <col min="2316" max="2316" width="15" style="2" customWidth="1"/>
    <col min="2317" max="2321" width="9.1796875" style="2"/>
    <col min="2322" max="2322" width="17.1796875" style="2" customWidth="1"/>
    <col min="2323" max="2323" width="16" style="2" customWidth="1"/>
    <col min="2324" max="2324" width="9.7265625" style="2" customWidth="1"/>
    <col min="2325" max="2547" width="9.1796875" style="2"/>
    <col min="2548" max="2548" width="2.453125" style="2" customWidth="1"/>
    <col min="2549" max="2549" width="2.26953125" style="2" customWidth="1"/>
    <col min="2550" max="2550" width="17.81640625" style="2" customWidth="1"/>
    <col min="2551" max="2551" width="10.54296875" style="2" customWidth="1"/>
    <col min="2552" max="2552" width="9" style="2" customWidth="1"/>
    <col min="2553" max="2553" width="8" style="2" customWidth="1"/>
    <col min="2554" max="2554" width="9" style="2" customWidth="1"/>
    <col min="2555" max="2555" width="8.453125" style="2" customWidth="1"/>
    <col min="2556" max="2556" width="11.453125" style="2" customWidth="1"/>
    <col min="2557" max="2557" width="8.453125" style="2" customWidth="1"/>
    <col min="2558" max="2558" width="8.1796875" style="2" customWidth="1"/>
    <col min="2559" max="2559" width="7.26953125" style="2" customWidth="1"/>
    <col min="2560" max="2560" width="7.54296875" style="2" customWidth="1"/>
    <col min="2561" max="2561" width="8" style="2" customWidth="1"/>
    <col min="2562" max="2562" width="9" style="2" customWidth="1"/>
    <col min="2563" max="2564" width="8" style="2" customWidth="1"/>
    <col min="2565" max="2565" width="7.26953125" style="2" customWidth="1"/>
    <col min="2566" max="2566" width="7.453125" style="2" customWidth="1"/>
    <col min="2567" max="2567" width="10.453125" style="2" customWidth="1"/>
    <col min="2568" max="2568" width="9" style="2" customWidth="1"/>
    <col min="2569" max="2569" width="2.26953125" style="2" customWidth="1"/>
    <col min="2570" max="2570" width="15.54296875" style="2" customWidth="1"/>
    <col min="2571" max="2571" width="8.54296875" style="2" customWidth="1"/>
    <col min="2572" max="2572" width="15" style="2" customWidth="1"/>
    <col min="2573" max="2577" width="9.1796875" style="2"/>
    <col min="2578" max="2578" width="17.1796875" style="2" customWidth="1"/>
    <col min="2579" max="2579" width="16" style="2" customWidth="1"/>
    <col min="2580" max="2580" width="9.7265625" style="2" customWidth="1"/>
    <col min="2581" max="2803" width="9.1796875" style="2"/>
    <col min="2804" max="2804" width="2.453125" style="2" customWidth="1"/>
    <col min="2805" max="2805" width="2.26953125" style="2" customWidth="1"/>
    <col min="2806" max="2806" width="17.81640625" style="2" customWidth="1"/>
    <col min="2807" max="2807" width="10.54296875" style="2" customWidth="1"/>
    <col min="2808" max="2808" width="9" style="2" customWidth="1"/>
    <col min="2809" max="2809" width="8" style="2" customWidth="1"/>
    <col min="2810" max="2810" width="9" style="2" customWidth="1"/>
    <col min="2811" max="2811" width="8.453125" style="2" customWidth="1"/>
    <col min="2812" max="2812" width="11.453125" style="2" customWidth="1"/>
    <col min="2813" max="2813" width="8.453125" style="2" customWidth="1"/>
    <col min="2814" max="2814" width="8.1796875" style="2" customWidth="1"/>
    <col min="2815" max="2815" width="7.26953125" style="2" customWidth="1"/>
    <col min="2816" max="2816" width="7.54296875" style="2" customWidth="1"/>
    <col min="2817" max="2817" width="8" style="2" customWidth="1"/>
    <col min="2818" max="2818" width="9" style="2" customWidth="1"/>
    <col min="2819" max="2820" width="8" style="2" customWidth="1"/>
    <col min="2821" max="2821" width="7.26953125" style="2" customWidth="1"/>
    <col min="2822" max="2822" width="7.453125" style="2" customWidth="1"/>
    <col min="2823" max="2823" width="10.453125" style="2" customWidth="1"/>
    <col min="2824" max="2824" width="9" style="2" customWidth="1"/>
    <col min="2825" max="2825" width="2.26953125" style="2" customWidth="1"/>
    <col min="2826" max="2826" width="15.54296875" style="2" customWidth="1"/>
    <col min="2827" max="2827" width="8.54296875" style="2" customWidth="1"/>
    <col min="2828" max="2828" width="15" style="2" customWidth="1"/>
    <col min="2829" max="2833" width="9.1796875" style="2"/>
    <col min="2834" max="2834" width="17.1796875" style="2" customWidth="1"/>
    <col min="2835" max="2835" width="16" style="2" customWidth="1"/>
    <col min="2836" max="2836" width="9.7265625" style="2" customWidth="1"/>
    <col min="2837" max="3059" width="9.1796875" style="2"/>
    <col min="3060" max="3060" width="2.453125" style="2" customWidth="1"/>
    <col min="3061" max="3061" width="2.26953125" style="2" customWidth="1"/>
    <col min="3062" max="3062" width="17.81640625" style="2" customWidth="1"/>
    <col min="3063" max="3063" width="10.54296875" style="2" customWidth="1"/>
    <col min="3064" max="3064" width="9" style="2" customWidth="1"/>
    <col min="3065" max="3065" width="8" style="2" customWidth="1"/>
    <col min="3066" max="3066" width="9" style="2" customWidth="1"/>
    <col min="3067" max="3067" width="8.453125" style="2" customWidth="1"/>
    <col min="3068" max="3068" width="11.453125" style="2" customWidth="1"/>
    <col min="3069" max="3069" width="8.453125" style="2" customWidth="1"/>
    <col min="3070" max="3070" width="8.1796875" style="2" customWidth="1"/>
    <col min="3071" max="3071" width="7.26953125" style="2" customWidth="1"/>
    <col min="3072" max="3072" width="7.54296875" style="2" customWidth="1"/>
    <col min="3073" max="3073" width="8" style="2" customWidth="1"/>
    <col min="3074" max="3074" width="9" style="2" customWidth="1"/>
    <col min="3075" max="3076" width="8" style="2" customWidth="1"/>
    <col min="3077" max="3077" width="7.26953125" style="2" customWidth="1"/>
    <col min="3078" max="3078" width="7.453125" style="2" customWidth="1"/>
    <col min="3079" max="3079" width="10.453125" style="2" customWidth="1"/>
    <col min="3080" max="3080" width="9" style="2" customWidth="1"/>
    <col min="3081" max="3081" width="2.26953125" style="2" customWidth="1"/>
    <col min="3082" max="3082" width="15.54296875" style="2" customWidth="1"/>
    <col min="3083" max="3083" width="8.54296875" style="2" customWidth="1"/>
    <col min="3084" max="3084" width="15" style="2" customWidth="1"/>
    <col min="3085" max="3089" width="9.1796875" style="2"/>
    <col min="3090" max="3090" width="17.1796875" style="2" customWidth="1"/>
    <col min="3091" max="3091" width="16" style="2" customWidth="1"/>
    <col min="3092" max="3092" width="9.7265625" style="2" customWidth="1"/>
    <col min="3093" max="3315" width="9.1796875" style="2"/>
    <col min="3316" max="3316" width="2.453125" style="2" customWidth="1"/>
    <col min="3317" max="3317" width="2.26953125" style="2" customWidth="1"/>
    <col min="3318" max="3318" width="17.81640625" style="2" customWidth="1"/>
    <col min="3319" max="3319" width="10.54296875" style="2" customWidth="1"/>
    <col min="3320" max="3320" width="9" style="2" customWidth="1"/>
    <col min="3321" max="3321" width="8" style="2" customWidth="1"/>
    <col min="3322" max="3322" width="9" style="2" customWidth="1"/>
    <col min="3323" max="3323" width="8.453125" style="2" customWidth="1"/>
    <col min="3324" max="3324" width="11.453125" style="2" customWidth="1"/>
    <col min="3325" max="3325" width="8.453125" style="2" customWidth="1"/>
    <col min="3326" max="3326" width="8.1796875" style="2" customWidth="1"/>
    <col min="3327" max="3327" width="7.26953125" style="2" customWidth="1"/>
    <col min="3328" max="3328" width="7.54296875" style="2" customWidth="1"/>
    <col min="3329" max="3329" width="8" style="2" customWidth="1"/>
    <col min="3330" max="3330" width="9" style="2" customWidth="1"/>
    <col min="3331" max="3332" width="8" style="2" customWidth="1"/>
    <col min="3333" max="3333" width="7.26953125" style="2" customWidth="1"/>
    <col min="3334" max="3334" width="7.453125" style="2" customWidth="1"/>
    <col min="3335" max="3335" width="10.453125" style="2" customWidth="1"/>
    <col min="3336" max="3336" width="9" style="2" customWidth="1"/>
    <col min="3337" max="3337" width="2.26953125" style="2" customWidth="1"/>
    <col min="3338" max="3338" width="15.54296875" style="2" customWidth="1"/>
    <col min="3339" max="3339" width="8.54296875" style="2" customWidth="1"/>
    <col min="3340" max="3340" width="15" style="2" customWidth="1"/>
    <col min="3341" max="3345" width="9.1796875" style="2"/>
    <col min="3346" max="3346" width="17.1796875" style="2" customWidth="1"/>
    <col min="3347" max="3347" width="16" style="2" customWidth="1"/>
    <col min="3348" max="3348" width="9.7265625" style="2" customWidth="1"/>
    <col min="3349" max="3571" width="9.1796875" style="2"/>
    <col min="3572" max="3572" width="2.453125" style="2" customWidth="1"/>
    <col min="3573" max="3573" width="2.26953125" style="2" customWidth="1"/>
    <col min="3574" max="3574" width="17.81640625" style="2" customWidth="1"/>
    <col min="3575" max="3575" width="10.54296875" style="2" customWidth="1"/>
    <col min="3576" max="3576" width="9" style="2" customWidth="1"/>
    <col min="3577" max="3577" width="8" style="2" customWidth="1"/>
    <col min="3578" max="3578" width="9" style="2" customWidth="1"/>
    <col min="3579" max="3579" width="8.453125" style="2" customWidth="1"/>
    <col min="3580" max="3580" width="11.453125" style="2" customWidth="1"/>
    <col min="3581" max="3581" width="8.453125" style="2" customWidth="1"/>
    <col min="3582" max="3582" width="8.1796875" style="2" customWidth="1"/>
    <col min="3583" max="3583" width="7.26953125" style="2" customWidth="1"/>
    <col min="3584" max="3584" width="7.54296875" style="2" customWidth="1"/>
    <col min="3585" max="3585" width="8" style="2" customWidth="1"/>
    <col min="3586" max="3586" width="9" style="2" customWidth="1"/>
    <col min="3587" max="3588" width="8" style="2" customWidth="1"/>
    <col min="3589" max="3589" width="7.26953125" style="2" customWidth="1"/>
    <col min="3590" max="3590" width="7.453125" style="2" customWidth="1"/>
    <col min="3591" max="3591" width="10.453125" style="2" customWidth="1"/>
    <col min="3592" max="3592" width="9" style="2" customWidth="1"/>
    <col min="3593" max="3593" width="2.26953125" style="2" customWidth="1"/>
    <col min="3594" max="3594" width="15.54296875" style="2" customWidth="1"/>
    <col min="3595" max="3595" width="8.54296875" style="2" customWidth="1"/>
    <col min="3596" max="3596" width="15" style="2" customWidth="1"/>
    <col min="3597" max="3601" width="9.1796875" style="2"/>
    <col min="3602" max="3602" width="17.1796875" style="2" customWidth="1"/>
    <col min="3603" max="3603" width="16" style="2" customWidth="1"/>
    <col min="3604" max="3604" width="9.7265625" style="2" customWidth="1"/>
    <col min="3605" max="3827" width="9.1796875" style="2"/>
    <col min="3828" max="3828" width="2.453125" style="2" customWidth="1"/>
    <col min="3829" max="3829" width="2.26953125" style="2" customWidth="1"/>
    <col min="3830" max="3830" width="17.81640625" style="2" customWidth="1"/>
    <col min="3831" max="3831" width="10.54296875" style="2" customWidth="1"/>
    <col min="3832" max="3832" width="9" style="2" customWidth="1"/>
    <col min="3833" max="3833" width="8" style="2" customWidth="1"/>
    <col min="3834" max="3834" width="9" style="2" customWidth="1"/>
    <col min="3835" max="3835" width="8.453125" style="2" customWidth="1"/>
    <col min="3836" max="3836" width="11.453125" style="2" customWidth="1"/>
    <col min="3837" max="3837" width="8.453125" style="2" customWidth="1"/>
    <col min="3838" max="3838" width="8.1796875" style="2" customWidth="1"/>
    <col min="3839" max="3839" width="7.26953125" style="2" customWidth="1"/>
    <col min="3840" max="3840" width="7.54296875" style="2" customWidth="1"/>
    <col min="3841" max="3841" width="8" style="2" customWidth="1"/>
    <col min="3842" max="3842" width="9" style="2" customWidth="1"/>
    <col min="3843" max="3844" width="8" style="2" customWidth="1"/>
    <col min="3845" max="3845" width="7.26953125" style="2" customWidth="1"/>
    <col min="3846" max="3846" width="7.453125" style="2" customWidth="1"/>
    <col min="3847" max="3847" width="10.453125" style="2" customWidth="1"/>
    <col min="3848" max="3848" width="9" style="2" customWidth="1"/>
    <col min="3849" max="3849" width="2.26953125" style="2" customWidth="1"/>
    <col min="3850" max="3850" width="15.54296875" style="2" customWidth="1"/>
    <col min="3851" max="3851" width="8.54296875" style="2" customWidth="1"/>
    <col min="3852" max="3852" width="15" style="2" customWidth="1"/>
    <col min="3853" max="3857" width="9.1796875" style="2"/>
    <col min="3858" max="3858" width="17.1796875" style="2" customWidth="1"/>
    <col min="3859" max="3859" width="16" style="2" customWidth="1"/>
    <col min="3860" max="3860" width="9.7265625" style="2" customWidth="1"/>
    <col min="3861" max="4083" width="9.1796875" style="2"/>
    <col min="4084" max="4084" width="2.453125" style="2" customWidth="1"/>
    <col min="4085" max="4085" width="2.26953125" style="2" customWidth="1"/>
    <col min="4086" max="4086" width="17.81640625" style="2" customWidth="1"/>
    <col min="4087" max="4087" width="10.54296875" style="2" customWidth="1"/>
    <col min="4088" max="4088" width="9" style="2" customWidth="1"/>
    <col min="4089" max="4089" width="8" style="2" customWidth="1"/>
    <col min="4090" max="4090" width="9" style="2" customWidth="1"/>
    <col min="4091" max="4091" width="8.453125" style="2" customWidth="1"/>
    <col min="4092" max="4092" width="11.453125" style="2" customWidth="1"/>
    <col min="4093" max="4093" width="8.453125" style="2" customWidth="1"/>
    <col min="4094" max="4094" width="8.1796875" style="2" customWidth="1"/>
    <col min="4095" max="4095" width="7.26953125" style="2" customWidth="1"/>
    <col min="4096" max="4096" width="7.54296875" style="2" customWidth="1"/>
    <col min="4097" max="4097" width="8" style="2" customWidth="1"/>
    <col min="4098" max="4098" width="9" style="2" customWidth="1"/>
    <col min="4099" max="4100" width="8" style="2" customWidth="1"/>
    <col min="4101" max="4101" width="7.26953125" style="2" customWidth="1"/>
    <col min="4102" max="4102" width="7.453125" style="2" customWidth="1"/>
    <col min="4103" max="4103" width="10.453125" style="2" customWidth="1"/>
    <col min="4104" max="4104" width="9" style="2" customWidth="1"/>
    <col min="4105" max="4105" width="2.26953125" style="2" customWidth="1"/>
    <col min="4106" max="4106" width="15.54296875" style="2" customWidth="1"/>
    <col min="4107" max="4107" width="8.54296875" style="2" customWidth="1"/>
    <col min="4108" max="4108" width="15" style="2" customWidth="1"/>
    <col min="4109" max="4113" width="9.1796875" style="2"/>
    <col min="4114" max="4114" width="17.1796875" style="2" customWidth="1"/>
    <col min="4115" max="4115" width="16" style="2" customWidth="1"/>
    <col min="4116" max="4116" width="9.7265625" style="2" customWidth="1"/>
    <col min="4117" max="4339" width="9.1796875" style="2"/>
    <col min="4340" max="4340" width="2.453125" style="2" customWidth="1"/>
    <col min="4341" max="4341" width="2.26953125" style="2" customWidth="1"/>
    <col min="4342" max="4342" width="17.81640625" style="2" customWidth="1"/>
    <col min="4343" max="4343" width="10.54296875" style="2" customWidth="1"/>
    <col min="4344" max="4344" width="9" style="2" customWidth="1"/>
    <col min="4345" max="4345" width="8" style="2" customWidth="1"/>
    <col min="4346" max="4346" width="9" style="2" customWidth="1"/>
    <col min="4347" max="4347" width="8.453125" style="2" customWidth="1"/>
    <col min="4348" max="4348" width="11.453125" style="2" customWidth="1"/>
    <col min="4349" max="4349" width="8.453125" style="2" customWidth="1"/>
    <col min="4350" max="4350" width="8.1796875" style="2" customWidth="1"/>
    <col min="4351" max="4351" width="7.26953125" style="2" customWidth="1"/>
    <col min="4352" max="4352" width="7.54296875" style="2" customWidth="1"/>
    <col min="4353" max="4353" width="8" style="2" customWidth="1"/>
    <col min="4354" max="4354" width="9" style="2" customWidth="1"/>
    <col min="4355" max="4356" width="8" style="2" customWidth="1"/>
    <col min="4357" max="4357" width="7.26953125" style="2" customWidth="1"/>
    <col min="4358" max="4358" width="7.453125" style="2" customWidth="1"/>
    <col min="4359" max="4359" width="10.453125" style="2" customWidth="1"/>
    <col min="4360" max="4360" width="9" style="2" customWidth="1"/>
    <col min="4361" max="4361" width="2.26953125" style="2" customWidth="1"/>
    <col min="4362" max="4362" width="15.54296875" style="2" customWidth="1"/>
    <col min="4363" max="4363" width="8.54296875" style="2" customWidth="1"/>
    <col min="4364" max="4364" width="15" style="2" customWidth="1"/>
    <col min="4365" max="4369" width="9.1796875" style="2"/>
    <col min="4370" max="4370" width="17.1796875" style="2" customWidth="1"/>
    <col min="4371" max="4371" width="16" style="2" customWidth="1"/>
    <col min="4372" max="4372" width="9.7265625" style="2" customWidth="1"/>
    <col min="4373" max="4595" width="9.1796875" style="2"/>
    <col min="4596" max="4596" width="2.453125" style="2" customWidth="1"/>
    <col min="4597" max="4597" width="2.26953125" style="2" customWidth="1"/>
    <col min="4598" max="4598" width="17.81640625" style="2" customWidth="1"/>
    <col min="4599" max="4599" width="10.54296875" style="2" customWidth="1"/>
    <col min="4600" max="4600" width="9" style="2" customWidth="1"/>
    <col min="4601" max="4601" width="8" style="2" customWidth="1"/>
    <col min="4602" max="4602" width="9" style="2" customWidth="1"/>
    <col min="4603" max="4603" width="8.453125" style="2" customWidth="1"/>
    <col min="4604" max="4604" width="11.453125" style="2" customWidth="1"/>
    <col min="4605" max="4605" width="8.453125" style="2" customWidth="1"/>
    <col min="4606" max="4606" width="8.1796875" style="2" customWidth="1"/>
    <col min="4607" max="4607" width="7.26953125" style="2" customWidth="1"/>
    <col min="4608" max="4608" width="7.54296875" style="2" customWidth="1"/>
    <col min="4609" max="4609" width="8" style="2" customWidth="1"/>
    <col min="4610" max="4610" width="9" style="2" customWidth="1"/>
    <col min="4611" max="4612" width="8" style="2" customWidth="1"/>
    <col min="4613" max="4613" width="7.26953125" style="2" customWidth="1"/>
    <col min="4614" max="4614" width="7.453125" style="2" customWidth="1"/>
    <col min="4615" max="4615" width="10.453125" style="2" customWidth="1"/>
    <col min="4616" max="4616" width="9" style="2" customWidth="1"/>
    <col min="4617" max="4617" width="2.26953125" style="2" customWidth="1"/>
    <col min="4618" max="4618" width="15.54296875" style="2" customWidth="1"/>
    <col min="4619" max="4619" width="8.54296875" style="2" customWidth="1"/>
    <col min="4620" max="4620" width="15" style="2" customWidth="1"/>
    <col min="4621" max="4625" width="9.1796875" style="2"/>
    <col min="4626" max="4626" width="17.1796875" style="2" customWidth="1"/>
    <col min="4627" max="4627" width="16" style="2" customWidth="1"/>
    <col min="4628" max="4628" width="9.7265625" style="2" customWidth="1"/>
    <col min="4629" max="4851" width="9.1796875" style="2"/>
    <col min="4852" max="4852" width="2.453125" style="2" customWidth="1"/>
    <col min="4853" max="4853" width="2.26953125" style="2" customWidth="1"/>
    <col min="4854" max="4854" width="17.81640625" style="2" customWidth="1"/>
    <col min="4855" max="4855" width="10.54296875" style="2" customWidth="1"/>
    <col min="4856" max="4856" width="9" style="2" customWidth="1"/>
    <col min="4857" max="4857" width="8" style="2" customWidth="1"/>
    <col min="4858" max="4858" width="9" style="2" customWidth="1"/>
    <col min="4859" max="4859" width="8.453125" style="2" customWidth="1"/>
    <col min="4860" max="4860" width="11.453125" style="2" customWidth="1"/>
    <col min="4861" max="4861" width="8.453125" style="2" customWidth="1"/>
    <col min="4862" max="4862" width="8.1796875" style="2" customWidth="1"/>
    <col min="4863" max="4863" width="7.26953125" style="2" customWidth="1"/>
    <col min="4864" max="4864" width="7.54296875" style="2" customWidth="1"/>
    <col min="4865" max="4865" width="8" style="2" customWidth="1"/>
    <col min="4866" max="4866" width="9" style="2" customWidth="1"/>
    <col min="4867" max="4868" width="8" style="2" customWidth="1"/>
    <col min="4869" max="4869" width="7.26953125" style="2" customWidth="1"/>
    <col min="4870" max="4870" width="7.453125" style="2" customWidth="1"/>
    <col min="4871" max="4871" width="10.453125" style="2" customWidth="1"/>
    <col min="4872" max="4872" width="9" style="2" customWidth="1"/>
    <col min="4873" max="4873" width="2.26953125" style="2" customWidth="1"/>
    <col min="4874" max="4874" width="15.54296875" style="2" customWidth="1"/>
    <col min="4875" max="4875" width="8.54296875" style="2" customWidth="1"/>
    <col min="4876" max="4876" width="15" style="2" customWidth="1"/>
    <col min="4877" max="4881" width="9.1796875" style="2"/>
    <col min="4882" max="4882" width="17.1796875" style="2" customWidth="1"/>
    <col min="4883" max="4883" width="16" style="2" customWidth="1"/>
    <col min="4884" max="4884" width="9.7265625" style="2" customWidth="1"/>
    <col min="4885" max="5107" width="9.1796875" style="2"/>
    <col min="5108" max="5108" width="2.453125" style="2" customWidth="1"/>
    <col min="5109" max="5109" width="2.26953125" style="2" customWidth="1"/>
    <col min="5110" max="5110" width="17.81640625" style="2" customWidth="1"/>
    <col min="5111" max="5111" width="10.54296875" style="2" customWidth="1"/>
    <col min="5112" max="5112" width="9" style="2" customWidth="1"/>
    <col min="5113" max="5113" width="8" style="2" customWidth="1"/>
    <col min="5114" max="5114" width="9" style="2" customWidth="1"/>
    <col min="5115" max="5115" width="8.453125" style="2" customWidth="1"/>
    <col min="5116" max="5116" width="11.453125" style="2" customWidth="1"/>
    <col min="5117" max="5117" width="8.453125" style="2" customWidth="1"/>
    <col min="5118" max="5118" width="8.1796875" style="2" customWidth="1"/>
    <col min="5119" max="5119" width="7.26953125" style="2" customWidth="1"/>
    <col min="5120" max="5120" width="7.54296875" style="2" customWidth="1"/>
    <col min="5121" max="5121" width="8" style="2" customWidth="1"/>
    <col min="5122" max="5122" width="9" style="2" customWidth="1"/>
    <col min="5123" max="5124" width="8" style="2" customWidth="1"/>
    <col min="5125" max="5125" width="7.26953125" style="2" customWidth="1"/>
    <col min="5126" max="5126" width="7.453125" style="2" customWidth="1"/>
    <col min="5127" max="5127" width="10.453125" style="2" customWidth="1"/>
    <col min="5128" max="5128" width="9" style="2" customWidth="1"/>
    <col min="5129" max="5129" width="2.26953125" style="2" customWidth="1"/>
    <col min="5130" max="5130" width="15.54296875" style="2" customWidth="1"/>
    <col min="5131" max="5131" width="8.54296875" style="2" customWidth="1"/>
    <col min="5132" max="5132" width="15" style="2" customWidth="1"/>
    <col min="5133" max="5137" width="9.1796875" style="2"/>
    <col min="5138" max="5138" width="17.1796875" style="2" customWidth="1"/>
    <col min="5139" max="5139" width="16" style="2" customWidth="1"/>
    <col min="5140" max="5140" width="9.7265625" style="2" customWidth="1"/>
    <col min="5141" max="5363" width="9.1796875" style="2"/>
    <col min="5364" max="5364" width="2.453125" style="2" customWidth="1"/>
    <col min="5365" max="5365" width="2.26953125" style="2" customWidth="1"/>
    <col min="5366" max="5366" width="17.81640625" style="2" customWidth="1"/>
    <col min="5367" max="5367" width="10.54296875" style="2" customWidth="1"/>
    <col min="5368" max="5368" width="9" style="2" customWidth="1"/>
    <col min="5369" max="5369" width="8" style="2" customWidth="1"/>
    <col min="5370" max="5370" width="9" style="2" customWidth="1"/>
    <col min="5371" max="5371" width="8.453125" style="2" customWidth="1"/>
    <col min="5372" max="5372" width="11.453125" style="2" customWidth="1"/>
    <col min="5373" max="5373" width="8.453125" style="2" customWidth="1"/>
    <col min="5374" max="5374" width="8.1796875" style="2" customWidth="1"/>
    <col min="5375" max="5375" width="7.26953125" style="2" customWidth="1"/>
    <col min="5376" max="5376" width="7.54296875" style="2" customWidth="1"/>
    <col min="5377" max="5377" width="8" style="2" customWidth="1"/>
    <col min="5378" max="5378" width="9" style="2" customWidth="1"/>
    <col min="5379" max="5380" width="8" style="2" customWidth="1"/>
    <col min="5381" max="5381" width="7.26953125" style="2" customWidth="1"/>
    <col min="5382" max="5382" width="7.453125" style="2" customWidth="1"/>
    <col min="5383" max="5383" width="10.453125" style="2" customWidth="1"/>
    <col min="5384" max="5384" width="9" style="2" customWidth="1"/>
    <col min="5385" max="5385" width="2.26953125" style="2" customWidth="1"/>
    <col min="5386" max="5386" width="15.54296875" style="2" customWidth="1"/>
    <col min="5387" max="5387" width="8.54296875" style="2" customWidth="1"/>
    <col min="5388" max="5388" width="15" style="2" customWidth="1"/>
    <col min="5389" max="5393" width="9.1796875" style="2"/>
    <col min="5394" max="5394" width="17.1796875" style="2" customWidth="1"/>
    <col min="5395" max="5395" width="16" style="2" customWidth="1"/>
    <col min="5396" max="5396" width="9.7265625" style="2" customWidth="1"/>
    <col min="5397" max="5619" width="9.1796875" style="2"/>
    <col min="5620" max="5620" width="2.453125" style="2" customWidth="1"/>
    <col min="5621" max="5621" width="2.26953125" style="2" customWidth="1"/>
    <col min="5622" max="5622" width="17.81640625" style="2" customWidth="1"/>
    <col min="5623" max="5623" width="10.54296875" style="2" customWidth="1"/>
    <col min="5624" max="5624" width="9" style="2" customWidth="1"/>
    <col min="5625" max="5625" width="8" style="2" customWidth="1"/>
    <col min="5626" max="5626" width="9" style="2" customWidth="1"/>
    <col min="5627" max="5627" width="8.453125" style="2" customWidth="1"/>
    <col min="5628" max="5628" width="11.453125" style="2" customWidth="1"/>
    <col min="5629" max="5629" width="8.453125" style="2" customWidth="1"/>
    <col min="5630" max="5630" width="8.1796875" style="2" customWidth="1"/>
    <col min="5631" max="5631" width="7.26953125" style="2" customWidth="1"/>
    <col min="5632" max="5632" width="7.54296875" style="2" customWidth="1"/>
    <col min="5633" max="5633" width="8" style="2" customWidth="1"/>
    <col min="5634" max="5634" width="9" style="2" customWidth="1"/>
    <col min="5635" max="5636" width="8" style="2" customWidth="1"/>
    <col min="5637" max="5637" width="7.26953125" style="2" customWidth="1"/>
    <col min="5638" max="5638" width="7.453125" style="2" customWidth="1"/>
    <col min="5639" max="5639" width="10.453125" style="2" customWidth="1"/>
    <col min="5640" max="5640" width="9" style="2" customWidth="1"/>
    <col min="5641" max="5641" width="2.26953125" style="2" customWidth="1"/>
    <col min="5642" max="5642" width="15.54296875" style="2" customWidth="1"/>
    <col min="5643" max="5643" width="8.54296875" style="2" customWidth="1"/>
    <col min="5644" max="5644" width="15" style="2" customWidth="1"/>
    <col min="5645" max="5649" width="9.1796875" style="2"/>
    <col min="5650" max="5650" width="17.1796875" style="2" customWidth="1"/>
    <col min="5651" max="5651" width="16" style="2" customWidth="1"/>
    <col min="5652" max="5652" width="9.7265625" style="2" customWidth="1"/>
    <col min="5653" max="5875" width="9.1796875" style="2"/>
    <col min="5876" max="5876" width="2.453125" style="2" customWidth="1"/>
    <col min="5877" max="5877" width="2.26953125" style="2" customWidth="1"/>
    <col min="5878" max="5878" width="17.81640625" style="2" customWidth="1"/>
    <col min="5879" max="5879" width="10.54296875" style="2" customWidth="1"/>
    <col min="5880" max="5880" width="9" style="2" customWidth="1"/>
    <col min="5881" max="5881" width="8" style="2" customWidth="1"/>
    <col min="5882" max="5882" width="9" style="2" customWidth="1"/>
    <col min="5883" max="5883" width="8.453125" style="2" customWidth="1"/>
    <col min="5884" max="5884" width="11.453125" style="2" customWidth="1"/>
    <col min="5885" max="5885" width="8.453125" style="2" customWidth="1"/>
    <col min="5886" max="5886" width="8.1796875" style="2" customWidth="1"/>
    <col min="5887" max="5887" width="7.26953125" style="2" customWidth="1"/>
    <col min="5888" max="5888" width="7.54296875" style="2" customWidth="1"/>
    <col min="5889" max="5889" width="8" style="2" customWidth="1"/>
    <col min="5890" max="5890" width="9" style="2" customWidth="1"/>
    <col min="5891" max="5892" width="8" style="2" customWidth="1"/>
    <col min="5893" max="5893" width="7.26953125" style="2" customWidth="1"/>
    <col min="5894" max="5894" width="7.453125" style="2" customWidth="1"/>
    <col min="5895" max="5895" width="10.453125" style="2" customWidth="1"/>
    <col min="5896" max="5896" width="9" style="2" customWidth="1"/>
    <col min="5897" max="5897" width="2.26953125" style="2" customWidth="1"/>
    <col min="5898" max="5898" width="15.54296875" style="2" customWidth="1"/>
    <col min="5899" max="5899" width="8.54296875" style="2" customWidth="1"/>
    <col min="5900" max="5900" width="15" style="2" customWidth="1"/>
    <col min="5901" max="5905" width="9.1796875" style="2"/>
    <col min="5906" max="5906" width="17.1796875" style="2" customWidth="1"/>
    <col min="5907" max="5907" width="16" style="2" customWidth="1"/>
    <col min="5908" max="5908" width="9.7265625" style="2" customWidth="1"/>
    <col min="5909" max="6131" width="9.1796875" style="2"/>
    <col min="6132" max="6132" width="2.453125" style="2" customWidth="1"/>
    <col min="6133" max="6133" width="2.26953125" style="2" customWidth="1"/>
    <col min="6134" max="6134" width="17.81640625" style="2" customWidth="1"/>
    <col min="6135" max="6135" width="10.54296875" style="2" customWidth="1"/>
    <col min="6136" max="6136" width="9" style="2" customWidth="1"/>
    <col min="6137" max="6137" width="8" style="2" customWidth="1"/>
    <col min="6138" max="6138" width="9" style="2" customWidth="1"/>
    <col min="6139" max="6139" width="8.453125" style="2" customWidth="1"/>
    <col min="6140" max="6140" width="11.453125" style="2" customWidth="1"/>
    <col min="6141" max="6141" width="8.453125" style="2" customWidth="1"/>
    <col min="6142" max="6142" width="8.1796875" style="2" customWidth="1"/>
    <col min="6143" max="6143" width="7.26953125" style="2" customWidth="1"/>
    <col min="6144" max="6144" width="7.54296875" style="2" customWidth="1"/>
    <col min="6145" max="6145" width="8" style="2" customWidth="1"/>
    <col min="6146" max="6146" width="9" style="2" customWidth="1"/>
    <col min="6147" max="6148" width="8" style="2" customWidth="1"/>
    <col min="6149" max="6149" width="7.26953125" style="2" customWidth="1"/>
    <col min="6150" max="6150" width="7.453125" style="2" customWidth="1"/>
    <col min="6151" max="6151" width="10.453125" style="2" customWidth="1"/>
    <col min="6152" max="6152" width="9" style="2" customWidth="1"/>
    <col min="6153" max="6153" width="2.26953125" style="2" customWidth="1"/>
    <col min="6154" max="6154" width="15.54296875" style="2" customWidth="1"/>
    <col min="6155" max="6155" width="8.54296875" style="2" customWidth="1"/>
    <col min="6156" max="6156" width="15" style="2" customWidth="1"/>
    <col min="6157" max="6161" width="9.1796875" style="2"/>
    <col min="6162" max="6162" width="17.1796875" style="2" customWidth="1"/>
    <col min="6163" max="6163" width="16" style="2" customWidth="1"/>
    <col min="6164" max="6164" width="9.7265625" style="2" customWidth="1"/>
    <col min="6165" max="6387" width="9.1796875" style="2"/>
    <col min="6388" max="6388" width="2.453125" style="2" customWidth="1"/>
    <col min="6389" max="6389" width="2.26953125" style="2" customWidth="1"/>
    <col min="6390" max="6390" width="17.81640625" style="2" customWidth="1"/>
    <col min="6391" max="6391" width="10.54296875" style="2" customWidth="1"/>
    <col min="6392" max="6392" width="9" style="2" customWidth="1"/>
    <col min="6393" max="6393" width="8" style="2" customWidth="1"/>
    <col min="6394" max="6394" width="9" style="2" customWidth="1"/>
    <col min="6395" max="6395" width="8.453125" style="2" customWidth="1"/>
    <col min="6396" max="6396" width="11.453125" style="2" customWidth="1"/>
    <col min="6397" max="6397" width="8.453125" style="2" customWidth="1"/>
    <col min="6398" max="6398" width="8.1796875" style="2" customWidth="1"/>
    <col min="6399" max="6399" width="7.26953125" style="2" customWidth="1"/>
    <col min="6400" max="6400" width="7.54296875" style="2" customWidth="1"/>
    <col min="6401" max="6401" width="8" style="2" customWidth="1"/>
    <col min="6402" max="6402" width="9" style="2" customWidth="1"/>
    <col min="6403" max="6404" width="8" style="2" customWidth="1"/>
    <col min="6405" max="6405" width="7.26953125" style="2" customWidth="1"/>
    <col min="6406" max="6406" width="7.453125" style="2" customWidth="1"/>
    <col min="6407" max="6407" width="10.453125" style="2" customWidth="1"/>
    <col min="6408" max="6408" width="9" style="2" customWidth="1"/>
    <col min="6409" max="6409" width="2.26953125" style="2" customWidth="1"/>
    <col min="6410" max="6410" width="15.54296875" style="2" customWidth="1"/>
    <col min="6411" max="6411" width="8.54296875" style="2" customWidth="1"/>
    <col min="6412" max="6412" width="15" style="2" customWidth="1"/>
    <col min="6413" max="6417" width="9.1796875" style="2"/>
    <col min="6418" max="6418" width="17.1796875" style="2" customWidth="1"/>
    <col min="6419" max="6419" width="16" style="2" customWidth="1"/>
    <col min="6420" max="6420" width="9.7265625" style="2" customWidth="1"/>
    <col min="6421" max="6643" width="9.1796875" style="2"/>
    <col min="6644" max="6644" width="2.453125" style="2" customWidth="1"/>
    <col min="6645" max="6645" width="2.26953125" style="2" customWidth="1"/>
    <col min="6646" max="6646" width="17.81640625" style="2" customWidth="1"/>
    <col min="6647" max="6647" width="10.54296875" style="2" customWidth="1"/>
    <col min="6648" max="6648" width="9" style="2" customWidth="1"/>
    <col min="6649" max="6649" width="8" style="2" customWidth="1"/>
    <col min="6650" max="6650" width="9" style="2" customWidth="1"/>
    <col min="6651" max="6651" width="8.453125" style="2" customWidth="1"/>
    <col min="6652" max="6652" width="11.453125" style="2" customWidth="1"/>
    <col min="6653" max="6653" width="8.453125" style="2" customWidth="1"/>
    <col min="6654" max="6654" width="8.1796875" style="2" customWidth="1"/>
    <col min="6655" max="6655" width="7.26953125" style="2" customWidth="1"/>
    <col min="6656" max="6656" width="7.54296875" style="2" customWidth="1"/>
    <col min="6657" max="6657" width="8" style="2" customWidth="1"/>
    <col min="6658" max="6658" width="9" style="2" customWidth="1"/>
    <col min="6659" max="6660" width="8" style="2" customWidth="1"/>
    <col min="6661" max="6661" width="7.26953125" style="2" customWidth="1"/>
    <col min="6662" max="6662" width="7.453125" style="2" customWidth="1"/>
    <col min="6663" max="6663" width="10.453125" style="2" customWidth="1"/>
    <col min="6664" max="6664" width="9" style="2" customWidth="1"/>
    <col min="6665" max="6665" width="2.26953125" style="2" customWidth="1"/>
    <col min="6666" max="6666" width="15.54296875" style="2" customWidth="1"/>
    <col min="6667" max="6667" width="8.54296875" style="2" customWidth="1"/>
    <col min="6668" max="6668" width="15" style="2" customWidth="1"/>
    <col min="6669" max="6673" width="9.1796875" style="2"/>
    <col min="6674" max="6674" width="17.1796875" style="2" customWidth="1"/>
    <col min="6675" max="6675" width="16" style="2" customWidth="1"/>
    <col min="6676" max="6676" width="9.7265625" style="2" customWidth="1"/>
    <col min="6677" max="6899" width="9.1796875" style="2"/>
    <col min="6900" max="6900" width="2.453125" style="2" customWidth="1"/>
    <col min="6901" max="6901" width="2.26953125" style="2" customWidth="1"/>
    <col min="6902" max="6902" width="17.81640625" style="2" customWidth="1"/>
    <col min="6903" max="6903" width="10.54296875" style="2" customWidth="1"/>
    <col min="6904" max="6904" width="9" style="2" customWidth="1"/>
    <col min="6905" max="6905" width="8" style="2" customWidth="1"/>
    <col min="6906" max="6906" width="9" style="2" customWidth="1"/>
    <col min="6907" max="6907" width="8.453125" style="2" customWidth="1"/>
    <col min="6908" max="6908" width="11.453125" style="2" customWidth="1"/>
    <col min="6909" max="6909" width="8.453125" style="2" customWidth="1"/>
    <col min="6910" max="6910" width="8.1796875" style="2" customWidth="1"/>
    <col min="6911" max="6911" width="7.26953125" style="2" customWidth="1"/>
    <col min="6912" max="6912" width="7.54296875" style="2" customWidth="1"/>
    <col min="6913" max="6913" width="8" style="2" customWidth="1"/>
    <col min="6914" max="6914" width="9" style="2" customWidth="1"/>
    <col min="6915" max="6916" width="8" style="2" customWidth="1"/>
    <col min="6917" max="6917" width="7.26953125" style="2" customWidth="1"/>
    <col min="6918" max="6918" width="7.453125" style="2" customWidth="1"/>
    <col min="6919" max="6919" width="10.453125" style="2" customWidth="1"/>
    <col min="6920" max="6920" width="9" style="2" customWidth="1"/>
    <col min="6921" max="6921" width="2.26953125" style="2" customWidth="1"/>
    <col min="6922" max="6922" width="15.54296875" style="2" customWidth="1"/>
    <col min="6923" max="6923" width="8.54296875" style="2" customWidth="1"/>
    <col min="6924" max="6924" width="15" style="2" customWidth="1"/>
    <col min="6925" max="6929" width="9.1796875" style="2"/>
    <col min="6930" max="6930" width="17.1796875" style="2" customWidth="1"/>
    <col min="6931" max="6931" width="16" style="2" customWidth="1"/>
    <col min="6932" max="6932" width="9.7265625" style="2" customWidth="1"/>
    <col min="6933" max="7155" width="9.1796875" style="2"/>
    <col min="7156" max="7156" width="2.453125" style="2" customWidth="1"/>
    <col min="7157" max="7157" width="2.26953125" style="2" customWidth="1"/>
    <col min="7158" max="7158" width="17.81640625" style="2" customWidth="1"/>
    <col min="7159" max="7159" width="10.54296875" style="2" customWidth="1"/>
    <col min="7160" max="7160" width="9" style="2" customWidth="1"/>
    <col min="7161" max="7161" width="8" style="2" customWidth="1"/>
    <col min="7162" max="7162" width="9" style="2" customWidth="1"/>
    <col min="7163" max="7163" width="8.453125" style="2" customWidth="1"/>
    <col min="7164" max="7164" width="11.453125" style="2" customWidth="1"/>
    <col min="7165" max="7165" width="8.453125" style="2" customWidth="1"/>
    <col min="7166" max="7166" width="8.1796875" style="2" customWidth="1"/>
    <col min="7167" max="7167" width="7.26953125" style="2" customWidth="1"/>
    <col min="7168" max="7168" width="7.54296875" style="2" customWidth="1"/>
    <col min="7169" max="7169" width="8" style="2" customWidth="1"/>
    <col min="7170" max="7170" width="9" style="2" customWidth="1"/>
    <col min="7171" max="7172" width="8" style="2" customWidth="1"/>
    <col min="7173" max="7173" width="7.26953125" style="2" customWidth="1"/>
    <col min="7174" max="7174" width="7.453125" style="2" customWidth="1"/>
    <col min="7175" max="7175" width="10.453125" style="2" customWidth="1"/>
    <col min="7176" max="7176" width="9" style="2" customWidth="1"/>
    <col min="7177" max="7177" width="2.26953125" style="2" customWidth="1"/>
    <col min="7178" max="7178" width="15.54296875" style="2" customWidth="1"/>
    <col min="7179" max="7179" width="8.54296875" style="2" customWidth="1"/>
    <col min="7180" max="7180" width="15" style="2" customWidth="1"/>
    <col min="7181" max="7185" width="9.1796875" style="2"/>
    <col min="7186" max="7186" width="17.1796875" style="2" customWidth="1"/>
    <col min="7187" max="7187" width="16" style="2" customWidth="1"/>
    <col min="7188" max="7188" width="9.7265625" style="2" customWidth="1"/>
    <col min="7189" max="7411" width="9.1796875" style="2"/>
    <col min="7412" max="7412" width="2.453125" style="2" customWidth="1"/>
    <col min="7413" max="7413" width="2.26953125" style="2" customWidth="1"/>
    <col min="7414" max="7414" width="17.81640625" style="2" customWidth="1"/>
    <col min="7415" max="7415" width="10.54296875" style="2" customWidth="1"/>
    <col min="7416" max="7416" width="9" style="2" customWidth="1"/>
    <col min="7417" max="7417" width="8" style="2" customWidth="1"/>
    <col min="7418" max="7418" width="9" style="2" customWidth="1"/>
    <col min="7419" max="7419" width="8.453125" style="2" customWidth="1"/>
    <col min="7420" max="7420" width="11.453125" style="2" customWidth="1"/>
    <col min="7421" max="7421" width="8.453125" style="2" customWidth="1"/>
    <col min="7422" max="7422" width="8.1796875" style="2" customWidth="1"/>
    <col min="7423" max="7423" width="7.26953125" style="2" customWidth="1"/>
    <col min="7424" max="7424" width="7.54296875" style="2" customWidth="1"/>
    <col min="7425" max="7425" width="8" style="2" customWidth="1"/>
    <col min="7426" max="7426" width="9" style="2" customWidth="1"/>
    <col min="7427" max="7428" width="8" style="2" customWidth="1"/>
    <col min="7429" max="7429" width="7.26953125" style="2" customWidth="1"/>
    <col min="7430" max="7430" width="7.453125" style="2" customWidth="1"/>
    <col min="7431" max="7431" width="10.453125" style="2" customWidth="1"/>
    <col min="7432" max="7432" width="9" style="2" customWidth="1"/>
    <col min="7433" max="7433" width="2.26953125" style="2" customWidth="1"/>
    <col min="7434" max="7434" width="15.54296875" style="2" customWidth="1"/>
    <col min="7435" max="7435" width="8.54296875" style="2" customWidth="1"/>
    <col min="7436" max="7436" width="15" style="2" customWidth="1"/>
    <col min="7437" max="7441" width="9.1796875" style="2"/>
    <col min="7442" max="7442" width="17.1796875" style="2" customWidth="1"/>
    <col min="7443" max="7443" width="16" style="2" customWidth="1"/>
    <col min="7444" max="7444" width="9.7265625" style="2" customWidth="1"/>
    <col min="7445" max="7667" width="9.1796875" style="2"/>
    <col min="7668" max="7668" width="2.453125" style="2" customWidth="1"/>
    <col min="7669" max="7669" width="2.26953125" style="2" customWidth="1"/>
    <col min="7670" max="7670" width="17.81640625" style="2" customWidth="1"/>
    <col min="7671" max="7671" width="10.54296875" style="2" customWidth="1"/>
    <col min="7672" max="7672" width="9" style="2" customWidth="1"/>
    <col min="7673" max="7673" width="8" style="2" customWidth="1"/>
    <col min="7674" max="7674" width="9" style="2" customWidth="1"/>
    <col min="7675" max="7675" width="8.453125" style="2" customWidth="1"/>
    <col min="7676" max="7676" width="11.453125" style="2" customWidth="1"/>
    <col min="7677" max="7677" width="8.453125" style="2" customWidth="1"/>
    <col min="7678" max="7678" width="8.1796875" style="2" customWidth="1"/>
    <col min="7679" max="7679" width="7.26953125" style="2" customWidth="1"/>
    <col min="7680" max="7680" width="7.54296875" style="2" customWidth="1"/>
    <col min="7681" max="7681" width="8" style="2" customWidth="1"/>
    <col min="7682" max="7682" width="9" style="2" customWidth="1"/>
    <col min="7683" max="7684" width="8" style="2" customWidth="1"/>
    <col min="7685" max="7685" width="7.26953125" style="2" customWidth="1"/>
    <col min="7686" max="7686" width="7.453125" style="2" customWidth="1"/>
    <col min="7687" max="7687" width="10.453125" style="2" customWidth="1"/>
    <col min="7688" max="7688" width="9" style="2" customWidth="1"/>
    <col min="7689" max="7689" width="2.26953125" style="2" customWidth="1"/>
    <col min="7690" max="7690" width="15.54296875" style="2" customWidth="1"/>
    <col min="7691" max="7691" width="8.54296875" style="2" customWidth="1"/>
    <col min="7692" max="7692" width="15" style="2" customWidth="1"/>
    <col min="7693" max="7697" width="9.1796875" style="2"/>
    <col min="7698" max="7698" width="17.1796875" style="2" customWidth="1"/>
    <col min="7699" max="7699" width="16" style="2" customWidth="1"/>
    <col min="7700" max="7700" width="9.7265625" style="2" customWidth="1"/>
    <col min="7701" max="7923" width="9.1796875" style="2"/>
    <col min="7924" max="7924" width="2.453125" style="2" customWidth="1"/>
    <col min="7925" max="7925" width="2.26953125" style="2" customWidth="1"/>
    <col min="7926" max="7926" width="17.81640625" style="2" customWidth="1"/>
    <col min="7927" max="7927" width="10.54296875" style="2" customWidth="1"/>
    <col min="7928" max="7928" width="9" style="2" customWidth="1"/>
    <col min="7929" max="7929" width="8" style="2" customWidth="1"/>
    <col min="7930" max="7930" width="9" style="2" customWidth="1"/>
    <col min="7931" max="7931" width="8.453125" style="2" customWidth="1"/>
    <col min="7932" max="7932" width="11.453125" style="2" customWidth="1"/>
    <col min="7933" max="7933" width="8.453125" style="2" customWidth="1"/>
    <col min="7934" max="7934" width="8.1796875" style="2" customWidth="1"/>
    <col min="7935" max="7935" width="7.26953125" style="2" customWidth="1"/>
    <col min="7936" max="7936" width="7.54296875" style="2" customWidth="1"/>
    <col min="7937" max="7937" width="8" style="2" customWidth="1"/>
    <col min="7938" max="7938" width="9" style="2" customWidth="1"/>
    <col min="7939" max="7940" width="8" style="2" customWidth="1"/>
    <col min="7941" max="7941" width="7.26953125" style="2" customWidth="1"/>
    <col min="7942" max="7942" width="7.453125" style="2" customWidth="1"/>
    <col min="7943" max="7943" width="10.453125" style="2" customWidth="1"/>
    <col min="7944" max="7944" width="9" style="2" customWidth="1"/>
    <col min="7945" max="7945" width="2.26953125" style="2" customWidth="1"/>
    <col min="7946" max="7946" width="15.54296875" style="2" customWidth="1"/>
    <col min="7947" max="7947" width="8.54296875" style="2" customWidth="1"/>
    <col min="7948" max="7948" width="15" style="2" customWidth="1"/>
    <col min="7949" max="7953" width="9.1796875" style="2"/>
    <col min="7954" max="7954" width="17.1796875" style="2" customWidth="1"/>
    <col min="7955" max="7955" width="16" style="2" customWidth="1"/>
    <col min="7956" max="7956" width="9.7265625" style="2" customWidth="1"/>
    <col min="7957" max="8179" width="9.1796875" style="2"/>
    <col min="8180" max="8180" width="2.453125" style="2" customWidth="1"/>
    <col min="8181" max="8181" width="2.26953125" style="2" customWidth="1"/>
    <col min="8182" max="8182" width="17.81640625" style="2" customWidth="1"/>
    <col min="8183" max="8183" width="10.54296875" style="2" customWidth="1"/>
    <col min="8184" max="8184" width="9" style="2" customWidth="1"/>
    <col min="8185" max="8185" width="8" style="2" customWidth="1"/>
    <col min="8186" max="8186" width="9" style="2" customWidth="1"/>
    <col min="8187" max="8187" width="8.453125" style="2" customWidth="1"/>
    <col min="8188" max="8188" width="11.453125" style="2" customWidth="1"/>
    <col min="8189" max="8189" width="8.453125" style="2" customWidth="1"/>
    <col min="8190" max="8190" width="8.1796875" style="2" customWidth="1"/>
    <col min="8191" max="8191" width="7.26953125" style="2" customWidth="1"/>
    <col min="8192" max="8192" width="7.54296875" style="2" customWidth="1"/>
    <col min="8193" max="8193" width="8" style="2" customWidth="1"/>
    <col min="8194" max="8194" width="9" style="2" customWidth="1"/>
    <col min="8195" max="8196" width="8" style="2" customWidth="1"/>
    <col min="8197" max="8197" width="7.26953125" style="2" customWidth="1"/>
    <col min="8198" max="8198" width="7.453125" style="2" customWidth="1"/>
    <col min="8199" max="8199" width="10.453125" style="2" customWidth="1"/>
    <col min="8200" max="8200" width="9" style="2" customWidth="1"/>
    <col min="8201" max="8201" width="2.26953125" style="2" customWidth="1"/>
    <col min="8202" max="8202" width="15.54296875" style="2" customWidth="1"/>
    <col min="8203" max="8203" width="8.54296875" style="2" customWidth="1"/>
    <col min="8204" max="8204" width="15" style="2" customWidth="1"/>
    <col min="8205" max="8209" width="9.1796875" style="2"/>
    <col min="8210" max="8210" width="17.1796875" style="2" customWidth="1"/>
    <col min="8211" max="8211" width="16" style="2" customWidth="1"/>
    <col min="8212" max="8212" width="9.7265625" style="2" customWidth="1"/>
    <col min="8213" max="8435" width="9.1796875" style="2"/>
    <col min="8436" max="8436" width="2.453125" style="2" customWidth="1"/>
    <col min="8437" max="8437" width="2.26953125" style="2" customWidth="1"/>
    <col min="8438" max="8438" width="17.81640625" style="2" customWidth="1"/>
    <col min="8439" max="8439" width="10.54296875" style="2" customWidth="1"/>
    <col min="8440" max="8440" width="9" style="2" customWidth="1"/>
    <col min="8441" max="8441" width="8" style="2" customWidth="1"/>
    <col min="8442" max="8442" width="9" style="2" customWidth="1"/>
    <col min="8443" max="8443" width="8.453125" style="2" customWidth="1"/>
    <col min="8444" max="8444" width="11.453125" style="2" customWidth="1"/>
    <col min="8445" max="8445" width="8.453125" style="2" customWidth="1"/>
    <col min="8446" max="8446" width="8.1796875" style="2" customWidth="1"/>
    <col min="8447" max="8447" width="7.26953125" style="2" customWidth="1"/>
    <col min="8448" max="8448" width="7.54296875" style="2" customWidth="1"/>
    <col min="8449" max="8449" width="8" style="2" customWidth="1"/>
    <col min="8450" max="8450" width="9" style="2" customWidth="1"/>
    <col min="8451" max="8452" width="8" style="2" customWidth="1"/>
    <col min="8453" max="8453" width="7.26953125" style="2" customWidth="1"/>
    <col min="8454" max="8454" width="7.453125" style="2" customWidth="1"/>
    <col min="8455" max="8455" width="10.453125" style="2" customWidth="1"/>
    <col min="8456" max="8456" width="9" style="2" customWidth="1"/>
    <col min="8457" max="8457" width="2.26953125" style="2" customWidth="1"/>
    <col min="8458" max="8458" width="15.54296875" style="2" customWidth="1"/>
    <col min="8459" max="8459" width="8.54296875" style="2" customWidth="1"/>
    <col min="8460" max="8460" width="15" style="2" customWidth="1"/>
    <col min="8461" max="8465" width="9.1796875" style="2"/>
    <col min="8466" max="8466" width="17.1796875" style="2" customWidth="1"/>
    <col min="8467" max="8467" width="16" style="2" customWidth="1"/>
    <col min="8468" max="8468" width="9.7265625" style="2" customWidth="1"/>
    <col min="8469" max="8691" width="9.1796875" style="2"/>
    <col min="8692" max="8692" width="2.453125" style="2" customWidth="1"/>
    <col min="8693" max="8693" width="2.26953125" style="2" customWidth="1"/>
    <col min="8694" max="8694" width="17.81640625" style="2" customWidth="1"/>
    <col min="8695" max="8695" width="10.54296875" style="2" customWidth="1"/>
    <col min="8696" max="8696" width="9" style="2" customWidth="1"/>
    <col min="8697" max="8697" width="8" style="2" customWidth="1"/>
    <col min="8698" max="8698" width="9" style="2" customWidth="1"/>
    <col min="8699" max="8699" width="8.453125" style="2" customWidth="1"/>
    <col min="8700" max="8700" width="11.453125" style="2" customWidth="1"/>
    <col min="8701" max="8701" width="8.453125" style="2" customWidth="1"/>
    <col min="8702" max="8702" width="8.1796875" style="2" customWidth="1"/>
    <col min="8703" max="8703" width="7.26953125" style="2" customWidth="1"/>
    <col min="8704" max="8704" width="7.54296875" style="2" customWidth="1"/>
    <col min="8705" max="8705" width="8" style="2" customWidth="1"/>
    <col min="8706" max="8706" width="9" style="2" customWidth="1"/>
    <col min="8707" max="8708" width="8" style="2" customWidth="1"/>
    <col min="8709" max="8709" width="7.26953125" style="2" customWidth="1"/>
    <col min="8710" max="8710" width="7.453125" style="2" customWidth="1"/>
    <col min="8711" max="8711" width="10.453125" style="2" customWidth="1"/>
    <col min="8712" max="8712" width="9" style="2" customWidth="1"/>
    <col min="8713" max="8713" width="2.26953125" style="2" customWidth="1"/>
    <col min="8714" max="8714" width="15.54296875" style="2" customWidth="1"/>
    <col min="8715" max="8715" width="8.54296875" style="2" customWidth="1"/>
    <col min="8716" max="8716" width="15" style="2" customWidth="1"/>
    <col min="8717" max="8721" width="9.1796875" style="2"/>
    <col min="8722" max="8722" width="17.1796875" style="2" customWidth="1"/>
    <col min="8723" max="8723" width="16" style="2" customWidth="1"/>
    <col min="8724" max="8724" width="9.7265625" style="2" customWidth="1"/>
    <col min="8725" max="8947" width="9.1796875" style="2"/>
    <col min="8948" max="8948" width="2.453125" style="2" customWidth="1"/>
    <col min="8949" max="8949" width="2.26953125" style="2" customWidth="1"/>
    <col min="8950" max="8950" width="17.81640625" style="2" customWidth="1"/>
    <col min="8951" max="8951" width="10.54296875" style="2" customWidth="1"/>
    <col min="8952" max="8952" width="9" style="2" customWidth="1"/>
    <col min="8953" max="8953" width="8" style="2" customWidth="1"/>
    <col min="8954" max="8954" width="9" style="2" customWidth="1"/>
    <col min="8955" max="8955" width="8.453125" style="2" customWidth="1"/>
    <col min="8956" max="8956" width="11.453125" style="2" customWidth="1"/>
    <col min="8957" max="8957" width="8.453125" style="2" customWidth="1"/>
    <col min="8958" max="8958" width="8.1796875" style="2" customWidth="1"/>
    <col min="8959" max="8959" width="7.26953125" style="2" customWidth="1"/>
    <col min="8960" max="8960" width="7.54296875" style="2" customWidth="1"/>
    <col min="8961" max="8961" width="8" style="2" customWidth="1"/>
    <col min="8962" max="8962" width="9" style="2" customWidth="1"/>
    <col min="8963" max="8964" width="8" style="2" customWidth="1"/>
    <col min="8965" max="8965" width="7.26953125" style="2" customWidth="1"/>
    <col min="8966" max="8966" width="7.453125" style="2" customWidth="1"/>
    <col min="8967" max="8967" width="10.453125" style="2" customWidth="1"/>
    <col min="8968" max="8968" width="9" style="2" customWidth="1"/>
    <col min="8969" max="8969" width="2.26953125" style="2" customWidth="1"/>
    <col min="8970" max="8970" width="15.54296875" style="2" customWidth="1"/>
    <col min="8971" max="8971" width="8.54296875" style="2" customWidth="1"/>
    <col min="8972" max="8972" width="15" style="2" customWidth="1"/>
    <col min="8973" max="8977" width="9.1796875" style="2"/>
    <col min="8978" max="8978" width="17.1796875" style="2" customWidth="1"/>
    <col min="8979" max="8979" width="16" style="2" customWidth="1"/>
    <col min="8980" max="8980" width="9.7265625" style="2" customWidth="1"/>
    <col min="8981" max="9203" width="9.1796875" style="2"/>
    <col min="9204" max="9204" width="2.453125" style="2" customWidth="1"/>
    <col min="9205" max="9205" width="2.26953125" style="2" customWidth="1"/>
    <col min="9206" max="9206" width="17.81640625" style="2" customWidth="1"/>
    <col min="9207" max="9207" width="10.54296875" style="2" customWidth="1"/>
    <col min="9208" max="9208" width="9" style="2" customWidth="1"/>
    <col min="9209" max="9209" width="8" style="2" customWidth="1"/>
    <col min="9210" max="9210" width="9" style="2" customWidth="1"/>
    <col min="9211" max="9211" width="8.453125" style="2" customWidth="1"/>
    <col min="9212" max="9212" width="11.453125" style="2" customWidth="1"/>
    <col min="9213" max="9213" width="8.453125" style="2" customWidth="1"/>
    <col min="9214" max="9214" width="8.1796875" style="2" customWidth="1"/>
    <col min="9215" max="9215" width="7.26953125" style="2" customWidth="1"/>
    <col min="9216" max="9216" width="7.54296875" style="2" customWidth="1"/>
    <col min="9217" max="9217" width="8" style="2" customWidth="1"/>
    <col min="9218" max="9218" width="9" style="2" customWidth="1"/>
    <col min="9219" max="9220" width="8" style="2" customWidth="1"/>
    <col min="9221" max="9221" width="7.26953125" style="2" customWidth="1"/>
    <col min="9222" max="9222" width="7.453125" style="2" customWidth="1"/>
    <col min="9223" max="9223" width="10.453125" style="2" customWidth="1"/>
    <col min="9224" max="9224" width="9" style="2" customWidth="1"/>
    <col min="9225" max="9225" width="2.26953125" style="2" customWidth="1"/>
    <col min="9226" max="9226" width="15.54296875" style="2" customWidth="1"/>
    <col min="9227" max="9227" width="8.54296875" style="2" customWidth="1"/>
    <col min="9228" max="9228" width="15" style="2" customWidth="1"/>
    <col min="9229" max="9233" width="9.1796875" style="2"/>
    <col min="9234" max="9234" width="17.1796875" style="2" customWidth="1"/>
    <col min="9235" max="9235" width="16" style="2" customWidth="1"/>
    <col min="9236" max="9236" width="9.7265625" style="2" customWidth="1"/>
    <col min="9237" max="9459" width="9.1796875" style="2"/>
    <col min="9460" max="9460" width="2.453125" style="2" customWidth="1"/>
    <col min="9461" max="9461" width="2.26953125" style="2" customWidth="1"/>
    <col min="9462" max="9462" width="17.81640625" style="2" customWidth="1"/>
    <col min="9463" max="9463" width="10.54296875" style="2" customWidth="1"/>
    <col min="9464" max="9464" width="9" style="2" customWidth="1"/>
    <col min="9465" max="9465" width="8" style="2" customWidth="1"/>
    <col min="9466" max="9466" width="9" style="2" customWidth="1"/>
    <col min="9467" max="9467" width="8.453125" style="2" customWidth="1"/>
    <col min="9468" max="9468" width="11.453125" style="2" customWidth="1"/>
    <col min="9469" max="9469" width="8.453125" style="2" customWidth="1"/>
    <col min="9470" max="9470" width="8.1796875" style="2" customWidth="1"/>
    <col min="9471" max="9471" width="7.26953125" style="2" customWidth="1"/>
    <col min="9472" max="9472" width="7.54296875" style="2" customWidth="1"/>
    <col min="9473" max="9473" width="8" style="2" customWidth="1"/>
    <col min="9474" max="9474" width="9" style="2" customWidth="1"/>
    <col min="9475" max="9476" width="8" style="2" customWidth="1"/>
    <col min="9477" max="9477" width="7.26953125" style="2" customWidth="1"/>
    <col min="9478" max="9478" width="7.453125" style="2" customWidth="1"/>
    <col min="9479" max="9479" width="10.453125" style="2" customWidth="1"/>
    <col min="9480" max="9480" width="9" style="2" customWidth="1"/>
    <col min="9481" max="9481" width="2.26953125" style="2" customWidth="1"/>
    <col min="9482" max="9482" width="15.54296875" style="2" customWidth="1"/>
    <col min="9483" max="9483" width="8.54296875" style="2" customWidth="1"/>
    <col min="9484" max="9484" width="15" style="2" customWidth="1"/>
    <col min="9485" max="9489" width="9.1796875" style="2"/>
    <col min="9490" max="9490" width="17.1796875" style="2" customWidth="1"/>
    <col min="9491" max="9491" width="16" style="2" customWidth="1"/>
    <col min="9492" max="9492" width="9.7265625" style="2" customWidth="1"/>
    <col min="9493" max="9715" width="9.1796875" style="2"/>
    <col min="9716" max="9716" width="2.453125" style="2" customWidth="1"/>
    <col min="9717" max="9717" width="2.26953125" style="2" customWidth="1"/>
    <col min="9718" max="9718" width="17.81640625" style="2" customWidth="1"/>
    <col min="9719" max="9719" width="10.54296875" style="2" customWidth="1"/>
    <col min="9720" max="9720" width="9" style="2" customWidth="1"/>
    <col min="9721" max="9721" width="8" style="2" customWidth="1"/>
    <col min="9722" max="9722" width="9" style="2" customWidth="1"/>
    <col min="9723" max="9723" width="8.453125" style="2" customWidth="1"/>
    <col min="9724" max="9724" width="11.453125" style="2" customWidth="1"/>
    <col min="9725" max="9725" width="8.453125" style="2" customWidth="1"/>
    <col min="9726" max="9726" width="8.1796875" style="2" customWidth="1"/>
    <col min="9727" max="9727" width="7.26953125" style="2" customWidth="1"/>
    <col min="9728" max="9728" width="7.54296875" style="2" customWidth="1"/>
    <col min="9729" max="9729" width="8" style="2" customWidth="1"/>
    <col min="9730" max="9730" width="9" style="2" customWidth="1"/>
    <col min="9731" max="9732" width="8" style="2" customWidth="1"/>
    <col min="9733" max="9733" width="7.26953125" style="2" customWidth="1"/>
    <col min="9734" max="9734" width="7.453125" style="2" customWidth="1"/>
    <col min="9735" max="9735" width="10.453125" style="2" customWidth="1"/>
    <col min="9736" max="9736" width="9" style="2" customWidth="1"/>
    <col min="9737" max="9737" width="2.26953125" style="2" customWidth="1"/>
    <col min="9738" max="9738" width="15.54296875" style="2" customWidth="1"/>
    <col min="9739" max="9739" width="8.54296875" style="2" customWidth="1"/>
    <col min="9740" max="9740" width="15" style="2" customWidth="1"/>
    <col min="9741" max="9745" width="9.1796875" style="2"/>
    <col min="9746" max="9746" width="17.1796875" style="2" customWidth="1"/>
    <col min="9747" max="9747" width="16" style="2" customWidth="1"/>
    <col min="9748" max="9748" width="9.7265625" style="2" customWidth="1"/>
    <col min="9749" max="9971" width="9.1796875" style="2"/>
    <col min="9972" max="9972" width="2.453125" style="2" customWidth="1"/>
    <col min="9973" max="9973" width="2.26953125" style="2" customWidth="1"/>
    <col min="9974" max="9974" width="17.81640625" style="2" customWidth="1"/>
    <col min="9975" max="9975" width="10.54296875" style="2" customWidth="1"/>
    <col min="9976" max="9976" width="9" style="2" customWidth="1"/>
    <col min="9977" max="9977" width="8" style="2" customWidth="1"/>
    <col min="9978" max="9978" width="9" style="2" customWidth="1"/>
    <col min="9979" max="9979" width="8.453125" style="2" customWidth="1"/>
    <col min="9980" max="9980" width="11.453125" style="2" customWidth="1"/>
    <col min="9981" max="9981" width="8.453125" style="2" customWidth="1"/>
    <col min="9982" max="9982" width="8.1796875" style="2" customWidth="1"/>
    <col min="9983" max="9983" width="7.26953125" style="2" customWidth="1"/>
    <col min="9984" max="9984" width="7.54296875" style="2" customWidth="1"/>
    <col min="9985" max="9985" width="8" style="2" customWidth="1"/>
    <col min="9986" max="9986" width="9" style="2" customWidth="1"/>
    <col min="9987" max="9988" width="8" style="2" customWidth="1"/>
    <col min="9989" max="9989" width="7.26953125" style="2" customWidth="1"/>
    <col min="9990" max="9990" width="7.453125" style="2" customWidth="1"/>
    <col min="9991" max="9991" width="10.453125" style="2" customWidth="1"/>
    <col min="9992" max="9992" width="9" style="2" customWidth="1"/>
    <col min="9993" max="9993" width="2.26953125" style="2" customWidth="1"/>
    <col min="9994" max="9994" width="15.54296875" style="2" customWidth="1"/>
    <col min="9995" max="9995" width="8.54296875" style="2" customWidth="1"/>
    <col min="9996" max="9996" width="15" style="2" customWidth="1"/>
    <col min="9997" max="10001" width="9.1796875" style="2"/>
    <col min="10002" max="10002" width="17.1796875" style="2" customWidth="1"/>
    <col min="10003" max="10003" width="16" style="2" customWidth="1"/>
    <col min="10004" max="10004" width="9.7265625" style="2" customWidth="1"/>
    <col min="10005" max="10227" width="9.1796875" style="2"/>
    <col min="10228" max="10228" width="2.453125" style="2" customWidth="1"/>
    <col min="10229" max="10229" width="2.26953125" style="2" customWidth="1"/>
    <col min="10230" max="10230" width="17.81640625" style="2" customWidth="1"/>
    <col min="10231" max="10231" width="10.54296875" style="2" customWidth="1"/>
    <col min="10232" max="10232" width="9" style="2" customWidth="1"/>
    <col min="10233" max="10233" width="8" style="2" customWidth="1"/>
    <col min="10234" max="10234" width="9" style="2" customWidth="1"/>
    <col min="10235" max="10235" width="8.453125" style="2" customWidth="1"/>
    <col min="10236" max="10236" width="11.453125" style="2" customWidth="1"/>
    <col min="10237" max="10237" width="8.453125" style="2" customWidth="1"/>
    <col min="10238" max="10238" width="8.1796875" style="2" customWidth="1"/>
    <col min="10239" max="10239" width="7.26953125" style="2" customWidth="1"/>
    <col min="10240" max="10240" width="7.54296875" style="2" customWidth="1"/>
    <col min="10241" max="10241" width="8" style="2" customWidth="1"/>
    <col min="10242" max="10242" width="9" style="2" customWidth="1"/>
    <col min="10243" max="10244" width="8" style="2" customWidth="1"/>
    <col min="10245" max="10245" width="7.26953125" style="2" customWidth="1"/>
    <col min="10246" max="10246" width="7.453125" style="2" customWidth="1"/>
    <col min="10247" max="10247" width="10.453125" style="2" customWidth="1"/>
    <col min="10248" max="10248" width="9" style="2" customWidth="1"/>
    <col min="10249" max="10249" width="2.26953125" style="2" customWidth="1"/>
    <col min="10250" max="10250" width="15.54296875" style="2" customWidth="1"/>
    <col min="10251" max="10251" width="8.54296875" style="2" customWidth="1"/>
    <col min="10252" max="10252" width="15" style="2" customWidth="1"/>
    <col min="10253" max="10257" width="9.1796875" style="2"/>
    <col min="10258" max="10258" width="17.1796875" style="2" customWidth="1"/>
    <col min="10259" max="10259" width="16" style="2" customWidth="1"/>
    <col min="10260" max="10260" width="9.7265625" style="2" customWidth="1"/>
    <col min="10261" max="10483" width="9.1796875" style="2"/>
    <col min="10484" max="10484" width="2.453125" style="2" customWidth="1"/>
    <col min="10485" max="10485" width="2.26953125" style="2" customWidth="1"/>
    <col min="10486" max="10486" width="17.81640625" style="2" customWidth="1"/>
    <col min="10487" max="10487" width="10.54296875" style="2" customWidth="1"/>
    <col min="10488" max="10488" width="9" style="2" customWidth="1"/>
    <col min="10489" max="10489" width="8" style="2" customWidth="1"/>
    <col min="10490" max="10490" width="9" style="2" customWidth="1"/>
    <col min="10491" max="10491" width="8.453125" style="2" customWidth="1"/>
    <col min="10492" max="10492" width="11.453125" style="2" customWidth="1"/>
    <col min="10493" max="10493" width="8.453125" style="2" customWidth="1"/>
    <col min="10494" max="10494" width="8.1796875" style="2" customWidth="1"/>
    <col min="10495" max="10495" width="7.26953125" style="2" customWidth="1"/>
    <col min="10496" max="10496" width="7.54296875" style="2" customWidth="1"/>
    <col min="10497" max="10497" width="8" style="2" customWidth="1"/>
    <col min="10498" max="10498" width="9" style="2" customWidth="1"/>
    <col min="10499" max="10500" width="8" style="2" customWidth="1"/>
    <col min="10501" max="10501" width="7.26953125" style="2" customWidth="1"/>
    <col min="10502" max="10502" width="7.453125" style="2" customWidth="1"/>
    <col min="10503" max="10503" width="10.453125" style="2" customWidth="1"/>
    <col min="10504" max="10504" width="9" style="2" customWidth="1"/>
    <col min="10505" max="10505" width="2.26953125" style="2" customWidth="1"/>
    <col min="10506" max="10506" width="15.54296875" style="2" customWidth="1"/>
    <col min="10507" max="10507" width="8.54296875" style="2" customWidth="1"/>
    <col min="10508" max="10508" width="15" style="2" customWidth="1"/>
    <col min="10509" max="10513" width="9.1796875" style="2"/>
    <col min="10514" max="10514" width="17.1796875" style="2" customWidth="1"/>
    <col min="10515" max="10515" width="16" style="2" customWidth="1"/>
    <col min="10516" max="10516" width="9.7265625" style="2" customWidth="1"/>
    <col min="10517" max="10739" width="9.1796875" style="2"/>
    <col min="10740" max="10740" width="2.453125" style="2" customWidth="1"/>
    <col min="10741" max="10741" width="2.26953125" style="2" customWidth="1"/>
    <col min="10742" max="10742" width="17.81640625" style="2" customWidth="1"/>
    <col min="10743" max="10743" width="10.54296875" style="2" customWidth="1"/>
    <col min="10744" max="10744" width="9" style="2" customWidth="1"/>
    <col min="10745" max="10745" width="8" style="2" customWidth="1"/>
    <col min="10746" max="10746" width="9" style="2" customWidth="1"/>
    <col min="10747" max="10747" width="8.453125" style="2" customWidth="1"/>
    <col min="10748" max="10748" width="11.453125" style="2" customWidth="1"/>
    <col min="10749" max="10749" width="8.453125" style="2" customWidth="1"/>
    <col min="10750" max="10750" width="8.1796875" style="2" customWidth="1"/>
    <col min="10751" max="10751" width="7.26953125" style="2" customWidth="1"/>
    <col min="10752" max="10752" width="7.54296875" style="2" customWidth="1"/>
    <col min="10753" max="10753" width="8" style="2" customWidth="1"/>
    <col min="10754" max="10754" width="9" style="2" customWidth="1"/>
    <col min="10755" max="10756" width="8" style="2" customWidth="1"/>
    <col min="10757" max="10757" width="7.26953125" style="2" customWidth="1"/>
    <col min="10758" max="10758" width="7.453125" style="2" customWidth="1"/>
    <col min="10759" max="10759" width="10.453125" style="2" customWidth="1"/>
    <col min="10760" max="10760" width="9" style="2" customWidth="1"/>
    <col min="10761" max="10761" width="2.26953125" style="2" customWidth="1"/>
    <col min="10762" max="10762" width="15.54296875" style="2" customWidth="1"/>
    <col min="10763" max="10763" width="8.54296875" style="2" customWidth="1"/>
    <col min="10764" max="10764" width="15" style="2" customWidth="1"/>
    <col min="10765" max="10769" width="9.1796875" style="2"/>
    <col min="10770" max="10770" width="17.1796875" style="2" customWidth="1"/>
    <col min="10771" max="10771" width="16" style="2" customWidth="1"/>
    <col min="10772" max="10772" width="9.7265625" style="2" customWidth="1"/>
    <col min="10773" max="10995" width="9.1796875" style="2"/>
    <col min="10996" max="10996" width="2.453125" style="2" customWidth="1"/>
    <col min="10997" max="10997" width="2.26953125" style="2" customWidth="1"/>
    <col min="10998" max="10998" width="17.81640625" style="2" customWidth="1"/>
    <col min="10999" max="10999" width="10.54296875" style="2" customWidth="1"/>
    <col min="11000" max="11000" width="9" style="2" customWidth="1"/>
    <col min="11001" max="11001" width="8" style="2" customWidth="1"/>
    <col min="11002" max="11002" width="9" style="2" customWidth="1"/>
    <col min="11003" max="11003" width="8.453125" style="2" customWidth="1"/>
    <col min="11004" max="11004" width="11.453125" style="2" customWidth="1"/>
    <col min="11005" max="11005" width="8.453125" style="2" customWidth="1"/>
    <col min="11006" max="11006" width="8.1796875" style="2" customWidth="1"/>
    <col min="11007" max="11007" width="7.26953125" style="2" customWidth="1"/>
    <col min="11008" max="11008" width="7.54296875" style="2" customWidth="1"/>
    <col min="11009" max="11009" width="8" style="2" customWidth="1"/>
    <col min="11010" max="11010" width="9" style="2" customWidth="1"/>
    <col min="11011" max="11012" width="8" style="2" customWidth="1"/>
    <col min="11013" max="11013" width="7.26953125" style="2" customWidth="1"/>
    <col min="11014" max="11014" width="7.453125" style="2" customWidth="1"/>
    <col min="11015" max="11015" width="10.453125" style="2" customWidth="1"/>
    <col min="11016" max="11016" width="9" style="2" customWidth="1"/>
    <col min="11017" max="11017" width="2.26953125" style="2" customWidth="1"/>
    <col min="11018" max="11018" width="15.54296875" style="2" customWidth="1"/>
    <col min="11019" max="11019" width="8.54296875" style="2" customWidth="1"/>
    <col min="11020" max="11020" width="15" style="2" customWidth="1"/>
    <col min="11021" max="11025" width="9.1796875" style="2"/>
    <col min="11026" max="11026" width="17.1796875" style="2" customWidth="1"/>
    <col min="11027" max="11027" width="16" style="2" customWidth="1"/>
    <col min="11028" max="11028" width="9.7265625" style="2" customWidth="1"/>
    <col min="11029" max="11251" width="9.1796875" style="2"/>
    <col min="11252" max="11252" width="2.453125" style="2" customWidth="1"/>
    <col min="11253" max="11253" width="2.26953125" style="2" customWidth="1"/>
    <col min="11254" max="11254" width="17.81640625" style="2" customWidth="1"/>
    <col min="11255" max="11255" width="10.54296875" style="2" customWidth="1"/>
    <col min="11256" max="11256" width="9" style="2" customWidth="1"/>
    <col min="11257" max="11257" width="8" style="2" customWidth="1"/>
    <col min="11258" max="11258" width="9" style="2" customWidth="1"/>
    <col min="11259" max="11259" width="8.453125" style="2" customWidth="1"/>
    <col min="11260" max="11260" width="11.453125" style="2" customWidth="1"/>
    <col min="11261" max="11261" width="8.453125" style="2" customWidth="1"/>
    <col min="11262" max="11262" width="8.1796875" style="2" customWidth="1"/>
    <col min="11263" max="11263" width="7.26953125" style="2" customWidth="1"/>
    <col min="11264" max="11264" width="7.54296875" style="2" customWidth="1"/>
    <col min="11265" max="11265" width="8" style="2" customWidth="1"/>
    <col min="11266" max="11266" width="9" style="2" customWidth="1"/>
    <col min="11267" max="11268" width="8" style="2" customWidth="1"/>
    <col min="11269" max="11269" width="7.26953125" style="2" customWidth="1"/>
    <col min="11270" max="11270" width="7.453125" style="2" customWidth="1"/>
    <col min="11271" max="11271" width="10.453125" style="2" customWidth="1"/>
    <col min="11272" max="11272" width="9" style="2" customWidth="1"/>
    <col min="11273" max="11273" width="2.26953125" style="2" customWidth="1"/>
    <col min="11274" max="11274" width="15.54296875" style="2" customWidth="1"/>
    <col min="11275" max="11275" width="8.54296875" style="2" customWidth="1"/>
    <col min="11276" max="11276" width="15" style="2" customWidth="1"/>
    <col min="11277" max="11281" width="9.1796875" style="2"/>
    <col min="11282" max="11282" width="17.1796875" style="2" customWidth="1"/>
    <col min="11283" max="11283" width="16" style="2" customWidth="1"/>
    <col min="11284" max="11284" width="9.7265625" style="2" customWidth="1"/>
    <col min="11285" max="11507" width="9.1796875" style="2"/>
    <col min="11508" max="11508" width="2.453125" style="2" customWidth="1"/>
    <col min="11509" max="11509" width="2.26953125" style="2" customWidth="1"/>
    <col min="11510" max="11510" width="17.81640625" style="2" customWidth="1"/>
    <col min="11511" max="11511" width="10.54296875" style="2" customWidth="1"/>
    <col min="11512" max="11512" width="9" style="2" customWidth="1"/>
    <col min="11513" max="11513" width="8" style="2" customWidth="1"/>
    <col min="11514" max="11514" width="9" style="2" customWidth="1"/>
    <col min="11515" max="11515" width="8.453125" style="2" customWidth="1"/>
    <col min="11516" max="11516" width="11.453125" style="2" customWidth="1"/>
    <col min="11517" max="11517" width="8.453125" style="2" customWidth="1"/>
    <col min="11518" max="11518" width="8.1796875" style="2" customWidth="1"/>
    <col min="11519" max="11519" width="7.26953125" style="2" customWidth="1"/>
    <col min="11520" max="11520" width="7.54296875" style="2" customWidth="1"/>
    <col min="11521" max="11521" width="8" style="2" customWidth="1"/>
    <col min="11522" max="11522" width="9" style="2" customWidth="1"/>
    <col min="11523" max="11524" width="8" style="2" customWidth="1"/>
    <col min="11525" max="11525" width="7.26953125" style="2" customWidth="1"/>
    <col min="11526" max="11526" width="7.453125" style="2" customWidth="1"/>
    <col min="11527" max="11527" width="10.453125" style="2" customWidth="1"/>
    <col min="11528" max="11528" width="9" style="2" customWidth="1"/>
    <col min="11529" max="11529" width="2.26953125" style="2" customWidth="1"/>
    <col min="11530" max="11530" width="15.54296875" style="2" customWidth="1"/>
    <col min="11531" max="11531" width="8.54296875" style="2" customWidth="1"/>
    <col min="11532" max="11532" width="15" style="2" customWidth="1"/>
    <col min="11533" max="11537" width="9.1796875" style="2"/>
    <col min="11538" max="11538" width="17.1796875" style="2" customWidth="1"/>
    <col min="11539" max="11539" width="16" style="2" customWidth="1"/>
    <col min="11540" max="11540" width="9.7265625" style="2" customWidth="1"/>
    <col min="11541" max="11763" width="9.1796875" style="2"/>
    <col min="11764" max="11764" width="2.453125" style="2" customWidth="1"/>
    <col min="11765" max="11765" width="2.26953125" style="2" customWidth="1"/>
    <col min="11766" max="11766" width="17.81640625" style="2" customWidth="1"/>
    <col min="11767" max="11767" width="10.54296875" style="2" customWidth="1"/>
    <col min="11768" max="11768" width="9" style="2" customWidth="1"/>
    <col min="11769" max="11769" width="8" style="2" customWidth="1"/>
    <col min="11770" max="11770" width="9" style="2" customWidth="1"/>
    <col min="11771" max="11771" width="8.453125" style="2" customWidth="1"/>
    <col min="11772" max="11772" width="11.453125" style="2" customWidth="1"/>
    <col min="11773" max="11773" width="8.453125" style="2" customWidth="1"/>
    <col min="11774" max="11774" width="8.1796875" style="2" customWidth="1"/>
    <col min="11775" max="11775" width="7.26953125" style="2" customWidth="1"/>
    <col min="11776" max="11776" width="7.54296875" style="2" customWidth="1"/>
    <col min="11777" max="11777" width="8" style="2" customWidth="1"/>
    <col min="11778" max="11778" width="9" style="2" customWidth="1"/>
    <col min="11779" max="11780" width="8" style="2" customWidth="1"/>
    <col min="11781" max="11781" width="7.26953125" style="2" customWidth="1"/>
    <col min="11782" max="11782" width="7.453125" style="2" customWidth="1"/>
    <col min="11783" max="11783" width="10.453125" style="2" customWidth="1"/>
    <col min="11784" max="11784" width="9" style="2" customWidth="1"/>
    <col min="11785" max="11785" width="2.26953125" style="2" customWidth="1"/>
    <col min="11786" max="11786" width="15.54296875" style="2" customWidth="1"/>
    <col min="11787" max="11787" width="8.54296875" style="2" customWidth="1"/>
    <col min="11788" max="11788" width="15" style="2" customWidth="1"/>
    <col min="11789" max="11793" width="9.1796875" style="2"/>
    <col min="11794" max="11794" width="17.1796875" style="2" customWidth="1"/>
    <col min="11795" max="11795" width="16" style="2" customWidth="1"/>
    <col min="11796" max="11796" width="9.7265625" style="2" customWidth="1"/>
    <col min="11797" max="12019" width="9.1796875" style="2"/>
    <col min="12020" max="12020" width="2.453125" style="2" customWidth="1"/>
    <col min="12021" max="12021" width="2.26953125" style="2" customWidth="1"/>
    <col min="12022" max="12022" width="17.81640625" style="2" customWidth="1"/>
    <col min="12023" max="12023" width="10.54296875" style="2" customWidth="1"/>
    <col min="12024" max="12024" width="9" style="2" customWidth="1"/>
    <col min="12025" max="12025" width="8" style="2" customWidth="1"/>
    <col min="12026" max="12026" width="9" style="2" customWidth="1"/>
    <col min="12027" max="12027" width="8.453125" style="2" customWidth="1"/>
    <col min="12028" max="12028" width="11.453125" style="2" customWidth="1"/>
    <col min="12029" max="12029" width="8.453125" style="2" customWidth="1"/>
    <col min="12030" max="12030" width="8.1796875" style="2" customWidth="1"/>
    <col min="12031" max="12031" width="7.26953125" style="2" customWidth="1"/>
    <col min="12032" max="12032" width="7.54296875" style="2" customWidth="1"/>
    <col min="12033" max="12033" width="8" style="2" customWidth="1"/>
    <col min="12034" max="12034" width="9" style="2" customWidth="1"/>
    <col min="12035" max="12036" width="8" style="2" customWidth="1"/>
    <col min="12037" max="12037" width="7.26953125" style="2" customWidth="1"/>
    <col min="12038" max="12038" width="7.453125" style="2" customWidth="1"/>
    <col min="12039" max="12039" width="10.453125" style="2" customWidth="1"/>
    <col min="12040" max="12040" width="9" style="2" customWidth="1"/>
    <col min="12041" max="12041" width="2.26953125" style="2" customWidth="1"/>
    <col min="12042" max="12042" width="15.54296875" style="2" customWidth="1"/>
    <col min="12043" max="12043" width="8.54296875" style="2" customWidth="1"/>
    <col min="12044" max="12044" width="15" style="2" customWidth="1"/>
    <col min="12045" max="12049" width="9.1796875" style="2"/>
    <col min="12050" max="12050" width="17.1796875" style="2" customWidth="1"/>
    <col min="12051" max="12051" width="16" style="2" customWidth="1"/>
    <col min="12052" max="12052" width="9.7265625" style="2" customWidth="1"/>
    <col min="12053" max="12275" width="9.1796875" style="2"/>
    <col min="12276" max="12276" width="2.453125" style="2" customWidth="1"/>
    <col min="12277" max="12277" width="2.26953125" style="2" customWidth="1"/>
    <col min="12278" max="12278" width="17.81640625" style="2" customWidth="1"/>
    <col min="12279" max="12279" width="10.54296875" style="2" customWidth="1"/>
    <col min="12280" max="12280" width="9" style="2" customWidth="1"/>
    <col min="12281" max="12281" width="8" style="2" customWidth="1"/>
    <col min="12282" max="12282" width="9" style="2" customWidth="1"/>
    <col min="12283" max="12283" width="8.453125" style="2" customWidth="1"/>
    <col min="12284" max="12284" width="11.453125" style="2" customWidth="1"/>
    <col min="12285" max="12285" width="8.453125" style="2" customWidth="1"/>
    <col min="12286" max="12286" width="8.1796875" style="2" customWidth="1"/>
    <col min="12287" max="12287" width="7.26953125" style="2" customWidth="1"/>
    <col min="12288" max="12288" width="7.54296875" style="2" customWidth="1"/>
    <col min="12289" max="12289" width="8" style="2" customWidth="1"/>
    <col min="12290" max="12290" width="9" style="2" customWidth="1"/>
    <col min="12291" max="12292" width="8" style="2" customWidth="1"/>
    <col min="12293" max="12293" width="7.26953125" style="2" customWidth="1"/>
    <col min="12294" max="12294" width="7.453125" style="2" customWidth="1"/>
    <col min="12295" max="12295" width="10.453125" style="2" customWidth="1"/>
    <col min="12296" max="12296" width="9" style="2" customWidth="1"/>
    <col min="12297" max="12297" width="2.26953125" style="2" customWidth="1"/>
    <col min="12298" max="12298" width="15.54296875" style="2" customWidth="1"/>
    <col min="12299" max="12299" width="8.54296875" style="2" customWidth="1"/>
    <col min="12300" max="12300" width="15" style="2" customWidth="1"/>
    <col min="12301" max="12305" width="9.1796875" style="2"/>
    <col min="12306" max="12306" width="17.1796875" style="2" customWidth="1"/>
    <col min="12307" max="12307" width="16" style="2" customWidth="1"/>
    <col min="12308" max="12308" width="9.7265625" style="2" customWidth="1"/>
    <col min="12309" max="12531" width="9.1796875" style="2"/>
    <col min="12532" max="12532" width="2.453125" style="2" customWidth="1"/>
    <col min="12533" max="12533" width="2.26953125" style="2" customWidth="1"/>
    <col min="12534" max="12534" width="17.81640625" style="2" customWidth="1"/>
    <col min="12535" max="12535" width="10.54296875" style="2" customWidth="1"/>
    <col min="12536" max="12536" width="9" style="2" customWidth="1"/>
    <col min="12537" max="12537" width="8" style="2" customWidth="1"/>
    <col min="12538" max="12538" width="9" style="2" customWidth="1"/>
    <col min="12539" max="12539" width="8.453125" style="2" customWidth="1"/>
    <col min="12540" max="12540" width="11.453125" style="2" customWidth="1"/>
    <col min="12541" max="12541" width="8.453125" style="2" customWidth="1"/>
    <col min="12542" max="12542" width="8.1796875" style="2" customWidth="1"/>
    <col min="12543" max="12543" width="7.26953125" style="2" customWidth="1"/>
    <col min="12544" max="12544" width="7.54296875" style="2" customWidth="1"/>
    <col min="12545" max="12545" width="8" style="2" customWidth="1"/>
    <col min="12546" max="12546" width="9" style="2" customWidth="1"/>
    <col min="12547" max="12548" width="8" style="2" customWidth="1"/>
    <col min="12549" max="12549" width="7.26953125" style="2" customWidth="1"/>
    <col min="12550" max="12550" width="7.453125" style="2" customWidth="1"/>
    <col min="12551" max="12551" width="10.453125" style="2" customWidth="1"/>
    <col min="12552" max="12552" width="9" style="2" customWidth="1"/>
    <col min="12553" max="12553" width="2.26953125" style="2" customWidth="1"/>
    <col min="12554" max="12554" width="15.54296875" style="2" customWidth="1"/>
    <col min="12555" max="12555" width="8.54296875" style="2" customWidth="1"/>
    <col min="12556" max="12556" width="15" style="2" customWidth="1"/>
    <col min="12557" max="12561" width="9.1796875" style="2"/>
    <col min="12562" max="12562" width="17.1796875" style="2" customWidth="1"/>
    <col min="12563" max="12563" width="16" style="2" customWidth="1"/>
    <col min="12564" max="12564" width="9.7265625" style="2" customWidth="1"/>
    <col min="12565" max="12787" width="9.1796875" style="2"/>
    <col min="12788" max="12788" width="2.453125" style="2" customWidth="1"/>
    <col min="12789" max="12789" width="2.26953125" style="2" customWidth="1"/>
    <col min="12790" max="12790" width="17.81640625" style="2" customWidth="1"/>
    <col min="12791" max="12791" width="10.54296875" style="2" customWidth="1"/>
    <col min="12792" max="12792" width="9" style="2" customWidth="1"/>
    <col min="12793" max="12793" width="8" style="2" customWidth="1"/>
    <col min="12794" max="12794" width="9" style="2" customWidth="1"/>
    <col min="12795" max="12795" width="8.453125" style="2" customWidth="1"/>
    <col min="12796" max="12796" width="11.453125" style="2" customWidth="1"/>
    <col min="12797" max="12797" width="8.453125" style="2" customWidth="1"/>
    <col min="12798" max="12798" width="8.1796875" style="2" customWidth="1"/>
    <col min="12799" max="12799" width="7.26953125" style="2" customWidth="1"/>
    <col min="12800" max="12800" width="7.54296875" style="2" customWidth="1"/>
    <col min="12801" max="12801" width="8" style="2" customWidth="1"/>
    <col min="12802" max="12802" width="9" style="2" customWidth="1"/>
    <col min="12803" max="12804" width="8" style="2" customWidth="1"/>
    <col min="12805" max="12805" width="7.26953125" style="2" customWidth="1"/>
    <col min="12806" max="12806" width="7.453125" style="2" customWidth="1"/>
    <col min="12807" max="12807" width="10.453125" style="2" customWidth="1"/>
    <col min="12808" max="12808" width="9" style="2" customWidth="1"/>
    <col min="12809" max="12809" width="2.26953125" style="2" customWidth="1"/>
    <col min="12810" max="12810" width="15.54296875" style="2" customWidth="1"/>
    <col min="12811" max="12811" width="8.54296875" style="2" customWidth="1"/>
    <col min="12812" max="12812" width="15" style="2" customWidth="1"/>
    <col min="12813" max="12817" width="9.1796875" style="2"/>
    <col min="12818" max="12818" width="17.1796875" style="2" customWidth="1"/>
    <col min="12819" max="12819" width="16" style="2" customWidth="1"/>
    <col min="12820" max="12820" width="9.7265625" style="2" customWidth="1"/>
    <col min="12821" max="13043" width="9.1796875" style="2"/>
    <col min="13044" max="13044" width="2.453125" style="2" customWidth="1"/>
    <col min="13045" max="13045" width="2.26953125" style="2" customWidth="1"/>
    <col min="13046" max="13046" width="17.81640625" style="2" customWidth="1"/>
    <col min="13047" max="13047" width="10.54296875" style="2" customWidth="1"/>
    <col min="13048" max="13048" width="9" style="2" customWidth="1"/>
    <col min="13049" max="13049" width="8" style="2" customWidth="1"/>
    <col min="13050" max="13050" width="9" style="2" customWidth="1"/>
    <col min="13051" max="13051" width="8.453125" style="2" customWidth="1"/>
    <col min="13052" max="13052" width="11.453125" style="2" customWidth="1"/>
    <col min="13053" max="13053" width="8.453125" style="2" customWidth="1"/>
    <col min="13054" max="13054" width="8.1796875" style="2" customWidth="1"/>
    <col min="13055" max="13055" width="7.26953125" style="2" customWidth="1"/>
    <col min="13056" max="13056" width="7.54296875" style="2" customWidth="1"/>
    <col min="13057" max="13057" width="8" style="2" customWidth="1"/>
    <col min="13058" max="13058" width="9" style="2" customWidth="1"/>
    <col min="13059" max="13060" width="8" style="2" customWidth="1"/>
    <col min="13061" max="13061" width="7.26953125" style="2" customWidth="1"/>
    <col min="13062" max="13062" width="7.453125" style="2" customWidth="1"/>
    <col min="13063" max="13063" width="10.453125" style="2" customWidth="1"/>
    <col min="13064" max="13064" width="9" style="2" customWidth="1"/>
    <col min="13065" max="13065" width="2.26953125" style="2" customWidth="1"/>
    <col min="13066" max="13066" width="15.54296875" style="2" customWidth="1"/>
    <col min="13067" max="13067" width="8.54296875" style="2" customWidth="1"/>
    <col min="13068" max="13068" width="15" style="2" customWidth="1"/>
    <col min="13069" max="13073" width="9.1796875" style="2"/>
    <col min="13074" max="13074" width="17.1796875" style="2" customWidth="1"/>
    <col min="13075" max="13075" width="16" style="2" customWidth="1"/>
    <col min="13076" max="13076" width="9.7265625" style="2" customWidth="1"/>
    <col min="13077" max="13299" width="9.1796875" style="2"/>
    <col min="13300" max="13300" width="2.453125" style="2" customWidth="1"/>
    <col min="13301" max="13301" width="2.26953125" style="2" customWidth="1"/>
    <col min="13302" max="13302" width="17.81640625" style="2" customWidth="1"/>
    <col min="13303" max="13303" width="10.54296875" style="2" customWidth="1"/>
    <col min="13304" max="13304" width="9" style="2" customWidth="1"/>
    <col min="13305" max="13305" width="8" style="2" customWidth="1"/>
    <col min="13306" max="13306" width="9" style="2" customWidth="1"/>
    <col min="13307" max="13307" width="8.453125" style="2" customWidth="1"/>
    <col min="13308" max="13308" width="11.453125" style="2" customWidth="1"/>
    <col min="13309" max="13309" width="8.453125" style="2" customWidth="1"/>
    <col min="13310" max="13310" width="8.1796875" style="2" customWidth="1"/>
    <col min="13311" max="13311" width="7.26953125" style="2" customWidth="1"/>
    <col min="13312" max="13312" width="7.54296875" style="2" customWidth="1"/>
    <col min="13313" max="13313" width="8" style="2" customWidth="1"/>
    <col min="13314" max="13314" width="9" style="2" customWidth="1"/>
    <col min="13315" max="13316" width="8" style="2" customWidth="1"/>
    <col min="13317" max="13317" width="7.26953125" style="2" customWidth="1"/>
    <col min="13318" max="13318" width="7.453125" style="2" customWidth="1"/>
    <col min="13319" max="13319" width="10.453125" style="2" customWidth="1"/>
    <col min="13320" max="13320" width="9" style="2" customWidth="1"/>
    <col min="13321" max="13321" width="2.26953125" style="2" customWidth="1"/>
    <col min="13322" max="13322" width="15.54296875" style="2" customWidth="1"/>
    <col min="13323" max="13323" width="8.54296875" style="2" customWidth="1"/>
    <col min="13324" max="13324" width="15" style="2" customWidth="1"/>
    <col min="13325" max="13329" width="9.1796875" style="2"/>
    <col min="13330" max="13330" width="17.1796875" style="2" customWidth="1"/>
    <col min="13331" max="13331" width="16" style="2" customWidth="1"/>
    <col min="13332" max="13332" width="9.7265625" style="2" customWidth="1"/>
    <col min="13333" max="13555" width="9.1796875" style="2"/>
    <col min="13556" max="13556" width="2.453125" style="2" customWidth="1"/>
    <col min="13557" max="13557" width="2.26953125" style="2" customWidth="1"/>
    <col min="13558" max="13558" width="17.81640625" style="2" customWidth="1"/>
    <col min="13559" max="13559" width="10.54296875" style="2" customWidth="1"/>
    <col min="13560" max="13560" width="9" style="2" customWidth="1"/>
    <col min="13561" max="13561" width="8" style="2" customWidth="1"/>
    <col min="13562" max="13562" width="9" style="2" customWidth="1"/>
    <col min="13563" max="13563" width="8.453125" style="2" customWidth="1"/>
    <col min="13564" max="13564" width="11.453125" style="2" customWidth="1"/>
    <col min="13565" max="13565" width="8.453125" style="2" customWidth="1"/>
    <col min="13566" max="13566" width="8.1796875" style="2" customWidth="1"/>
    <col min="13567" max="13567" width="7.26953125" style="2" customWidth="1"/>
    <col min="13568" max="13568" width="7.54296875" style="2" customWidth="1"/>
    <col min="13569" max="13569" width="8" style="2" customWidth="1"/>
    <col min="13570" max="13570" width="9" style="2" customWidth="1"/>
    <col min="13571" max="13572" width="8" style="2" customWidth="1"/>
    <col min="13573" max="13573" width="7.26953125" style="2" customWidth="1"/>
    <col min="13574" max="13574" width="7.453125" style="2" customWidth="1"/>
    <col min="13575" max="13575" width="10.453125" style="2" customWidth="1"/>
    <col min="13576" max="13576" width="9" style="2" customWidth="1"/>
    <col min="13577" max="13577" width="2.26953125" style="2" customWidth="1"/>
    <col min="13578" max="13578" width="15.54296875" style="2" customWidth="1"/>
    <col min="13579" max="13579" width="8.54296875" style="2" customWidth="1"/>
    <col min="13580" max="13580" width="15" style="2" customWidth="1"/>
    <col min="13581" max="13585" width="9.1796875" style="2"/>
    <col min="13586" max="13586" width="17.1796875" style="2" customWidth="1"/>
    <col min="13587" max="13587" width="16" style="2" customWidth="1"/>
    <col min="13588" max="13588" width="9.7265625" style="2" customWidth="1"/>
    <col min="13589" max="13811" width="9.1796875" style="2"/>
    <col min="13812" max="13812" width="2.453125" style="2" customWidth="1"/>
    <col min="13813" max="13813" width="2.26953125" style="2" customWidth="1"/>
    <col min="13814" max="13814" width="17.81640625" style="2" customWidth="1"/>
    <col min="13815" max="13815" width="10.54296875" style="2" customWidth="1"/>
    <col min="13816" max="13816" width="9" style="2" customWidth="1"/>
    <col min="13817" max="13817" width="8" style="2" customWidth="1"/>
    <col min="13818" max="13818" width="9" style="2" customWidth="1"/>
    <col min="13819" max="13819" width="8.453125" style="2" customWidth="1"/>
    <col min="13820" max="13820" width="11.453125" style="2" customWidth="1"/>
    <col min="13821" max="13821" width="8.453125" style="2" customWidth="1"/>
    <col min="13822" max="13822" width="8.1796875" style="2" customWidth="1"/>
    <col min="13823" max="13823" width="7.26953125" style="2" customWidth="1"/>
    <col min="13824" max="13824" width="7.54296875" style="2" customWidth="1"/>
    <col min="13825" max="13825" width="8" style="2" customWidth="1"/>
    <col min="13826" max="13826" width="9" style="2" customWidth="1"/>
    <col min="13827" max="13828" width="8" style="2" customWidth="1"/>
    <col min="13829" max="13829" width="7.26953125" style="2" customWidth="1"/>
    <col min="13830" max="13830" width="7.453125" style="2" customWidth="1"/>
    <col min="13831" max="13831" width="10.453125" style="2" customWidth="1"/>
    <col min="13832" max="13832" width="9" style="2" customWidth="1"/>
    <col min="13833" max="13833" width="2.26953125" style="2" customWidth="1"/>
    <col min="13834" max="13834" width="15.54296875" style="2" customWidth="1"/>
    <col min="13835" max="13835" width="8.54296875" style="2" customWidth="1"/>
    <col min="13836" max="13836" width="15" style="2" customWidth="1"/>
    <col min="13837" max="13841" width="9.1796875" style="2"/>
    <col min="13842" max="13842" width="17.1796875" style="2" customWidth="1"/>
    <col min="13843" max="13843" width="16" style="2" customWidth="1"/>
    <col min="13844" max="13844" width="9.7265625" style="2" customWidth="1"/>
    <col min="13845" max="14067" width="9.1796875" style="2"/>
    <col min="14068" max="14068" width="2.453125" style="2" customWidth="1"/>
    <col min="14069" max="14069" width="2.26953125" style="2" customWidth="1"/>
    <col min="14070" max="14070" width="17.81640625" style="2" customWidth="1"/>
    <col min="14071" max="14071" width="10.54296875" style="2" customWidth="1"/>
    <col min="14072" max="14072" width="9" style="2" customWidth="1"/>
    <col min="14073" max="14073" width="8" style="2" customWidth="1"/>
    <col min="14074" max="14074" width="9" style="2" customWidth="1"/>
    <col min="14075" max="14075" width="8.453125" style="2" customWidth="1"/>
    <col min="14076" max="14076" width="11.453125" style="2" customWidth="1"/>
    <col min="14077" max="14077" width="8.453125" style="2" customWidth="1"/>
    <col min="14078" max="14078" width="8.1796875" style="2" customWidth="1"/>
    <col min="14079" max="14079" width="7.26953125" style="2" customWidth="1"/>
    <col min="14080" max="14080" width="7.54296875" style="2" customWidth="1"/>
    <col min="14081" max="14081" width="8" style="2" customWidth="1"/>
    <col min="14082" max="14082" width="9" style="2" customWidth="1"/>
    <col min="14083" max="14084" width="8" style="2" customWidth="1"/>
    <col min="14085" max="14085" width="7.26953125" style="2" customWidth="1"/>
    <col min="14086" max="14086" width="7.453125" style="2" customWidth="1"/>
    <col min="14087" max="14087" width="10.453125" style="2" customWidth="1"/>
    <col min="14088" max="14088" width="9" style="2" customWidth="1"/>
    <col min="14089" max="14089" width="2.26953125" style="2" customWidth="1"/>
    <col min="14090" max="14090" width="15.54296875" style="2" customWidth="1"/>
    <col min="14091" max="14091" width="8.54296875" style="2" customWidth="1"/>
    <col min="14092" max="14092" width="15" style="2" customWidth="1"/>
    <col min="14093" max="14097" width="9.1796875" style="2"/>
    <col min="14098" max="14098" width="17.1796875" style="2" customWidth="1"/>
    <col min="14099" max="14099" width="16" style="2" customWidth="1"/>
    <col min="14100" max="14100" width="9.7265625" style="2" customWidth="1"/>
    <col min="14101" max="14323" width="9.1796875" style="2"/>
    <col min="14324" max="14324" width="2.453125" style="2" customWidth="1"/>
    <col min="14325" max="14325" width="2.26953125" style="2" customWidth="1"/>
    <col min="14326" max="14326" width="17.81640625" style="2" customWidth="1"/>
    <col min="14327" max="14327" width="10.54296875" style="2" customWidth="1"/>
    <col min="14328" max="14328" width="9" style="2" customWidth="1"/>
    <col min="14329" max="14329" width="8" style="2" customWidth="1"/>
    <col min="14330" max="14330" width="9" style="2" customWidth="1"/>
    <col min="14331" max="14331" width="8.453125" style="2" customWidth="1"/>
    <col min="14332" max="14332" width="11.453125" style="2" customWidth="1"/>
    <col min="14333" max="14333" width="8.453125" style="2" customWidth="1"/>
    <col min="14334" max="14334" width="8.1796875" style="2" customWidth="1"/>
    <col min="14335" max="14335" width="7.26953125" style="2" customWidth="1"/>
    <col min="14336" max="14336" width="7.54296875" style="2" customWidth="1"/>
    <col min="14337" max="14337" width="8" style="2" customWidth="1"/>
    <col min="14338" max="14338" width="9" style="2" customWidth="1"/>
    <col min="14339" max="14340" width="8" style="2" customWidth="1"/>
    <col min="14341" max="14341" width="7.26953125" style="2" customWidth="1"/>
    <col min="14342" max="14342" width="7.453125" style="2" customWidth="1"/>
    <col min="14343" max="14343" width="10.453125" style="2" customWidth="1"/>
    <col min="14344" max="14344" width="9" style="2" customWidth="1"/>
    <col min="14345" max="14345" width="2.26953125" style="2" customWidth="1"/>
    <col min="14346" max="14346" width="15.54296875" style="2" customWidth="1"/>
    <col min="14347" max="14347" width="8.54296875" style="2" customWidth="1"/>
    <col min="14348" max="14348" width="15" style="2" customWidth="1"/>
    <col min="14349" max="14353" width="9.1796875" style="2"/>
    <col min="14354" max="14354" width="17.1796875" style="2" customWidth="1"/>
    <col min="14355" max="14355" width="16" style="2" customWidth="1"/>
    <col min="14356" max="14356" width="9.7265625" style="2" customWidth="1"/>
    <col min="14357" max="14579" width="9.1796875" style="2"/>
    <col min="14580" max="14580" width="2.453125" style="2" customWidth="1"/>
    <col min="14581" max="14581" width="2.26953125" style="2" customWidth="1"/>
    <col min="14582" max="14582" width="17.81640625" style="2" customWidth="1"/>
    <col min="14583" max="14583" width="10.54296875" style="2" customWidth="1"/>
    <col min="14584" max="14584" width="9" style="2" customWidth="1"/>
    <col min="14585" max="14585" width="8" style="2" customWidth="1"/>
    <col min="14586" max="14586" width="9" style="2" customWidth="1"/>
    <col min="14587" max="14587" width="8.453125" style="2" customWidth="1"/>
    <col min="14588" max="14588" width="11.453125" style="2" customWidth="1"/>
    <col min="14589" max="14589" width="8.453125" style="2" customWidth="1"/>
    <col min="14590" max="14590" width="8.1796875" style="2" customWidth="1"/>
    <col min="14591" max="14591" width="7.26953125" style="2" customWidth="1"/>
    <col min="14592" max="14592" width="7.54296875" style="2" customWidth="1"/>
    <col min="14593" max="14593" width="8" style="2" customWidth="1"/>
    <col min="14594" max="14594" width="9" style="2" customWidth="1"/>
    <col min="14595" max="14596" width="8" style="2" customWidth="1"/>
    <col min="14597" max="14597" width="7.26953125" style="2" customWidth="1"/>
    <col min="14598" max="14598" width="7.453125" style="2" customWidth="1"/>
    <col min="14599" max="14599" width="10.453125" style="2" customWidth="1"/>
    <col min="14600" max="14600" width="9" style="2" customWidth="1"/>
    <col min="14601" max="14601" width="2.26953125" style="2" customWidth="1"/>
    <col min="14602" max="14602" width="15.54296875" style="2" customWidth="1"/>
    <col min="14603" max="14603" width="8.54296875" style="2" customWidth="1"/>
    <col min="14604" max="14604" width="15" style="2" customWidth="1"/>
    <col min="14605" max="14609" width="9.1796875" style="2"/>
    <col min="14610" max="14610" width="17.1796875" style="2" customWidth="1"/>
    <col min="14611" max="14611" width="16" style="2" customWidth="1"/>
    <col min="14612" max="14612" width="9.7265625" style="2" customWidth="1"/>
    <col min="14613" max="14835" width="9.1796875" style="2"/>
    <col min="14836" max="14836" width="2.453125" style="2" customWidth="1"/>
    <col min="14837" max="14837" width="2.26953125" style="2" customWidth="1"/>
    <col min="14838" max="14838" width="17.81640625" style="2" customWidth="1"/>
    <col min="14839" max="14839" width="10.54296875" style="2" customWidth="1"/>
    <col min="14840" max="14840" width="9" style="2" customWidth="1"/>
    <col min="14841" max="14841" width="8" style="2" customWidth="1"/>
    <col min="14842" max="14842" width="9" style="2" customWidth="1"/>
    <col min="14843" max="14843" width="8.453125" style="2" customWidth="1"/>
    <col min="14844" max="14844" width="11.453125" style="2" customWidth="1"/>
    <col min="14845" max="14845" width="8.453125" style="2" customWidth="1"/>
    <col min="14846" max="14846" width="8.1796875" style="2" customWidth="1"/>
    <col min="14847" max="14847" width="7.26953125" style="2" customWidth="1"/>
    <col min="14848" max="14848" width="7.54296875" style="2" customWidth="1"/>
    <col min="14849" max="14849" width="8" style="2" customWidth="1"/>
    <col min="14850" max="14850" width="9" style="2" customWidth="1"/>
    <col min="14851" max="14852" width="8" style="2" customWidth="1"/>
    <col min="14853" max="14853" width="7.26953125" style="2" customWidth="1"/>
    <col min="14854" max="14854" width="7.453125" style="2" customWidth="1"/>
    <col min="14855" max="14855" width="10.453125" style="2" customWidth="1"/>
    <col min="14856" max="14856" width="9" style="2" customWidth="1"/>
    <col min="14857" max="14857" width="2.26953125" style="2" customWidth="1"/>
    <col min="14858" max="14858" width="15.54296875" style="2" customWidth="1"/>
    <col min="14859" max="14859" width="8.54296875" style="2" customWidth="1"/>
    <col min="14860" max="14860" width="15" style="2" customWidth="1"/>
    <col min="14861" max="14865" width="9.1796875" style="2"/>
    <col min="14866" max="14866" width="17.1796875" style="2" customWidth="1"/>
    <col min="14867" max="14867" width="16" style="2" customWidth="1"/>
    <col min="14868" max="14868" width="9.7265625" style="2" customWidth="1"/>
    <col min="14869" max="15091" width="9.1796875" style="2"/>
    <col min="15092" max="15092" width="2.453125" style="2" customWidth="1"/>
    <col min="15093" max="15093" width="2.26953125" style="2" customWidth="1"/>
    <col min="15094" max="15094" width="17.81640625" style="2" customWidth="1"/>
    <col min="15095" max="15095" width="10.54296875" style="2" customWidth="1"/>
    <col min="15096" max="15096" width="9" style="2" customWidth="1"/>
    <col min="15097" max="15097" width="8" style="2" customWidth="1"/>
    <col min="15098" max="15098" width="9" style="2" customWidth="1"/>
    <col min="15099" max="15099" width="8.453125" style="2" customWidth="1"/>
    <col min="15100" max="15100" width="11.453125" style="2" customWidth="1"/>
    <col min="15101" max="15101" width="8.453125" style="2" customWidth="1"/>
    <col min="15102" max="15102" width="8.1796875" style="2" customWidth="1"/>
    <col min="15103" max="15103" width="7.26953125" style="2" customWidth="1"/>
    <col min="15104" max="15104" width="7.54296875" style="2" customWidth="1"/>
    <col min="15105" max="15105" width="8" style="2" customWidth="1"/>
    <col min="15106" max="15106" width="9" style="2" customWidth="1"/>
    <col min="15107" max="15108" width="8" style="2" customWidth="1"/>
    <col min="15109" max="15109" width="7.26953125" style="2" customWidth="1"/>
    <col min="15110" max="15110" width="7.453125" style="2" customWidth="1"/>
    <col min="15111" max="15111" width="10.453125" style="2" customWidth="1"/>
    <col min="15112" max="15112" width="9" style="2" customWidth="1"/>
    <col min="15113" max="15113" width="2.26953125" style="2" customWidth="1"/>
    <col min="15114" max="15114" width="15.54296875" style="2" customWidth="1"/>
    <col min="15115" max="15115" width="8.54296875" style="2" customWidth="1"/>
    <col min="15116" max="15116" width="15" style="2" customWidth="1"/>
    <col min="15117" max="15121" width="9.1796875" style="2"/>
    <col min="15122" max="15122" width="17.1796875" style="2" customWidth="1"/>
    <col min="15123" max="15123" width="16" style="2" customWidth="1"/>
    <col min="15124" max="15124" width="9.7265625" style="2" customWidth="1"/>
    <col min="15125" max="15347" width="9.1796875" style="2"/>
    <col min="15348" max="15348" width="2.453125" style="2" customWidth="1"/>
    <col min="15349" max="15349" width="2.26953125" style="2" customWidth="1"/>
    <col min="15350" max="15350" width="17.81640625" style="2" customWidth="1"/>
    <col min="15351" max="15351" width="10.54296875" style="2" customWidth="1"/>
    <col min="15352" max="15352" width="9" style="2" customWidth="1"/>
    <col min="15353" max="15353" width="8" style="2" customWidth="1"/>
    <col min="15354" max="15354" width="9" style="2" customWidth="1"/>
    <col min="15355" max="15355" width="8.453125" style="2" customWidth="1"/>
    <col min="15356" max="15356" width="11.453125" style="2" customWidth="1"/>
    <col min="15357" max="15357" width="8.453125" style="2" customWidth="1"/>
    <col min="15358" max="15358" width="8.1796875" style="2" customWidth="1"/>
    <col min="15359" max="15359" width="7.26953125" style="2" customWidth="1"/>
    <col min="15360" max="15360" width="7.54296875" style="2" customWidth="1"/>
    <col min="15361" max="15361" width="8" style="2" customWidth="1"/>
    <col min="15362" max="15362" width="9" style="2" customWidth="1"/>
    <col min="15363" max="15364" width="8" style="2" customWidth="1"/>
    <col min="15365" max="15365" width="7.26953125" style="2" customWidth="1"/>
    <col min="15366" max="15366" width="7.453125" style="2" customWidth="1"/>
    <col min="15367" max="15367" width="10.453125" style="2" customWidth="1"/>
    <col min="15368" max="15368" width="9" style="2" customWidth="1"/>
    <col min="15369" max="15369" width="2.26953125" style="2" customWidth="1"/>
    <col min="15370" max="15370" width="15.54296875" style="2" customWidth="1"/>
    <col min="15371" max="15371" width="8.54296875" style="2" customWidth="1"/>
    <col min="15372" max="15372" width="15" style="2" customWidth="1"/>
    <col min="15373" max="15377" width="9.1796875" style="2"/>
    <col min="15378" max="15378" width="17.1796875" style="2" customWidth="1"/>
    <col min="15379" max="15379" width="16" style="2" customWidth="1"/>
    <col min="15380" max="15380" width="9.7265625" style="2" customWidth="1"/>
    <col min="15381" max="15603" width="9.1796875" style="2"/>
    <col min="15604" max="15604" width="2.453125" style="2" customWidth="1"/>
    <col min="15605" max="15605" width="2.26953125" style="2" customWidth="1"/>
    <col min="15606" max="15606" width="17.81640625" style="2" customWidth="1"/>
    <col min="15607" max="15607" width="10.54296875" style="2" customWidth="1"/>
    <col min="15608" max="15608" width="9" style="2" customWidth="1"/>
    <col min="15609" max="15609" width="8" style="2" customWidth="1"/>
    <col min="15610" max="15610" width="9" style="2" customWidth="1"/>
    <col min="15611" max="15611" width="8.453125" style="2" customWidth="1"/>
    <col min="15612" max="15612" width="11.453125" style="2" customWidth="1"/>
    <col min="15613" max="15613" width="8.453125" style="2" customWidth="1"/>
    <col min="15614" max="15614" width="8.1796875" style="2" customWidth="1"/>
    <col min="15615" max="15615" width="7.26953125" style="2" customWidth="1"/>
    <col min="15616" max="15616" width="7.54296875" style="2" customWidth="1"/>
    <col min="15617" max="15617" width="8" style="2" customWidth="1"/>
    <col min="15618" max="15618" width="9" style="2" customWidth="1"/>
    <col min="15619" max="15620" width="8" style="2" customWidth="1"/>
    <col min="15621" max="15621" width="7.26953125" style="2" customWidth="1"/>
    <col min="15622" max="15622" width="7.453125" style="2" customWidth="1"/>
    <col min="15623" max="15623" width="10.453125" style="2" customWidth="1"/>
    <col min="15624" max="15624" width="9" style="2" customWidth="1"/>
    <col min="15625" max="15625" width="2.26953125" style="2" customWidth="1"/>
    <col min="15626" max="15626" width="15.54296875" style="2" customWidth="1"/>
    <col min="15627" max="15627" width="8.54296875" style="2" customWidth="1"/>
    <col min="15628" max="15628" width="15" style="2" customWidth="1"/>
    <col min="15629" max="15633" width="9.1796875" style="2"/>
    <col min="15634" max="15634" width="17.1796875" style="2" customWidth="1"/>
    <col min="15635" max="15635" width="16" style="2" customWidth="1"/>
    <col min="15636" max="15636" width="9.7265625" style="2" customWidth="1"/>
    <col min="15637" max="15859" width="9.1796875" style="2"/>
    <col min="15860" max="15860" width="2.453125" style="2" customWidth="1"/>
    <col min="15861" max="15861" width="2.26953125" style="2" customWidth="1"/>
    <col min="15862" max="15862" width="17.81640625" style="2" customWidth="1"/>
    <col min="15863" max="15863" width="10.54296875" style="2" customWidth="1"/>
    <col min="15864" max="15864" width="9" style="2" customWidth="1"/>
    <col min="15865" max="15865" width="8" style="2" customWidth="1"/>
    <col min="15866" max="15866" width="9" style="2" customWidth="1"/>
    <col min="15867" max="15867" width="8.453125" style="2" customWidth="1"/>
    <col min="15868" max="15868" width="11.453125" style="2" customWidth="1"/>
    <col min="15869" max="15869" width="8.453125" style="2" customWidth="1"/>
    <col min="15870" max="15870" width="8.1796875" style="2" customWidth="1"/>
    <col min="15871" max="15871" width="7.26953125" style="2" customWidth="1"/>
    <col min="15872" max="15872" width="7.54296875" style="2" customWidth="1"/>
    <col min="15873" max="15873" width="8" style="2" customWidth="1"/>
    <col min="15874" max="15874" width="9" style="2" customWidth="1"/>
    <col min="15875" max="15876" width="8" style="2" customWidth="1"/>
    <col min="15877" max="15877" width="7.26953125" style="2" customWidth="1"/>
    <col min="15878" max="15878" width="7.453125" style="2" customWidth="1"/>
    <col min="15879" max="15879" width="10.453125" style="2" customWidth="1"/>
    <col min="15880" max="15880" width="9" style="2" customWidth="1"/>
    <col min="15881" max="15881" width="2.26953125" style="2" customWidth="1"/>
    <col min="15882" max="15882" width="15.54296875" style="2" customWidth="1"/>
    <col min="15883" max="15883" width="8.54296875" style="2" customWidth="1"/>
    <col min="15884" max="15884" width="15" style="2" customWidth="1"/>
    <col min="15885" max="15889" width="9.1796875" style="2"/>
    <col min="15890" max="15890" width="17.1796875" style="2" customWidth="1"/>
    <col min="15891" max="15891" width="16" style="2" customWidth="1"/>
    <col min="15892" max="15892" width="9.7265625" style="2" customWidth="1"/>
    <col min="15893" max="16115" width="9.1796875" style="2"/>
    <col min="16116" max="16116" width="2.453125" style="2" customWidth="1"/>
    <col min="16117" max="16117" width="2.26953125" style="2" customWidth="1"/>
    <col min="16118" max="16118" width="17.81640625" style="2" customWidth="1"/>
    <col min="16119" max="16119" width="10.54296875" style="2" customWidth="1"/>
    <col min="16120" max="16120" width="9" style="2" customWidth="1"/>
    <col min="16121" max="16121" width="8" style="2" customWidth="1"/>
    <col min="16122" max="16122" width="9" style="2" customWidth="1"/>
    <col min="16123" max="16123" width="8.453125" style="2" customWidth="1"/>
    <col min="16124" max="16124" width="11.453125" style="2" customWidth="1"/>
    <col min="16125" max="16125" width="8.453125" style="2" customWidth="1"/>
    <col min="16126" max="16126" width="8.1796875" style="2" customWidth="1"/>
    <col min="16127" max="16127" width="7.26953125" style="2" customWidth="1"/>
    <col min="16128" max="16128" width="7.54296875" style="2" customWidth="1"/>
    <col min="16129" max="16129" width="8" style="2" customWidth="1"/>
    <col min="16130" max="16130" width="9" style="2" customWidth="1"/>
    <col min="16131" max="16132" width="8" style="2" customWidth="1"/>
    <col min="16133" max="16133" width="7.26953125" style="2" customWidth="1"/>
    <col min="16134" max="16134" width="7.453125" style="2" customWidth="1"/>
    <col min="16135" max="16135" width="10.453125" style="2" customWidth="1"/>
    <col min="16136" max="16136" width="9" style="2" customWidth="1"/>
    <col min="16137" max="16137" width="2.26953125" style="2" customWidth="1"/>
    <col min="16138" max="16138" width="15.54296875" style="2" customWidth="1"/>
    <col min="16139" max="16139" width="8.54296875" style="2" customWidth="1"/>
    <col min="16140" max="16140" width="15" style="2" customWidth="1"/>
    <col min="16141" max="16145" width="9.1796875" style="2"/>
    <col min="16146" max="16146" width="17.1796875" style="2" customWidth="1"/>
    <col min="16147" max="16147" width="16" style="2" customWidth="1"/>
    <col min="16148" max="16148" width="9.7265625" style="2" customWidth="1"/>
    <col min="16149" max="16378" width="9.1796875" style="2"/>
    <col min="16379" max="16384" width="9.1796875" style="2" customWidth="1"/>
  </cols>
  <sheetData>
    <row r="1" spans="1:23" x14ac:dyDescent="0.25">
      <c r="B1" s="12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2"/>
    </row>
    <row r="2" spans="1:23" ht="11.15" customHeight="1" x14ac:dyDescent="0.25">
      <c r="A2" s="3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</row>
    <row r="3" spans="1:23" ht="11.15" customHeight="1" x14ac:dyDescent="0.25">
      <c r="A3" s="3"/>
      <c r="B3" s="29"/>
      <c r="C3" s="29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7"/>
      <c r="V3" s="30" t="s">
        <v>43</v>
      </c>
      <c r="W3" s="33"/>
    </row>
    <row r="4" spans="1:23" ht="11.15" customHeight="1" x14ac:dyDescent="0.25">
      <c r="A4" s="3"/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</row>
    <row r="5" spans="1:23" ht="11.15" customHeight="1" x14ac:dyDescent="0.25">
      <c r="A5" s="3"/>
      <c r="B5" s="29"/>
      <c r="C5" s="2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9"/>
    </row>
    <row r="6" spans="1:23" ht="11.15" customHeight="1" x14ac:dyDescent="0.25">
      <c r="A6" s="16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</row>
    <row r="7" spans="1:23" ht="45" customHeight="1" thickBot="1" x14ac:dyDescent="0.25">
      <c r="A7" s="3"/>
      <c r="B7" s="40"/>
      <c r="C7" s="4" t="s">
        <v>41</v>
      </c>
      <c r="D7" s="13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"/>
      <c r="V7" s="18" t="s">
        <v>21</v>
      </c>
      <c r="W7" s="1"/>
    </row>
    <row r="8" spans="1:23" ht="13" customHeight="1" thickBot="1" x14ac:dyDescent="0.3">
      <c r="A8" s="3"/>
      <c r="B8" s="1"/>
      <c r="C8" s="54" t="s">
        <v>22</v>
      </c>
      <c r="D8" s="54" t="s">
        <v>13</v>
      </c>
      <c r="E8" s="54" t="s">
        <v>17</v>
      </c>
      <c r="F8" s="54" t="s">
        <v>18</v>
      </c>
      <c r="G8" s="54" t="s">
        <v>0</v>
      </c>
      <c r="H8" s="56" t="s">
        <v>6</v>
      </c>
      <c r="I8" s="56"/>
      <c r="J8" s="56"/>
      <c r="K8" s="56"/>
      <c r="L8" s="56"/>
      <c r="M8" s="56"/>
      <c r="N8" s="56"/>
      <c r="O8" s="54" t="s">
        <v>11</v>
      </c>
      <c r="P8" s="54" t="s">
        <v>7</v>
      </c>
      <c r="Q8" s="54" t="s">
        <v>14</v>
      </c>
      <c r="R8" s="54" t="s">
        <v>15</v>
      </c>
      <c r="S8" s="54" t="s">
        <v>16</v>
      </c>
      <c r="T8" s="54" t="s">
        <v>8</v>
      </c>
      <c r="U8" s="54" t="s">
        <v>9</v>
      </c>
      <c r="V8" s="54" t="s">
        <v>25</v>
      </c>
      <c r="W8" s="1"/>
    </row>
    <row r="9" spans="1:23" ht="33" customHeight="1" thickBot="1" x14ac:dyDescent="0.3">
      <c r="A9" s="3"/>
      <c r="B9" s="1"/>
      <c r="C9" s="55"/>
      <c r="D9" s="55"/>
      <c r="E9" s="55"/>
      <c r="F9" s="55"/>
      <c r="G9" s="55"/>
      <c r="H9" s="19" t="s">
        <v>20</v>
      </c>
      <c r="I9" s="19" t="s">
        <v>1</v>
      </c>
      <c r="J9" s="19" t="s">
        <v>2</v>
      </c>
      <c r="K9" s="19" t="s">
        <v>3</v>
      </c>
      <c r="L9" s="19" t="s">
        <v>4</v>
      </c>
      <c r="M9" s="19" t="s">
        <v>12</v>
      </c>
      <c r="N9" s="19" t="s">
        <v>5</v>
      </c>
      <c r="O9" s="55"/>
      <c r="P9" s="55"/>
      <c r="Q9" s="55"/>
      <c r="R9" s="55"/>
      <c r="S9" s="55"/>
      <c r="T9" s="55"/>
      <c r="U9" s="55"/>
      <c r="V9" s="55"/>
      <c r="W9" s="1"/>
    </row>
    <row r="10" spans="1:23" ht="13.9" customHeight="1" x14ac:dyDescent="0.25">
      <c r="A10" s="3">
        <v>1</v>
      </c>
      <c r="B10" s="1"/>
      <c r="C10" s="22" t="s">
        <v>23</v>
      </c>
      <c r="D10" s="20">
        <v>1304128</v>
      </c>
      <c r="E10" s="20">
        <v>308.52941770000001</v>
      </c>
      <c r="F10" s="20">
        <v>58.601458730000004</v>
      </c>
      <c r="G10" s="20">
        <v>142.18873221000001</v>
      </c>
      <c r="H10" s="20">
        <v>28.26737151</v>
      </c>
      <c r="I10" s="20">
        <v>335.75630639999997</v>
      </c>
      <c r="J10" s="20">
        <v>21.11929589</v>
      </c>
      <c r="K10" s="20">
        <v>95.650477769999995</v>
      </c>
      <c r="L10" s="20">
        <v>0.13548415999999999</v>
      </c>
      <c r="M10" s="20">
        <v>38.091862939999999</v>
      </c>
      <c r="N10" s="20">
        <v>36.100599850000002</v>
      </c>
      <c r="O10" s="20">
        <v>243.52648944999999</v>
      </c>
      <c r="P10" s="20">
        <v>1.2188060000000001E-2</v>
      </c>
      <c r="Q10" s="20">
        <v>15.035360359999999</v>
      </c>
      <c r="R10" s="20">
        <v>4.7283500000000001E-3</v>
      </c>
      <c r="S10" s="20">
        <v>15.027900649999999</v>
      </c>
      <c r="T10" s="20">
        <v>186682.09911975998</v>
      </c>
      <c r="U10" s="20">
        <v>15441.482235129999</v>
      </c>
      <c r="V10" s="20">
        <v>1.31795577</v>
      </c>
      <c r="W10" s="8">
        <v>0</v>
      </c>
    </row>
    <row r="11" spans="1:23" ht="13.9" customHeight="1" x14ac:dyDescent="0.25">
      <c r="A11" s="3">
        <v>2</v>
      </c>
      <c r="B11" s="1"/>
      <c r="C11" s="22" t="s">
        <v>26</v>
      </c>
      <c r="D11" s="20">
        <v>588273</v>
      </c>
      <c r="E11" s="20">
        <v>5068.7356959500003</v>
      </c>
      <c r="F11" s="20">
        <v>120.91874135</v>
      </c>
      <c r="G11" s="20">
        <v>433.12352325999996</v>
      </c>
      <c r="H11" s="20">
        <v>129.59545796999996</v>
      </c>
      <c r="I11" s="20">
        <v>186.18117180000002</v>
      </c>
      <c r="J11" s="20">
        <v>15.17540743</v>
      </c>
      <c r="K11" s="20">
        <v>51.929909039999998</v>
      </c>
      <c r="L11" s="20">
        <v>0.70520257999999991</v>
      </c>
      <c r="M11" s="20">
        <v>8.8066315300000007</v>
      </c>
      <c r="N11" s="20">
        <v>695.88126424999996</v>
      </c>
      <c r="O11" s="20">
        <v>4140.3912690100005</v>
      </c>
      <c r="P11" s="20">
        <v>0.12367</v>
      </c>
      <c r="Q11" s="20">
        <v>17.714369389999998</v>
      </c>
      <c r="R11" s="20">
        <v>5.9862199999999997E-2</v>
      </c>
      <c r="S11" s="20">
        <v>17.650561590000002</v>
      </c>
      <c r="T11" s="20">
        <v>52519.087431669999</v>
      </c>
      <c r="U11" s="20">
        <v>4463.0309196799999</v>
      </c>
      <c r="V11" s="20">
        <v>6.2925832699999997</v>
      </c>
      <c r="W11" s="8">
        <v>1</v>
      </c>
    </row>
    <row r="12" spans="1:23" ht="13.9" customHeight="1" x14ac:dyDescent="0.25">
      <c r="A12" s="3">
        <v>3</v>
      </c>
      <c r="B12" s="1"/>
      <c r="C12" s="22" t="s">
        <v>27</v>
      </c>
      <c r="D12" s="20">
        <v>1360094</v>
      </c>
      <c r="E12" s="20">
        <v>17910.356423950001</v>
      </c>
      <c r="F12" s="20">
        <v>789.45725639</v>
      </c>
      <c r="G12" s="20">
        <v>3252.9108659499998</v>
      </c>
      <c r="H12" s="20">
        <v>373.74289539000006</v>
      </c>
      <c r="I12" s="20">
        <v>627.82425155999999</v>
      </c>
      <c r="J12" s="20">
        <v>65.506709579999992</v>
      </c>
      <c r="K12" s="20">
        <v>238.60129799000001</v>
      </c>
      <c r="L12" s="20">
        <v>5.8210587300000007</v>
      </c>
      <c r="M12" s="20">
        <v>28.535575169999998</v>
      </c>
      <c r="N12" s="20">
        <v>2357.75974563</v>
      </c>
      <c r="O12" s="20">
        <v>14680.545884929999</v>
      </c>
      <c r="P12" s="20">
        <v>0.66146938</v>
      </c>
      <c r="Q12" s="20">
        <v>160.30648460999998</v>
      </c>
      <c r="R12" s="20">
        <v>0.23534316</v>
      </c>
      <c r="S12" s="20">
        <v>159.88035839</v>
      </c>
      <c r="T12" s="20">
        <v>144297.59179442</v>
      </c>
      <c r="U12" s="20">
        <v>12769.22062443</v>
      </c>
      <c r="V12" s="20">
        <v>40.284295290000003</v>
      </c>
      <c r="W12" s="8">
        <v>2</v>
      </c>
    </row>
    <row r="13" spans="1:23" ht="13.9" customHeight="1" x14ac:dyDescent="0.25">
      <c r="A13" s="3">
        <v>4</v>
      </c>
      <c r="B13" s="1"/>
      <c r="C13" s="22" t="s">
        <v>28</v>
      </c>
      <c r="D13" s="20">
        <v>3994153</v>
      </c>
      <c r="E13" s="20">
        <v>96860.274257270008</v>
      </c>
      <c r="F13" s="20">
        <v>3587.7032542400002</v>
      </c>
      <c r="G13" s="20">
        <v>8352.0172283299999</v>
      </c>
      <c r="H13" s="20">
        <v>1357.7753651999999</v>
      </c>
      <c r="I13" s="20">
        <v>2513.8359955199999</v>
      </c>
      <c r="J13" s="20">
        <v>281.32976833999999</v>
      </c>
      <c r="K13" s="20">
        <v>884.64157838999995</v>
      </c>
      <c r="L13" s="20">
        <v>43.239692920000003</v>
      </c>
      <c r="M13" s="20">
        <v>128.88568103</v>
      </c>
      <c r="N13" s="20">
        <v>16070.71332081</v>
      </c>
      <c r="O13" s="20">
        <v>77201.568106310006</v>
      </c>
      <c r="P13" s="20">
        <v>27.00385344</v>
      </c>
      <c r="Q13" s="20">
        <v>449.02944841999999</v>
      </c>
      <c r="R13" s="20">
        <v>15.770752359999999</v>
      </c>
      <c r="S13" s="20">
        <v>437.79744417999996</v>
      </c>
      <c r="T13" s="20">
        <v>406006.49225730007</v>
      </c>
      <c r="U13" s="20">
        <v>29103.79539205</v>
      </c>
      <c r="V13" s="20">
        <v>98.993147600000015</v>
      </c>
      <c r="W13" s="8">
        <v>3</v>
      </c>
    </row>
    <row r="14" spans="1:23" ht="13.9" customHeight="1" x14ac:dyDescent="0.25">
      <c r="A14" s="3">
        <v>5</v>
      </c>
      <c r="B14" s="1"/>
      <c r="C14" s="22" t="s">
        <v>29</v>
      </c>
      <c r="D14" s="20">
        <v>7605675</v>
      </c>
      <c r="E14" s="20">
        <v>257552.65549820999</v>
      </c>
      <c r="F14" s="20">
        <v>20080.589155040001</v>
      </c>
      <c r="G14" s="20">
        <v>36316.598737369997</v>
      </c>
      <c r="H14" s="20">
        <v>10813.747664450002</v>
      </c>
      <c r="I14" s="20">
        <v>12279.585044399999</v>
      </c>
      <c r="J14" s="20">
        <v>3669.9255518</v>
      </c>
      <c r="K14" s="20">
        <v>8432.6777858299993</v>
      </c>
      <c r="L14" s="20">
        <v>349.47401513</v>
      </c>
      <c r="M14" s="20">
        <v>1484.41620932</v>
      </c>
      <c r="N14" s="20">
        <v>30524.214408129999</v>
      </c>
      <c r="O14" s="20">
        <v>193810.77897513</v>
      </c>
      <c r="P14" s="20">
        <v>2796.2595517</v>
      </c>
      <c r="Q14" s="20">
        <v>34483.847528670005</v>
      </c>
      <c r="R14" s="20">
        <v>515.33194004999996</v>
      </c>
      <c r="S14" s="20">
        <v>32202.924434380002</v>
      </c>
      <c r="T14" s="20">
        <v>594527.80777468998</v>
      </c>
      <c r="U14" s="20">
        <v>62091.637542689998</v>
      </c>
      <c r="V14" s="20">
        <v>543.39038104999997</v>
      </c>
      <c r="W14" s="8">
        <v>4</v>
      </c>
    </row>
    <row r="15" spans="1:23" ht="13.9" customHeight="1" x14ac:dyDescent="0.25">
      <c r="A15" s="3">
        <v>6</v>
      </c>
      <c r="B15" s="1"/>
      <c r="C15" s="22" t="s">
        <v>30</v>
      </c>
      <c r="D15" s="20">
        <v>4219050</v>
      </c>
      <c r="E15" s="20">
        <v>206200.98409256001</v>
      </c>
      <c r="F15" s="20">
        <v>18507.156242810001</v>
      </c>
      <c r="G15" s="20">
        <v>37993.530161729999</v>
      </c>
      <c r="H15" s="20">
        <v>9044.9224520500011</v>
      </c>
      <c r="I15" s="20">
        <v>8001.8203727999999</v>
      </c>
      <c r="J15" s="20">
        <v>4112.9437070499998</v>
      </c>
      <c r="K15" s="20">
        <v>9638.1623468799989</v>
      </c>
      <c r="L15" s="20">
        <v>586.75172598999995</v>
      </c>
      <c r="M15" s="20">
        <v>1760.4111476800001</v>
      </c>
      <c r="N15" s="20">
        <v>22754.095189169999</v>
      </c>
      <c r="O15" s="20">
        <v>152380.20754520001</v>
      </c>
      <c r="P15" s="20">
        <v>6862.5226710400002</v>
      </c>
      <c r="Q15" s="20">
        <v>9398.2757765599999</v>
      </c>
      <c r="R15" s="20">
        <v>1145.54374519</v>
      </c>
      <c r="S15" s="20">
        <v>3681.3024354899999</v>
      </c>
      <c r="T15" s="20">
        <v>488311.71336826007</v>
      </c>
      <c r="U15" s="20">
        <v>52214.54802324</v>
      </c>
      <c r="V15" s="20">
        <v>1119.5830979299999</v>
      </c>
      <c r="W15" s="8">
        <v>5</v>
      </c>
    </row>
    <row r="16" spans="1:23" ht="13.9" customHeight="1" x14ac:dyDescent="0.25">
      <c r="A16" s="3">
        <v>7</v>
      </c>
      <c r="B16" s="1"/>
      <c r="C16" s="22" t="s">
        <v>31</v>
      </c>
      <c r="D16" s="20">
        <v>3202633</v>
      </c>
      <c r="E16" s="20">
        <v>212317.10755232</v>
      </c>
      <c r="F16" s="20">
        <v>21016.68543885</v>
      </c>
      <c r="G16" s="20">
        <v>47965.885802439996</v>
      </c>
      <c r="H16" s="20">
        <v>8958.8583352699989</v>
      </c>
      <c r="I16" s="20">
        <v>6468.5597828399996</v>
      </c>
      <c r="J16" s="20">
        <v>4212.9544679999999</v>
      </c>
      <c r="K16" s="20">
        <v>10788.73367157</v>
      </c>
      <c r="L16" s="20">
        <v>934.61483709000004</v>
      </c>
      <c r="M16" s="20">
        <v>2179.8748051900002</v>
      </c>
      <c r="N16" s="20">
        <v>22773.31638308</v>
      </c>
      <c r="O16" s="20">
        <v>157759.32250193998</v>
      </c>
      <c r="P16" s="20">
        <v>13964.630746500003</v>
      </c>
      <c r="Q16" s="20">
        <v>16221.264649249999</v>
      </c>
      <c r="R16" s="20">
        <v>2200.5552907700003</v>
      </c>
      <c r="S16" s="20">
        <v>4457.1939129599996</v>
      </c>
      <c r="T16" s="20">
        <v>656550.57667188998</v>
      </c>
      <c r="U16" s="20">
        <v>60059.186584220006</v>
      </c>
      <c r="V16" s="20">
        <v>2024.4705763200002</v>
      </c>
      <c r="W16" s="8">
        <v>6</v>
      </c>
    </row>
    <row r="17" spans="1:23" ht="13.9" customHeight="1" x14ac:dyDescent="0.25">
      <c r="A17" s="3">
        <v>8</v>
      </c>
      <c r="B17" s="1"/>
      <c r="C17" s="22" t="s">
        <v>32</v>
      </c>
      <c r="D17" s="20">
        <v>2441109</v>
      </c>
      <c r="E17" s="20">
        <v>223342.95986524</v>
      </c>
      <c r="F17" s="20">
        <v>24636.214125319999</v>
      </c>
      <c r="G17" s="20">
        <v>65209.973976039997</v>
      </c>
      <c r="H17" s="20">
        <v>10757.66374446</v>
      </c>
      <c r="I17" s="20">
        <v>4902.1763031600003</v>
      </c>
      <c r="J17" s="20">
        <v>3709.0637716900001</v>
      </c>
      <c r="K17" s="20">
        <v>11682.275458169999</v>
      </c>
      <c r="L17" s="20">
        <v>1460.55243769</v>
      </c>
      <c r="M17" s="20">
        <v>2368.7508828400005</v>
      </c>
      <c r="N17" s="20">
        <v>16586.44167489</v>
      </c>
      <c r="O17" s="20">
        <v>173210.67037305998</v>
      </c>
      <c r="P17" s="20">
        <v>24781.567428510003</v>
      </c>
      <c r="Q17" s="20">
        <v>25401.964490489998</v>
      </c>
      <c r="R17" s="20">
        <v>3151.96161656</v>
      </c>
      <c r="S17" s="20">
        <v>3772.36447671</v>
      </c>
      <c r="T17" s="20">
        <v>670961.86046852008</v>
      </c>
      <c r="U17" s="20">
        <v>67737.328843230003</v>
      </c>
      <c r="V17" s="20">
        <v>3080.8790278900001</v>
      </c>
      <c r="W17" s="8">
        <v>7</v>
      </c>
    </row>
    <row r="18" spans="1:23" ht="13.9" customHeight="1" x14ac:dyDescent="0.25">
      <c r="A18" s="3">
        <v>9</v>
      </c>
      <c r="B18" s="1"/>
      <c r="C18" s="22" t="s">
        <v>33</v>
      </c>
      <c r="D18" s="20">
        <v>1121037</v>
      </c>
      <c r="E18" s="20">
        <v>136707.93950184999</v>
      </c>
      <c r="F18" s="20">
        <v>17457.871441069998</v>
      </c>
      <c r="G18" s="20">
        <v>49815.59856138</v>
      </c>
      <c r="H18" s="20">
        <v>8221.2992431500006</v>
      </c>
      <c r="I18" s="20">
        <v>2253.97180776</v>
      </c>
      <c r="J18" s="20">
        <v>1793.10643332</v>
      </c>
      <c r="K18" s="20">
        <v>7285.8294142799996</v>
      </c>
      <c r="L18" s="20">
        <v>1186.4084137899999</v>
      </c>
      <c r="M18" s="20">
        <v>1564.13328813</v>
      </c>
      <c r="N18" s="20">
        <v>5468.9743513900003</v>
      </c>
      <c r="O18" s="20">
        <v>109576.216223</v>
      </c>
      <c r="P18" s="20">
        <v>19690.858338270002</v>
      </c>
      <c r="Q18" s="20">
        <v>19411.648322429999</v>
      </c>
      <c r="R18" s="20">
        <v>2074.3055012999998</v>
      </c>
      <c r="S18" s="20">
        <v>1795.0999942500002</v>
      </c>
      <c r="T18" s="20">
        <v>500743.60861198994</v>
      </c>
      <c r="U18" s="20">
        <v>45734.90498372</v>
      </c>
      <c r="V18" s="20">
        <v>2706.7976320799999</v>
      </c>
      <c r="W18" s="8">
        <v>8</v>
      </c>
    </row>
    <row r="19" spans="1:23" ht="13.9" customHeight="1" x14ac:dyDescent="0.25">
      <c r="A19" s="3">
        <v>10</v>
      </c>
      <c r="B19" s="1"/>
      <c r="C19" s="22" t="s">
        <v>34</v>
      </c>
      <c r="D19" s="20">
        <v>1038518</v>
      </c>
      <c r="E19" s="20">
        <v>165628.81699164998</v>
      </c>
      <c r="F19" s="20">
        <v>24915.11224522</v>
      </c>
      <c r="G19" s="20">
        <v>75725.972425769985</v>
      </c>
      <c r="H19" s="20">
        <v>11588.199818720001</v>
      </c>
      <c r="I19" s="20">
        <v>2028.01541232</v>
      </c>
      <c r="J19" s="20">
        <v>1609.0817670399999</v>
      </c>
      <c r="K19" s="20">
        <v>8557.3848167600008</v>
      </c>
      <c r="L19" s="20">
        <v>1792.2536391800002</v>
      </c>
      <c r="M19" s="20">
        <v>2024.0328486199999</v>
      </c>
      <c r="N19" s="20">
        <v>3702.3577186900002</v>
      </c>
      <c r="O19" s="20">
        <v>135227.28592152998</v>
      </c>
      <c r="P19" s="20">
        <v>27619.600207700001</v>
      </c>
      <c r="Q19" s="20">
        <v>27034.074562419999</v>
      </c>
      <c r="R19" s="20">
        <v>2511.3186517300001</v>
      </c>
      <c r="S19" s="20">
        <v>1925.8065921599998</v>
      </c>
      <c r="T19" s="20">
        <v>726990.53875104</v>
      </c>
      <c r="U19" s="20">
        <v>58854.476699760002</v>
      </c>
      <c r="V19" s="20">
        <v>4759.4023005400004</v>
      </c>
      <c r="W19" s="8">
        <v>9</v>
      </c>
    </row>
    <row r="20" spans="1:23" ht="13.9" customHeight="1" x14ac:dyDescent="0.25">
      <c r="A20" s="3">
        <v>11</v>
      </c>
      <c r="B20" s="1"/>
      <c r="C20" s="22" t="s">
        <v>35</v>
      </c>
      <c r="D20" s="20">
        <v>449733</v>
      </c>
      <c r="E20" s="20">
        <v>91659.39267406</v>
      </c>
      <c r="F20" s="20">
        <v>16648.913161830002</v>
      </c>
      <c r="G20" s="20">
        <v>54970.838599540002</v>
      </c>
      <c r="H20" s="20">
        <v>6744.6299846599995</v>
      </c>
      <c r="I20" s="20">
        <v>856.26275928000007</v>
      </c>
      <c r="J20" s="20">
        <v>675.7038452999999</v>
      </c>
      <c r="K20" s="20">
        <v>4539.5970510799998</v>
      </c>
      <c r="L20" s="20">
        <v>1337.2457447500001</v>
      </c>
      <c r="M20" s="20">
        <v>1175.0385359299999</v>
      </c>
      <c r="N20" s="20">
        <v>1338.1850107400001</v>
      </c>
      <c r="O20" s="20">
        <v>75525.40134266</v>
      </c>
      <c r="P20" s="20">
        <v>16701.087346730001</v>
      </c>
      <c r="Q20" s="20">
        <v>16159.57576077</v>
      </c>
      <c r="R20" s="20">
        <v>1505.7552670300001</v>
      </c>
      <c r="S20" s="20">
        <v>964.24368107000009</v>
      </c>
      <c r="T20" s="20">
        <v>465429.05857371003</v>
      </c>
      <c r="U20" s="20">
        <v>34159.568042650004</v>
      </c>
      <c r="V20" s="20">
        <v>3853.39234274</v>
      </c>
      <c r="W20" s="8">
        <v>10</v>
      </c>
    </row>
    <row r="21" spans="1:23" ht="13.9" customHeight="1" x14ac:dyDescent="0.25">
      <c r="A21" s="3">
        <v>12</v>
      </c>
      <c r="B21" s="1"/>
      <c r="C21" s="22" t="s">
        <v>36</v>
      </c>
      <c r="D21" s="20">
        <v>354401</v>
      </c>
      <c r="E21" s="20">
        <v>86116.207045850009</v>
      </c>
      <c r="F21" s="20">
        <v>20764.192340409998</v>
      </c>
      <c r="G21" s="20">
        <v>73347.289602500008</v>
      </c>
      <c r="H21" s="20">
        <v>6134.4560647300004</v>
      </c>
      <c r="I21" s="20">
        <v>687.62927952000007</v>
      </c>
      <c r="J21" s="20">
        <v>546.21876069000007</v>
      </c>
      <c r="K21" s="20">
        <v>3917.47173436</v>
      </c>
      <c r="L21" s="20">
        <v>1713.8753941700002</v>
      </c>
      <c r="M21" s="20">
        <v>1078.1325412000001</v>
      </c>
      <c r="N21" s="20">
        <v>1037.20515331</v>
      </c>
      <c r="O21" s="20">
        <v>71431.719984700001</v>
      </c>
      <c r="P21" s="20">
        <v>16547.303729020001</v>
      </c>
      <c r="Q21" s="20">
        <v>15707.27904768</v>
      </c>
      <c r="R21" s="20">
        <v>1651.22516021</v>
      </c>
      <c r="S21" s="20">
        <v>811.22580235999999</v>
      </c>
      <c r="T21" s="20">
        <v>566396.96163255</v>
      </c>
      <c r="U21" s="20">
        <v>36667.039602880002</v>
      </c>
      <c r="V21" s="20">
        <v>6018.1208073099997</v>
      </c>
      <c r="W21" s="8"/>
    </row>
    <row r="22" spans="1:23" ht="13.9" customHeight="1" x14ac:dyDescent="0.25">
      <c r="A22" s="3">
        <v>13</v>
      </c>
      <c r="B22" s="1"/>
      <c r="C22" s="22" t="s">
        <v>37</v>
      </c>
      <c r="D22" s="20">
        <v>127976</v>
      </c>
      <c r="E22" s="20">
        <v>34733.039489329996</v>
      </c>
      <c r="F22" s="20">
        <v>12006.454603679998</v>
      </c>
      <c r="G22" s="20">
        <v>45991.38611616</v>
      </c>
      <c r="H22" s="20">
        <v>2167.4683346000002</v>
      </c>
      <c r="I22" s="20">
        <v>248.52063887999998</v>
      </c>
      <c r="J22" s="20">
        <v>193.91347372999999</v>
      </c>
      <c r="K22" s="20">
        <v>1498.55884573</v>
      </c>
      <c r="L22" s="20">
        <v>911.39963276999993</v>
      </c>
      <c r="M22" s="20">
        <v>432.32455817000005</v>
      </c>
      <c r="N22" s="20">
        <v>417.00072993000003</v>
      </c>
      <c r="O22" s="20">
        <v>29054.272777160004</v>
      </c>
      <c r="P22" s="20">
        <v>6960.4051855099997</v>
      </c>
      <c r="Q22" s="20">
        <v>6516.8424644200004</v>
      </c>
      <c r="R22" s="20">
        <v>790.23998712000002</v>
      </c>
      <c r="S22" s="20">
        <v>346.67726603000006</v>
      </c>
      <c r="T22" s="20">
        <v>320154.86290181999</v>
      </c>
      <c r="U22" s="20">
        <v>18869.914447660001</v>
      </c>
      <c r="V22" s="20">
        <v>4250.0282662499994</v>
      </c>
      <c r="W22" s="8"/>
    </row>
    <row r="23" spans="1:23" ht="13.9" customHeight="1" x14ac:dyDescent="0.25">
      <c r="A23" s="3">
        <v>14</v>
      </c>
      <c r="B23" s="1"/>
      <c r="C23" s="22" t="s">
        <v>38</v>
      </c>
      <c r="D23" s="20">
        <v>128933</v>
      </c>
      <c r="E23" s="20">
        <v>39635.446837149997</v>
      </c>
      <c r="F23" s="20">
        <v>20753.409556729999</v>
      </c>
      <c r="G23" s="20">
        <v>86009.230057039997</v>
      </c>
      <c r="H23" s="20">
        <v>1867.1388896799999</v>
      </c>
      <c r="I23" s="20">
        <v>235.99859855999998</v>
      </c>
      <c r="J23" s="20">
        <v>176.27019684000001</v>
      </c>
      <c r="K23" s="20">
        <v>1503.47972671</v>
      </c>
      <c r="L23" s="20">
        <v>1495.8727828699998</v>
      </c>
      <c r="M23" s="20">
        <v>419.01177959</v>
      </c>
      <c r="N23" s="20">
        <v>481.43633877999997</v>
      </c>
      <c r="O23" s="20">
        <v>33661.359032889995</v>
      </c>
      <c r="P23" s="20">
        <v>8308.2335983499997</v>
      </c>
      <c r="Q23" s="20">
        <v>7503.5855654500001</v>
      </c>
      <c r="R23" s="20">
        <v>1167.19624733</v>
      </c>
      <c r="S23" s="20">
        <v>362.54821443000003</v>
      </c>
      <c r="T23" s="20">
        <v>578507.24573216995</v>
      </c>
      <c r="U23" s="20">
        <v>30592.902545009994</v>
      </c>
      <c r="V23" s="20">
        <v>9724.2530364100003</v>
      </c>
      <c r="W23" s="8"/>
    </row>
    <row r="24" spans="1:23" ht="13.9" customHeight="1" x14ac:dyDescent="0.25">
      <c r="A24" s="3">
        <v>15</v>
      </c>
      <c r="B24" s="1"/>
      <c r="C24" s="22" t="s">
        <v>39</v>
      </c>
      <c r="D24" s="20">
        <v>29514</v>
      </c>
      <c r="E24" s="20">
        <v>11650.078464499999</v>
      </c>
      <c r="F24" s="20">
        <v>9268.3152078700004</v>
      </c>
      <c r="G24" s="20">
        <v>39322.232708030002</v>
      </c>
      <c r="H24" s="20">
        <v>387.46743534000007</v>
      </c>
      <c r="I24" s="20">
        <v>52.345040640000008</v>
      </c>
      <c r="J24" s="20">
        <v>37.400235240000001</v>
      </c>
      <c r="K24" s="20">
        <v>394.09918267</v>
      </c>
      <c r="L24" s="20">
        <v>750.80687376000003</v>
      </c>
      <c r="M24" s="20">
        <v>114.63336907999999</v>
      </c>
      <c r="N24" s="20">
        <v>117.08091929000001</v>
      </c>
      <c r="O24" s="20">
        <v>9888.1497887499991</v>
      </c>
      <c r="P24" s="20">
        <v>2505.4480861100001</v>
      </c>
      <c r="Q24" s="20">
        <v>2136.2416185400002</v>
      </c>
      <c r="R24" s="20">
        <v>457.47562946999994</v>
      </c>
      <c r="S24" s="20">
        <v>88.2691619</v>
      </c>
      <c r="T24" s="20">
        <v>257115.76756741997</v>
      </c>
      <c r="U24" s="20">
        <v>14435.037874950001</v>
      </c>
      <c r="V24" s="20">
        <v>5297.2766649299992</v>
      </c>
      <c r="W24" s="8"/>
    </row>
    <row r="25" spans="1:23" ht="13.9" customHeight="1" x14ac:dyDescent="0.25">
      <c r="A25" s="3">
        <v>16</v>
      </c>
      <c r="B25" s="1"/>
      <c r="C25" s="22" t="s">
        <v>40</v>
      </c>
      <c r="D25" s="20">
        <v>12635</v>
      </c>
      <c r="E25" s="20">
        <v>6228.7957503999996</v>
      </c>
      <c r="F25" s="20">
        <v>5972.3537227699999</v>
      </c>
      <c r="G25" s="20">
        <v>24547.243084769998</v>
      </c>
      <c r="H25" s="20">
        <v>163.59403065000001</v>
      </c>
      <c r="I25" s="20">
        <v>22.725774120000001</v>
      </c>
      <c r="J25" s="20">
        <v>15.618449140000001</v>
      </c>
      <c r="K25" s="20">
        <v>180.49595668000001</v>
      </c>
      <c r="L25" s="20">
        <v>581.82047207000005</v>
      </c>
      <c r="M25" s="20">
        <v>55.344969559999996</v>
      </c>
      <c r="N25" s="20">
        <v>52.00173856</v>
      </c>
      <c r="O25" s="20">
        <v>5200.2389539400001</v>
      </c>
      <c r="P25" s="20">
        <v>1335.2069691699999</v>
      </c>
      <c r="Q25" s="20">
        <v>1144.92289211</v>
      </c>
      <c r="R25" s="20">
        <v>260.52890834999999</v>
      </c>
      <c r="S25" s="20">
        <v>70.244831290000008</v>
      </c>
      <c r="T25" s="20">
        <v>166280.62446091999</v>
      </c>
      <c r="U25" s="20">
        <v>8190.6937489200009</v>
      </c>
      <c r="V25" s="20">
        <v>3147.5478458800003</v>
      </c>
      <c r="W25" s="8"/>
    </row>
    <row r="26" spans="1:23" ht="13.9" customHeight="1" thickBot="1" x14ac:dyDescent="0.3">
      <c r="A26" s="3">
        <v>17</v>
      </c>
      <c r="B26" s="1"/>
      <c r="C26" s="23" t="s">
        <v>24</v>
      </c>
      <c r="D26" s="36">
        <v>25785</v>
      </c>
      <c r="E26" s="36">
        <v>28174.63316723</v>
      </c>
      <c r="F26" s="36">
        <v>64739.675842559998</v>
      </c>
      <c r="G26" s="36">
        <v>194652.79638779999</v>
      </c>
      <c r="H26" s="36">
        <v>580.75852064000003</v>
      </c>
      <c r="I26" s="36">
        <v>47.462718959999997</v>
      </c>
      <c r="J26" s="36">
        <v>32.9142534</v>
      </c>
      <c r="K26" s="36">
        <v>469.44114060000004</v>
      </c>
      <c r="L26" s="36">
        <v>4650.7708748000005</v>
      </c>
      <c r="M26" s="36">
        <v>211.61730970000002</v>
      </c>
      <c r="N26" s="20">
        <v>102.33808615000001</v>
      </c>
      <c r="O26" s="36">
        <v>22222.816447039997</v>
      </c>
      <c r="P26" s="36">
        <v>5878.6306524000001</v>
      </c>
      <c r="Q26" s="36">
        <v>4759.0746516599993</v>
      </c>
      <c r="R26" s="36">
        <v>1259.40665668</v>
      </c>
      <c r="S26" s="36">
        <v>139.85065594000002</v>
      </c>
      <c r="T26" s="36">
        <v>1352162.7683431699</v>
      </c>
      <c r="U26" s="36">
        <v>57775.567024880002</v>
      </c>
      <c r="V26" s="36">
        <v>37723.088621739997</v>
      </c>
      <c r="W26" s="8"/>
    </row>
    <row r="27" spans="1:23" ht="13.9" customHeight="1" thickBot="1" x14ac:dyDescent="0.3">
      <c r="A27" s="3"/>
      <c r="B27" s="1"/>
      <c r="C27" s="37" t="s">
        <v>10</v>
      </c>
      <c r="D27" s="38">
        <v>28003647</v>
      </c>
      <c r="E27" s="38">
        <v>1620095.9527252202</v>
      </c>
      <c r="F27" s="38">
        <v>281323.62379487004</v>
      </c>
      <c r="G27" s="38">
        <v>844048.81657032017</v>
      </c>
      <c r="H27" s="38">
        <v>79319.585608469992</v>
      </c>
      <c r="I27" s="38">
        <v>41748.671258519993</v>
      </c>
      <c r="J27" s="38">
        <v>21168.246094479997</v>
      </c>
      <c r="K27" s="38">
        <v>70159.030394510002</v>
      </c>
      <c r="L27" s="38">
        <v>17801.74828245</v>
      </c>
      <c r="M27" s="38">
        <v>15072.04199568</v>
      </c>
      <c r="N27" s="38">
        <v>124515.10263265</v>
      </c>
      <c r="O27" s="38">
        <v>1265214.4716167001</v>
      </c>
      <c r="P27" s="38">
        <v>153979.55569188998</v>
      </c>
      <c r="Q27" s="38">
        <v>186520.68299322997</v>
      </c>
      <c r="R27" s="38">
        <v>18706.915287859996</v>
      </c>
      <c r="S27" s="38">
        <v>51248.107723779991</v>
      </c>
      <c r="T27" s="38">
        <v>8133638.665461299</v>
      </c>
      <c r="U27" s="38">
        <v>609160.33513509994</v>
      </c>
      <c r="V27" s="38">
        <v>84395.118583000003</v>
      </c>
      <c r="W27" s="1"/>
    </row>
    <row r="28" spans="1:23" ht="13.9" customHeight="1" x14ac:dyDescent="0.25">
      <c r="A28" s="17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3.9" customHeight="1" x14ac:dyDescent="0.25">
      <c r="A29" s="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3.9" customHeight="1" x14ac:dyDescent="0.25">
      <c r="A30" s="17"/>
      <c r="B30" s="1"/>
      <c r="C30" s="24"/>
      <c r="D30" s="5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1"/>
    </row>
    <row r="31" spans="1:23" ht="13.9" customHeight="1" x14ac:dyDescent="0.25">
      <c r="A31" s="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3.9" customHeight="1" x14ac:dyDescent="0.25">
      <c r="A32" s="17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3.9" customHeight="1" x14ac:dyDescent="0.25">
      <c r="A33" s="3"/>
      <c r="B33" s="1"/>
      <c r="C33" s="1"/>
      <c r="D33" s="9"/>
      <c r="E33" s="9"/>
      <c r="F33" s="9"/>
      <c r="G33" s="9"/>
      <c r="H33" s="9"/>
      <c r="I33" s="1"/>
      <c r="J33" s="9"/>
      <c r="K33" s="9"/>
      <c r="L33" s="1"/>
      <c r="M33" s="9"/>
      <c r="N33" s="9"/>
      <c r="O33" s="9"/>
      <c r="P33" s="9"/>
      <c r="Q33" s="9"/>
      <c r="R33" s="9"/>
      <c r="S33" s="9"/>
      <c r="T33" s="9"/>
      <c r="U33" s="9"/>
      <c r="V33" s="9"/>
      <c r="W33" s="1"/>
    </row>
    <row r="34" spans="1:23" ht="13.9" customHeight="1" x14ac:dyDescent="0.25">
      <c r="A34" s="17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3.9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3.9" customHeight="1" x14ac:dyDescent="0.25">
      <c r="A36" s="17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3.9" customHeight="1" x14ac:dyDescent="0.25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3.9" customHeight="1" x14ac:dyDescent="0.25">
      <c r="A38" s="17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3.9" customHeight="1" x14ac:dyDescent="0.25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3.9" customHeight="1" x14ac:dyDescent="0.25">
      <c r="A40" s="1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3.9" customHeight="1" x14ac:dyDescent="0.25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3.9" customHeight="1" x14ac:dyDescent="0.25">
      <c r="A42" s="17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3.9" customHeight="1" x14ac:dyDescent="0.25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3.9" customHeight="1" x14ac:dyDescent="0.25">
      <c r="A44" s="17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3.9" customHeight="1" x14ac:dyDescent="0.25">
      <c r="A45" s="3"/>
      <c r="B45" s="1"/>
      <c r="C45" s="7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3.9" customHeight="1" x14ac:dyDescent="0.25">
      <c r="A46" s="17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0.5" customHeight="1" x14ac:dyDescent="0.25">
      <c r="A47" s="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6.75" customHeight="1" x14ac:dyDescent="0.25">
      <c r="A48" s="17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6" customHeight="1" x14ac:dyDescent="0.25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1" spans="1:23" x14ac:dyDescent="0.25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</sheetData>
  <mergeCells count="14">
    <mergeCell ref="U8:U9"/>
    <mergeCell ref="V8:V9"/>
    <mergeCell ref="T8:T9"/>
    <mergeCell ref="C8:C9"/>
    <mergeCell ref="D8:D9"/>
    <mergeCell ref="E8:E9"/>
    <mergeCell ref="F8:F9"/>
    <mergeCell ref="G8:G9"/>
    <mergeCell ref="H8:N8"/>
    <mergeCell ref="O8:O9"/>
    <mergeCell ref="P8:P9"/>
    <mergeCell ref="Q8:Q9"/>
    <mergeCell ref="R8:R9"/>
    <mergeCell ref="S8:S9"/>
  </mergeCells>
  <conditionalFormatting sqref="K33">
    <cfRule type="cellIs" dxfId="1" priority="13" stopIfTrue="1" operator="equal">
      <formula>0</formula>
    </cfRule>
  </conditionalFormatting>
  <printOptions horizontalCentered="1"/>
  <pageMargins left="0.39370078740157483" right="0.39370078740157483" top="0.59055118110236227" bottom="0.39370078740157483" header="0" footer="0"/>
  <pageSetup paperSize="9" scale="76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49"/>
  <sheetViews>
    <sheetView showGridLines="0" topLeftCell="A4" zoomScaleNormal="100" workbookViewId="0">
      <selection activeCell="G10" sqref="G10"/>
    </sheetView>
  </sheetViews>
  <sheetFormatPr defaultRowHeight="12.5" x14ac:dyDescent="0.25"/>
  <cols>
    <col min="1" max="1" width="3.1796875" style="2" customWidth="1"/>
    <col min="2" max="2" width="3.7265625" style="2" customWidth="1"/>
    <col min="3" max="3" width="17" style="2" customWidth="1"/>
    <col min="4" max="4" width="11.7265625" style="2" customWidth="1"/>
    <col min="5" max="22" width="8.1796875" style="2" customWidth="1"/>
    <col min="23" max="23" width="3.7265625" style="2" customWidth="1"/>
    <col min="24" max="236" width="9.1796875" style="2"/>
    <col min="237" max="237" width="2.453125" style="2" customWidth="1"/>
    <col min="238" max="238" width="2.26953125" style="2" customWidth="1"/>
    <col min="239" max="239" width="17.81640625" style="2" customWidth="1"/>
    <col min="240" max="240" width="10.54296875" style="2" customWidth="1"/>
    <col min="241" max="242" width="8" style="2" customWidth="1"/>
    <col min="243" max="243" width="9" style="2" customWidth="1"/>
    <col min="244" max="244" width="8.26953125" style="2" customWidth="1"/>
    <col min="245" max="245" width="11.453125" style="2" customWidth="1"/>
    <col min="246" max="246" width="8.453125" style="2" customWidth="1"/>
    <col min="247" max="247" width="7.54296875" style="2" customWidth="1"/>
    <col min="248" max="248" width="7" style="2" customWidth="1"/>
    <col min="249" max="249" width="7.7265625" style="2" customWidth="1"/>
    <col min="250" max="250" width="7.26953125" style="2" customWidth="1"/>
    <col min="251" max="251" width="8.1796875" style="2" customWidth="1"/>
    <col min="252" max="253" width="7.26953125" style="2" customWidth="1"/>
    <col min="254" max="254" width="7.453125" style="2" customWidth="1"/>
    <col min="255" max="255" width="7.54296875" style="2" customWidth="1"/>
    <col min="256" max="256" width="10.453125" style="2" customWidth="1"/>
    <col min="257" max="257" width="8.1796875" style="2" customWidth="1"/>
    <col min="258" max="258" width="2.26953125" style="2" customWidth="1"/>
    <col min="259" max="259" width="15.54296875" style="2" customWidth="1"/>
    <col min="260" max="260" width="8.54296875" style="2" customWidth="1"/>
    <col min="261" max="261" width="15" style="2" customWidth="1"/>
    <col min="262" max="266" width="9.1796875" style="2"/>
    <col min="267" max="267" width="17.1796875" style="2" customWidth="1"/>
    <col min="268" max="268" width="16" style="2" customWidth="1"/>
    <col min="269" max="269" width="9.7265625" style="2" customWidth="1"/>
    <col min="270" max="492" width="9.1796875" style="2"/>
    <col min="493" max="493" width="2.453125" style="2" customWidth="1"/>
    <col min="494" max="494" width="2.26953125" style="2" customWidth="1"/>
    <col min="495" max="495" width="17.81640625" style="2" customWidth="1"/>
    <col min="496" max="496" width="10.54296875" style="2" customWidth="1"/>
    <col min="497" max="498" width="8" style="2" customWidth="1"/>
    <col min="499" max="499" width="9" style="2" customWidth="1"/>
    <col min="500" max="500" width="8.26953125" style="2" customWidth="1"/>
    <col min="501" max="501" width="11.453125" style="2" customWidth="1"/>
    <col min="502" max="502" width="8.453125" style="2" customWidth="1"/>
    <col min="503" max="503" width="7.54296875" style="2" customWidth="1"/>
    <col min="504" max="504" width="7" style="2" customWidth="1"/>
    <col min="505" max="505" width="7.7265625" style="2" customWidth="1"/>
    <col min="506" max="506" width="7.26953125" style="2" customWidth="1"/>
    <col min="507" max="507" width="8.1796875" style="2" customWidth="1"/>
    <col min="508" max="509" width="7.26953125" style="2" customWidth="1"/>
    <col min="510" max="510" width="7.453125" style="2" customWidth="1"/>
    <col min="511" max="511" width="7.54296875" style="2" customWidth="1"/>
    <col min="512" max="512" width="10.453125" style="2" customWidth="1"/>
    <col min="513" max="513" width="8.1796875" style="2" customWidth="1"/>
    <col min="514" max="514" width="2.26953125" style="2" customWidth="1"/>
    <col min="515" max="515" width="15.54296875" style="2" customWidth="1"/>
    <col min="516" max="516" width="8.54296875" style="2" customWidth="1"/>
    <col min="517" max="517" width="15" style="2" customWidth="1"/>
    <col min="518" max="522" width="9.1796875" style="2"/>
    <col min="523" max="523" width="17.1796875" style="2" customWidth="1"/>
    <col min="524" max="524" width="16" style="2" customWidth="1"/>
    <col min="525" max="525" width="9.7265625" style="2" customWidth="1"/>
    <col min="526" max="748" width="9.1796875" style="2"/>
    <col min="749" max="749" width="2.453125" style="2" customWidth="1"/>
    <col min="750" max="750" width="2.26953125" style="2" customWidth="1"/>
    <col min="751" max="751" width="17.81640625" style="2" customWidth="1"/>
    <col min="752" max="752" width="10.54296875" style="2" customWidth="1"/>
    <col min="753" max="754" width="8" style="2" customWidth="1"/>
    <col min="755" max="755" width="9" style="2" customWidth="1"/>
    <col min="756" max="756" width="8.26953125" style="2" customWidth="1"/>
    <col min="757" max="757" width="11.453125" style="2" customWidth="1"/>
    <col min="758" max="758" width="8.453125" style="2" customWidth="1"/>
    <col min="759" max="759" width="7.54296875" style="2" customWidth="1"/>
    <col min="760" max="760" width="7" style="2" customWidth="1"/>
    <col min="761" max="761" width="7.7265625" style="2" customWidth="1"/>
    <col min="762" max="762" width="7.26953125" style="2" customWidth="1"/>
    <col min="763" max="763" width="8.1796875" style="2" customWidth="1"/>
    <col min="764" max="765" width="7.26953125" style="2" customWidth="1"/>
    <col min="766" max="766" width="7.453125" style="2" customWidth="1"/>
    <col min="767" max="767" width="7.54296875" style="2" customWidth="1"/>
    <col min="768" max="768" width="10.453125" style="2" customWidth="1"/>
    <col min="769" max="769" width="8.1796875" style="2" customWidth="1"/>
    <col min="770" max="770" width="2.26953125" style="2" customWidth="1"/>
    <col min="771" max="771" width="15.54296875" style="2" customWidth="1"/>
    <col min="772" max="772" width="8.54296875" style="2" customWidth="1"/>
    <col min="773" max="773" width="15" style="2" customWidth="1"/>
    <col min="774" max="778" width="9.1796875" style="2"/>
    <col min="779" max="779" width="17.1796875" style="2" customWidth="1"/>
    <col min="780" max="780" width="16" style="2" customWidth="1"/>
    <col min="781" max="781" width="9.7265625" style="2" customWidth="1"/>
    <col min="782" max="1004" width="9.1796875" style="2"/>
    <col min="1005" max="1005" width="2.453125" style="2" customWidth="1"/>
    <col min="1006" max="1006" width="2.26953125" style="2" customWidth="1"/>
    <col min="1007" max="1007" width="17.81640625" style="2" customWidth="1"/>
    <col min="1008" max="1008" width="10.54296875" style="2" customWidth="1"/>
    <col min="1009" max="1010" width="8" style="2" customWidth="1"/>
    <col min="1011" max="1011" width="9" style="2" customWidth="1"/>
    <col min="1012" max="1012" width="8.26953125" style="2" customWidth="1"/>
    <col min="1013" max="1013" width="11.453125" style="2" customWidth="1"/>
    <col min="1014" max="1014" width="8.453125" style="2" customWidth="1"/>
    <col min="1015" max="1015" width="7.54296875" style="2" customWidth="1"/>
    <col min="1016" max="1016" width="7" style="2" customWidth="1"/>
    <col min="1017" max="1017" width="7.7265625" style="2" customWidth="1"/>
    <col min="1018" max="1018" width="7.26953125" style="2" customWidth="1"/>
    <col min="1019" max="1019" width="8.1796875" style="2" customWidth="1"/>
    <col min="1020" max="1021" width="7.26953125" style="2" customWidth="1"/>
    <col min="1022" max="1022" width="7.453125" style="2" customWidth="1"/>
    <col min="1023" max="1023" width="7.54296875" style="2" customWidth="1"/>
    <col min="1024" max="1024" width="10.453125" style="2" customWidth="1"/>
    <col min="1025" max="1025" width="8.1796875" style="2" customWidth="1"/>
    <col min="1026" max="1026" width="2.26953125" style="2" customWidth="1"/>
    <col min="1027" max="1027" width="15.54296875" style="2" customWidth="1"/>
    <col min="1028" max="1028" width="8.54296875" style="2" customWidth="1"/>
    <col min="1029" max="1029" width="15" style="2" customWidth="1"/>
    <col min="1030" max="1034" width="9.1796875" style="2"/>
    <col min="1035" max="1035" width="17.1796875" style="2" customWidth="1"/>
    <col min="1036" max="1036" width="16" style="2" customWidth="1"/>
    <col min="1037" max="1037" width="9.7265625" style="2" customWidth="1"/>
    <col min="1038" max="1260" width="9.1796875" style="2"/>
    <col min="1261" max="1261" width="2.453125" style="2" customWidth="1"/>
    <col min="1262" max="1262" width="2.26953125" style="2" customWidth="1"/>
    <col min="1263" max="1263" width="17.81640625" style="2" customWidth="1"/>
    <col min="1264" max="1264" width="10.54296875" style="2" customWidth="1"/>
    <col min="1265" max="1266" width="8" style="2" customWidth="1"/>
    <col min="1267" max="1267" width="9" style="2" customWidth="1"/>
    <col min="1268" max="1268" width="8.26953125" style="2" customWidth="1"/>
    <col min="1269" max="1269" width="11.453125" style="2" customWidth="1"/>
    <col min="1270" max="1270" width="8.453125" style="2" customWidth="1"/>
    <col min="1271" max="1271" width="7.54296875" style="2" customWidth="1"/>
    <col min="1272" max="1272" width="7" style="2" customWidth="1"/>
    <col min="1273" max="1273" width="7.7265625" style="2" customWidth="1"/>
    <col min="1274" max="1274" width="7.26953125" style="2" customWidth="1"/>
    <col min="1275" max="1275" width="8.1796875" style="2" customWidth="1"/>
    <col min="1276" max="1277" width="7.26953125" style="2" customWidth="1"/>
    <col min="1278" max="1278" width="7.453125" style="2" customWidth="1"/>
    <col min="1279" max="1279" width="7.54296875" style="2" customWidth="1"/>
    <col min="1280" max="1280" width="10.453125" style="2" customWidth="1"/>
    <col min="1281" max="1281" width="8.1796875" style="2" customWidth="1"/>
    <col min="1282" max="1282" width="2.26953125" style="2" customWidth="1"/>
    <col min="1283" max="1283" width="15.54296875" style="2" customWidth="1"/>
    <col min="1284" max="1284" width="8.54296875" style="2" customWidth="1"/>
    <col min="1285" max="1285" width="15" style="2" customWidth="1"/>
    <col min="1286" max="1290" width="9.1796875" style="2"/>
    <col min="1291" max="1291" width="17.1796875" style="2" customWidth="1"/>
    <col min="1292" max="1292" width="16" style="2" customWidth="1"/>
    <col min="1293" max="1293" width="9.7265625" style="2" customWidth="1"/>
    <col min="1294" max="1516" width="9.1796875" style="2"/>
    <col min="1517" max="1517" width="2.453125" style="2" customWidth="1"/>
    <col min="1518" max="1518" width="2.26953125" style="2" customWidth="1"/>
    <col min="1519" max="1519" width="17.81640625" style="2" customWidth="1"/>
    <col min="1520" max="1520" width="10.54296875" style="2" customWidth="1"/>
    <col min="1521" max="1522" width="8" style="2" customWidth="1"/>
    <col min="1523" max="1523" width="9" style="2" customWidth="1"/>
    <col min="1524" max="1524" width="8.26953125" style="2" customWidth="1"/>
    <col min="1525" max="1525" width="11.453125" style="2" customWidth="1"/>
    <col min="1526" max="1526" width="8.453125" style="2" customWidth="1"/>
    <col min="1527" max="1527" width="7.54296875" style="2" customWidth="1"/>
    <col min="1528" max="1528" width="7" style="2" customWidth="1"/>
    <col min="1529" max="1529" width="7.7265625" style="2" customWidth="1"/>
    <col min="1530" max="1530" width="7.26953125" style="2" customWidth="1"/>
    <col min="1531" max="1531" width="8.1796875" style="2" customWidth="1"/>
    <col min="1532" max="1533" width="7.26953125" style="2" customWidth="1"/>
    <col min="1534" max="1534" width="7.453125" style="2" customWidth="1"/>
    <col min="1535" max="1535" width="7.54296875" style="2" customWidth="1"/>
    <col min="1536" max="1536" width="10.453125" style="2" customWidth="1"/>
    <col min="1537" max="1537" width="8.1796875" style="2" customWidth="1"/>
    <col min="1538" max="1538" width="2.26953125" style="2" customWidth="1"/>
    <col min="1539" max="1539" width="15.54296875" style="2" customWidth="1"/>
    <col min="1540" max="1540" width="8.54296875" style="2" customWidth="1"/>
    <col min="1541" max="1541" width="15" style="2" customWidth="1"/>
    <col min="1542" max="1546" width="9.1796875" style="2"/>
    <col min="1547" max="1547" width="17.1796875" style="2" customWidth="1"/>
    <col min="1548" max="1548" width="16" style="2" customWidth="1"/>
    <col min="1549" max="1549" width="9.7265625" style="2" customWidth="1"/>
    <col min="1550" max="1772" width="9.1796875" style="2"/>
    <col min="1773" max="1773" width="2.453125" style="2" customWidth="1"/>
    <col min="1774" max="1774" width="2.26953125" style="2" customWidth="1"/>
    <col min="1775" max="1775" width="17.81640625" style="2" customWidth="1"/>
    <col min="1776" max="1776" width="10.54296875" style="2" customWidth="1"/>
    <col min="1777" max="1778" width="8" style="2" customWidth="1"/>
    <col min="1779" max="1779" width="9" style="2" customWidth="1"/>
    <col min="1780" max="1780" width="8.26953125" style="2" customWidth="1"/>
    <col min="1781" max="1781" width="11.453125" style="2" customWidth="1"/>
    <col min="1782" max="1782" width="8.453125" style="2" customWidth="1"/>
    <col min="1783" max="1783" width="7.54296875" style="2" customWidth="1"/>
    <col min="1784" max="1784" width="7" style="2" customWidth="1"/>
    <col min="1785" max="1785" width="7.7265625" style="2" customWidth="1"/>
    <col min="1786" max="1786" width="7.26953125" style="2" customWidth="1"/>
    <col min="1787" max="1787" width="8.1796875" style="2" customWidth="1"/>
    <col min="1788" max="1789" width="7.26953125" style="2" customWidth="1"/>
    <col min="1790" max="1790" width="7.453125" style="2" customWidth="1"/>
    <col min="1791" max="1791" width="7.54296875" style="2" customWidth="1"/>
    <col min="1792" max="1792" width="10.453125" style="2" customWidth="1"/>
    <col min="1793" max="1793" width="8.1796875" style="2" customWidth="1"/>
    <col min="1794" max="1794" width="2.26953125" style="2" customWidth="1"/>
    <col min="1795" max="1795" width="15.54296875" style="2" customWidth="1"/>
    <col min="1796" max="1796" width="8.54296875" style="2" customWidth="1"/>
    <col min="1797" max="1797" width="15" style="2" customWidth="1"/>
    <col min="1798" max="1802" width="9.1796875" style="2"/>
    <col min="1803" max="1803" width="17.1796875" style="2" customWidth="1"/>
    <col min="1804" max="1804" width="16" style="2" customWidth="1"/>
    <col min="1805" max="1805" width="9.7265625" style="2" customWidth="1"/>
    <col min="1806" max="2028" width="9.1796875" style="2"/>
    <col min="2029" max="2029" width="2.453125" style="2" customWidth="1"/>
    <col min="2030" max="2030" width="2.26953125" style="2" customWidth="1"/>
    <col min="2031" max="2031" width="17.81640625" style="2" customWidth="1"/>
    <col min="2032" max="2032" width="10.54296875" style="2" customWidth="1"/>
    <col min="2033" max="2034" width="8" style="2" customWidth="1"/>
    <col min="2035" max="2035" width="9" style="2" customWidth="1"/>
    <col min="2036" max="2036" width="8.26953125" style="2" customWidth="1"/>
    <col min="2037" max="2037" width="11.453125" style="2" customWidth="1"/>
    <col min="2038" max="2038" width="8.453125" style="2" customWidth="1"/>
    <col min="2039" max="2039" width="7.54296875" style="2" customWidth="1"/>
    <col min="2040" max="2040" width="7" style="2" customWidth="1"/>
    <col min="2041" max="2041" width="7.7265625" style="2" customWidth="1"/>
    <col min="2042" max="2042" width="7.26953125" style="2" customWidth="1"/>
    <col min="2043" max="2043" width="8.1796875" style="2" customWidth="1"/>
    <col min="2044" max="2045" width="7.26953125" style="2" customWidth="1"/>
    <col min="2046" max="2046" width="7.453125" style="2" customWidth="1"/>
    <col min="2047" max="2047" width="7.54296875" style="2" customWidth="1"/>
    <col min="2048" max="2048" width="10.453125" style="2" customWidth="1"/>
    <col min="2049" max="2049" width="8.1796875" style="2" customWidth="1"/>
    <col min="2050" max="2050" width="2.26953125" style="2" customWidth="1"/>
    <col min="2051" max="2051" width="15.54296875" style="2" customWidth="1"/>
    <col min="2052" max="2052" width="8.54296875" style="2" customWidth="1"/>
    <col min="2053" max="2053" width="15" style="2" customWidth="1"/>
    <col min="2054" max="2058" width="9.1796875" style="2"/>
    <col min="2059" max="2059" width="17.1796875" style="2" customWidth="1"/>
    <col min="2060" max="2060" width="16" style="2" customWidth="1"/>
    <col min="2061" max="2061" width="9.7265625" style="2" customWidth="1"/>
    <col min="2062" max="2284" width="9.1796875" style="2"/>
    <col min="2285" max="2285" width="2.453125" style="2" customWidth="1"/>
    <col min="2286" max="2286" width="2.26953125" style="2" customWidth="1"/>
    <col min="2287" max="2287" width="17.81640625" style="2" customWidth="1"/>
    <col min="2288" max="2288" width="10.54296875" style="2" customWidth="1"/>
    <col min="2289" max="2290" width="8" style="2" customWidth="1"/>
    <col min="2291" max="2291" width="9" style="2" customWidth="1"/>
    <col min="2292" max="2292" width="8.26953125" style="2" customWidth="1"/>
    <col min="2293" max="2293" width="11.453125" style="2" customWidth="1"/>
    <col min="2294" max="2294" width="8.453125" style="2" customWidth="1"/>
    <col min="2295" max="2295" width="7.54296875" style="2" customWidth="1"/>
    <col min="2296" max="2296" width="7" style="2" customWidth="1"/>
    <col min="2297" max="2297" width="7.7265625" style="2" customWidth="1"/>
    <col min="2298" max="2298" width="7.26953125" style="2" customWidth="1"/>
    <col min="2299" max="2299" width="8.1796875" style="2" customWidth="1"/>
    <col min="2300" max="2301" width="7.26953125" style="2" customWidth="1"/>
    <col min="2302" max="2302" width="7.453125" style="2" customWidth="1"/>
    <col min="2303" max="2303" width="7.54296875" style="2" customWidth="1"/>
    <col min="2304" max="2304" width="10.453125" style="2" customWidth="1"/>
    <col min="2305" max="2305" width="8.1796875" style="2" customWidth="1"/>
    <col min="2306" max="2306" width="2.26953125" style="2" customWidth="1"/>
    <col min="2307" max="2307" width="15.54296875" style="2" customWidth="1"/>
    <col min="2308" max="2308" width="8.54296875" style="2" customWidth="1"/>
    <col min="2309" max="2309" width="15" style="2" customWidth="1"/>
    <col min="2310" max="2314" width="9.1796875" style="2"/>
    <col min="2315" max="2315" width="17.1796875" style="2" customWidth="1"/>
    <col min="2316" max="2316" width="16" style="2" customWidth="1"/>
    <col min="2317" max="2317" width="9.7265625" style="2" customWidth="1"/>
    <col min="2318" max="2540" width="9.1796875" style="2"/>
    <col min="2541" max="2541" width="2.453125" style="2" customWidth="1"/>
    <col min="2542" max="2542" width="2.26953125" style="2" customWidth="1"/>
    <col min="2543" max="2543" width="17.81640625" style="2" customWidth="1"/>
    <col min="2544" max="2544" width="10.54296875" style="2" customWidth="1"/>
    <col min="2545" max="2546" width="8" style="2" customWidth="1"/>
    <col min="2547" max="2547" width="9" style="2" customWidth="1"/>
    <col min="2548" max="2548" width="8.26953125" style="2" customWidth="1"/>
    <col min="2549" max="2549" width="11.453125" style="2" customWidth="1"/>
    <col min="2550" max="2550" width="8.453125" style="2" customWidth="1"/>
    <col min="2551" max="2551" width="7.54296875" style="2" customWidth="1"/>
    <col min="2552" max="2552" width="7" style="2" customWidth="1"/>
    <col min="2553" max="2553" width="7.7265625" style="2" customWidth="1"/>
    <col min="2554" max="2554" width="7.26953125" style="2" customWidth="1"/>
    <col min="2555" max="2555" width="8.1796875" style="2" customWidth="1"/>
    <col min="2556" max="2557" width="7.26953125" style="2" customWidth="1"/>
    <col min="2558" max="2558" width="7.453125" style="2" customWidth="1"/>
    <col min="2559" max="2559" width="7.54296875" style="2" customWidth="1"/>
    <col min="2560" max="2560" width="10.453125" style="2" customWidth="1"/>
    <col min="2561" max="2561" width="8.1796875" style="2" customWidth="1"/>
    <col min="2562" max="2562" width="2.26953125" style="2" customWidth="1"/>
    <col min="2563" max="2563" width="15.54296875" style="2" customWidth="1"/>
    <col min="2564" max="2564" width="8.54296875" style="2" customWidth="1"/>
    <col min="2565" max="2565" width="15" style="2" customWidth="1"/>
    <col min="2566" max="2570" width="9.1796875" style="2"/>
    <col min="2571" max="2571" width="17.1796875" style="2" customWidth="1"/>
    <col min="2572" max="2572" width="16" style="2" customWidth="1"/>
    <col min="2573" max="2573" width="9.7265625" style="2" customWidth="1"/>
    <col min="2574" max="2796" width="9.1796875" style="2"/>
    <col min="2797" max="2797" width="2.453125" style="2" customWidth="1"/>
    <col min="2798" max="2798" width="2.26953125" style="2" customWidth="1"/>
    <col min="2799" max="2799" width="17.81640625" style="2" customWidth="1"/>
    <col min="2800" max="2800" width="10.54296875" style="2" customWidth="1"/>
    <col min="2801" max="2802" width="8" style="2" customWidth="1"/>
    <col min="2803" max="2803" width="9" style="2" customWidth="1"/>
    <col min="2804" max="2804" width="8.26953125" style="2" customWidth="1"/>
    <col min="2805" max="2805" width="11.453125" style="2" customWidth="1"/>
    <col min="2806" max="2806" width="8.453125" style="2" customWidth="1"/>
    <col min="2807" max="2807" width="7.54296875" style="2" customWidth="1"/>
    <col min="2808" max="2808" width="7" style="2" customWidth="1"/>
    <col min="2809" max="2809" width="7.7265625" style="2" customWidth="1"/>
    <col min="2810" max="2810" width="7.26953125" style="2" customWidth="1"/>
    <col min="2811" max="2811" width="8.1796875" style="2" customWidth="1"/>
    <col min="2812" max="2813" width="7.26953125" style="2" customWidth="1"/>
    <col min="2814" max="2814" width="7.453125" style="2" customWidth="1"/>
    <col min="2815" max="2815" width="7.54296875" style="2" customWidth="1"/>
    <col min="2816" max="2816" width="10.453125" style="2" customWidth="1"/>
    <col min="2817" max="2817" width="8.1796875" style="2" customWidth="1"/>
    <col min="2818" max="2818" width="2.26953125" style="2" customWidth="1"/>
    <col min="2819" max="2819" width="15.54296875" style="2" customWidth="1"/>
    <col min="2820" max="2820" width="8.54296875" style="2" customWidth="1"/>
    <col min="2821" max="2821" width="15" style="2" customWidth="1"/>
    <col min="2822" max="2826" width="9.1796875" style="2"/>
    <col min="2827" max="2827" width="17.1796875" style="2" customWidth="1"/>
    <col min="2828" max="2828" width="16" style="2" customWidth="1"/>
    <col min="2829" max="2829" width="9.7265625" style="2" customWidth="1"/>
    <col min="2830" max="3052" width="9.1796875" style="2"/>
    <col min="3053" max="3053" width="2.453125" style="2" customWidth="1"/>
    <col min="3054" max="3054" width="2.26953125" style="2" customWidth="1"/>
    <col min="3055" max="3055" width="17.81640625" style="2" customWidth="1"/>
    <col min="3056" max="3056" width="10.54296875" style="2" customWidth="1"/>
    <col min="3057" max="3058" width="8" style="2" customWidth="1"/>
    <col min="3059" max="3059" width="9" style="2" customWidth="1"/>
    <col min="3060" max="3060" width="8.26953125" style="2" customWidth="1"/>
    <col min="3061" max="3061" width="11.453125" style="2" customWidth="1"/>
    <col min="3062" max="3062" width="8.453125" style="2" customWidth="1"/>
    <col min="3063" max="3063" width="7.54296875" style="2" customWidth="1"/>
    <col min="3064" max="3064" width="7" style="2" customWidth="1"/>
    <col min="3065" max="3065" width="7.7265625" style="2" customWidth="1"/>
    <col min="3066" max="3066" width="7.26953125" style="2" customWidth="1"/>
    <col min="3067" max="3067" width="8.1796875" style="2" customWidth="1"/>
    <col min="3068" max="3069" width="7.26953125" style="2" customWidth="1"/>
    <col min="3070" max="3070" width="7.453125" style="2" customWidth="1"/>
    <col min="3071" max="3071" width="7.54296875" style="2" customWidth="1"/>
    <col min="3072" max="3072" width="10.453125" style="2" customWidth="1"/>
    <col min="3073" max="3073" width="8.1796875" style="2" customWidth="1"/>
    <col min="3074" max="3074" width="2.26953125" style="2" customWidth="1"/>
    <col min="3075" max="3075" width="15.54296875" style="2" customWidth="1"/>
    <col min="3076" max="3076" width="8.54296875" style="2" customWidth="1"/>
    <col min="3077" max="3077" width="15" style="2" customWidth="1"/>
    <col min="3078" max="3082" width="9.1796875" style="2"/>
    <col min="3083" max="3083" width="17.1796875" style="2" customWidth="1"/>
    <col min="3084" max="3084" width="16" style="2" customWidth="1"/>
    <col min="3085" max="3085" width="9.7265625" style="2" customWidth="1"/>
    <col min="3086" max="3308" width="9.1796875" style="2"/>
    <col min="3309" max="3309" width="2.453125" style="2" customWidth="1"/>
    <col min="3310" max="3310" width="2.26953125" style="2" customWidth="1"/>
    <col min="3311" max="3311" width="17.81640625" style="2" customWidth="1"/>
    <col min="3312" max="3312" width="10.54296875" style="2" customWidth="1"/>
    <col min="3313" max="3314" width="8" style="2" customWidth="1"/>
    <col min="3315" max="3315" width="9" style="2" customWidth="1"/>
    <col min="3316" max="3316" width="8.26953125" style="2" customWidth="1"/>
    <col min="3317" max="3317" width="11.453125" style="2" customWidth="1"/>
    <col min="3318" max="3318" width="8.453125" style="2" customWidth="1"/>
    <col min="3319" max="3319" width="7.54296875" style="2" customWidth="1"/>
    <col min="3320" max="3320" width="7" style="2" customWidth="1"/>
    <col min="3321" max="3321" width="7.7265625" style="2" customWidth="1"/>
    <col min="3322" max="3322" width="7.26953125" style="2" customWidth="1"/>
    <col min="3323" max="3323" width="8.1796875" style="2" customWidth="1"/>
    <col min="3324" max="3325" width="7.26953125" style="2" customWidth="1"/>
    <col min="3326" max="3326" width="7.453125" style="2" customWidth="1"/>
    <col min="3327" max="3327" width="7.54296875" style="2" customWidth="1"/>
    <col min="3328" max="3328" width="10.453125" style="2" customWidth="1"/>
    <col min="3329" max="3329" width="8.1796875" style="2" customWidth="1"/>
    <col min="3330" max="3330" width="2.26953125" style="2" customWidth="1"/>
    <col min="3331" max="3331" width="15.54296875" style="2" customWidth="1"/>
    <col min="3332" max="3332" width="8.54296875" style="2" customWidth="1"/>
    <col min="3333" max="3333" width="15" style="2" customWidth="1"/>
    <col min="3334" max="3338" width="9.1796875" style="2"/>
    <col min="3339" max="3339" width="17.1796875" style="2" customWidth="1"/>
    <col min="3340" max="3340" width="16" style="2" customWidth="1"/>
    <col min="3341" max="3341" width="9.7265625" style="2" customWidth="1"/>
    <col min="3342" max="3564" width="9.1796875" style="2"/>
    <col min="3565" max="3565" width="2.453125" style="2" customWidth="1"/>
    <col min="3566" max="3566" width="2.26953125" style="2" customWidth="1"/>
    <col min="3567" max="3567" width="17.81640625" style="2" customWidth="1"/>
    <col min="3568" max="3568" width="10.54296875" style="2" customWidth="1"/>
    <col min="3569" max="3570" width="8" style="2" customWidth="1"/>
    <col min="3571" max="3571" width="9" style="2" customWidth="1"/>
    <col min="3572" max="3572" width="8.26953125" style="2" customWidth="1"/>
    <col min="3573" max="3573" width="11.453125" style="2" customWidth="1"/>
    <col min="3574" max="3574" width="8.453125" style="2" customWidth="1"/>
    <col min="3575" max="3575" width="7.54296875" style="2" customWidth="1"/>
    <col min="3576" max="3576" width="7" style="2" customWidth="1"/>
    <col min="3577" max="3577" width="7.7265625" style="2" customWidth="1"/>
    <col min="3578" max="3578" width="7.26953125" style="2" customWidth="1"/>
    <col min="3579" max="3579" width="8.1796875" style="2" customWidth="1"/>
    <col min="3580" max="3581" width="7.26953125" style="2" customWidth="1"/>
    <col min="3582" max="3582" width="7.453125" style="2" customWidth="1"/>
    <col min="3583" max="3583" width="7.54296875" style="2" customWidth="1"/>
    <col min="3584" max="3584" width="10.453125" style="2" customWidth="1"/>
    <col min="3585" max="3585" width="8.1796875" style="2" customWidth="1"/>
    <col min="3586" max="3586" width="2.26953125" style="2" customWidth="1"/>
    <col min="3587" max="3587" width="15.54296875" style="2" customWidth="1"/>
    <col min="3588" max="3588" width="8.54296875" style="2" customWidth="1"/>
    <col min="3589" max="3589" width="15" style="2" customWidth="1"/>
    <col min="3590" max="3594" width="9.1796875" style="2"/>
    <col min="3595" max="3595" width="17.1796875" style="2" customWidth="1"/>
    <col min="3596" max="3596" width="16" style="2" customWidth="1"/>
    <col min="3597" max="3597" width="9.7265625" style="2" customWidth="1"/>
    <col min="3598" max="3820" width="9.1796875" style="2"/>
    <col min="3821" max="3821" width="2.453125" style="2" customWidth="1"/>
    <col min="3822" max="3822" width="2.26953125" style="2" customWidth="1"/>
    <col min="3823" max="3823" width="17.81640625" style="2" customWidth="1"/>
    <col min="3824" max="3824" width="10.54296875" style="2" customWidth="1"/>
    <col min="3825" max="3826" width="8" style="2" customWidth="1"/>
    <col min="3827" max="3827" width="9" style="2" customWidth="1"/>
    <col min="3828" max="3828" width="8.26953125" style="2" customWidth="1"/>
    <col min="3829" max="3829" width="11.453125" style="2" customWidth="1"/>
    <col min="3830" max="3830" width="8.453125" style="2" customWidth="1"/>
    <col min="3831" max="3831" width="7.54296875" style="2" customWidth="1"/>
    <col min="3832" max="3832" width="7" style="2" customWidth="1"/>
    <col min="3833" max="3833" width="7.7265625" style="2" customWidth="1"/>
    <col min="3834" max="3834" width="7.26953125" style="2" customWidth="1"/>
    <col min="3835" max="3835" width="8.1796875" style="2" customWidth="1"/>
    <col min="3836" max="3837" width="7.26953125" style="2" customWidth="1"/>
    <col min="3838" max="3838" width="7.453125" style="2" customWidth="1"/>
    <col min="3839" max="3839" width="7.54296875" style="2" customWidth="1"/>
    <col min="3840" max="3840" width="10.453125" style="2" customWidth="1"/>
    <col min="3841" max="3841" width="8.1796875" style="2" customWidth="1"/>
    <col min="3842" max="3842" width="2.26953125" style="2" customWidth="1"/>
    <col min="3843" max="3843" width="15.54296875" style="2" customWidth="1"/>
    <col min="3844" max="3844" width="8.54296875" style="2" customWidth="1"/>
    <col min="3845" max="3845" width="15" style="2" customWidth="1"/>
    <col min="3846" max="3850" width="9.1796875" style="2"/>
    <col min="3851" max="3851" width="17.1796875" style="2" customWidth="1"/>
    <col min="3852" max="3852" width="16" style="2" customWidth="1"/>
    <col min="3853" max="3853" width="9.7265625" style="2" customWidth="1"/>
    <col min="3854" max="4076" width="9.1796875" style="2"/>
    <col min="4077" max="4077" width="2.453125" style="2" customWidth="1"/>
    <col min="4078" max="4078" width="2.26953125" style="2" customWidth="1"/>
    <col min="4079" max="4079" width="17.81640625" style="2" customWidth="1"/>
    <col min="4080" max="4080" width="10.54296875" style="2" customWidth="1"/>
    <col min="4081" max="4082" width="8" style="2" customWidth="1"/>
    <col min="4083" max="4083" width="9" style="2" customWidth="1"/>
    <col min="4084" max="4084" width="8.26953125" style="2" customWidth="1"/>
    <col min="4085" max="4085" width="11.453125" style="2" customWidth="1"/>
    <col min="4086" max="4086" width="8.453125" style="2" customWidth="1"/>
    <col min="4087" max="4087" width="7.54296875" style="2" customWidth="1"/>
    <col min="4088" max="4088" width="7" style="2" customWidth="1"/>
    <col min="4089" max="4089" width="7.7265625" style="2" customWidth="1"/>
    <col min="4090" max="4090" width="7.26953125" style="2" customWidth="1"/>
    <col min="4091" max="4091" width="8.1796875" style="2" customWidth="1"/>
    <col min="4092" max="4093" width="7.26953125" style="2" customWidth="1"/>
    <col min="4094" max="4094" width="7.453125" style="2" customWidth="1"/>
    <col min="4095" max="4095" width="7.54296875" style="2" customWidth="1"/>
    <col min="4096" max="4096" width="10.453125" style="2" customWidth="1"/>
    <col min="4097" max="4097" width="8.1796875" style="2" customWidth="1"/>
    <col min="4098" max="4098" width="2.26953125" style="2" customWidth="1"/>
    <col min="4099" max="4099" width="15.54296875" style="2" customWidth="1"/>
    <col min="4100" max="4100" width="8.54296875" style="2" customWidth="1"/>
    <col min="4101" max="4101" width="15" style="2" customWidth="1"/>
    <col min="4102" max="4106" width="9.1796875" style="2"/>
    <col min="4107" max="4107" width="17.1796875" style="2" customWidth="1"/>
    <col min="4108" max="4108" width="16" style="2" customWidth="1"/>
    <col min="4109" max="4109" width="9.7265625" style="2" customWidth="1"/>
    <col min="4110" max="4332" width="9.1796875" style="2"/>
    <col min="4333" max="4333" width="2.453125" style="2" customWidth="1"/>
    <col min="4334" max="4334" width="2.26953125" style="2" customWidth="1"/>
    <col min="4335" max="4335" width="17.81640625" style="2" customWidth="1"/>
    <col min="4336" max="4336" width="10.54296875" style="2" customWidth="1"/>
    <col min="4337" max="4338" width="8" style="2" customWidth="1"/>
    <col min="4339" max="4339" width="9" style="2" customWidth="1"/>
    <col min="4340" max="4340" width="8.26953125" style="2" customWidth="1"/>
    <col min="4341" max="4341" width="11.453125" style="2" customWidth="1"/>
    <col min="4342" max="4342" width="8.453125" style="2" customWidth="1"/>
    <col min="4343" max="4343" width="7.54296875" style="2" customWidth="1"/>
    <col min="4344" max="4344" width="7" style="2" customWidth="1"/>
    <col min="4345" max="4345" width="7.7265625" style="2" customWidth="1"/>
    <col min="4346" max="4346" width="7.26953125" style="2" customWidth="1"/>
    <col min="4347" max="4347" width="8.1796875" style="2" customWidth="1"/>
    <col min="4348" max="4349" width="7.26953125" style="2" customWidth="1"/>
    <col min="4350" max="4350" width="7.453125" style="2" customWidth="1"/>
    <col min="4351" max="4351" width="7.54296875" style="2" customWidth="1"/>
    <col min="4352" max="4352" width="10.453125" style="2" customWidth="1"/>
    <col min="4353" max="4353" width="8.1796875" style="2" customWidth="1"/>
    <col min="4354" max="4354" width="2.26953125" style="2" customWidth="1"/>
    <col min="4355" max="4355" width="15.54296875" style="2" customWidth="1"/>
    <col min="4356" max="4356" width="8.54296875" style="2" customWidth="1"/>
    <col min="4357" max="4357" width="15" style="2" customWidth="1"/>
    <col min="4358" max="4362" width="9.1796875" style="2"/>
    <col min="4363" max="4363" width="17.1796875" style="2" customWidth="1"/>
    <col min="4364" max="4364" width="16" style="2" customWidth="1"/>
    <col min="4365" max="4365" width="9.7265625" style="2" customWidth="1"/>
    <col min="4366" max="4588" width="9.1796875" style="2"/>
    <col min="4589" max="4589" width="2.453125" style="2" customWidth="1"/>
    <col min="4590" max="4590" width="2.26953125" style="2" customWidth="1"/>
    <col min="4591" max="4591" width="17.81640625" style="2" customWidth="1"/>
    <col min="4592" max="4592" width="10.54296875" style="2" customWidth="1"/>
    <col min="4593" max="4594" width="8" style="2" customWidth="1"/>
    <col min="4595" max="4595" width="9" style="2" customWidth="1"/>
    <col min="4596" max="4596" width="8.26953125" style="2" customWidth="1"/>
    <col min="4597" max="4597" width="11.453125" style="2" customWidth="1"/>
    <col min="4598" max="4598" width="8.453125" style="2" customWidth="1"/>
    <col min="4599" max="4599" width="7.54296875" style="2" customWidth="1"/>
    <col min="4600" max="4600" width="7" style="2" customWidth="1"/>
    <col min="4601" max="4601" width="7.7265625" style="2" customWidth="1"/>
    <col min="4602" max="4602" width="7.26953125" style="2" customWidth="1"/>
    <col min="4603" max="4603" width="8.1796875" style="2" customWidth="1"/>
    <col min="4604" max="4605" width="7.26953125" style="2" customWidth="1"/>
    <col min="4606" max="4606" width="7.453125" style="2" customWidth="1"/>
    <col min="4607" max="4607" width="7.54296875" style="2" customWidth="1"/>
    <col min="4608" max="4608" width="10.453125" style="2" customWidth="1"/>
    <col min="4609" max="4609" width="8.1796875" style="2" customWidth="1"/>
    <col min="4610" max="4610" width="2.26953125" style="2" customWidth="1"/>
    <col min="4611" max="4611" width="15.54296875" style="2" customWidth="1"/>
    <col min="4612" max="4612" width="8.54296875" style="2" customWidth="1"/>
    <col min="4613" max="4613" width="15" style="2" customWidth="1"/>
    <col min="4614" max="4618" width="9.1796875" style="2"/>
    <col min="4619" max="4619" width="17.1796875" style="2" customWidth="1"/>
    <col min="4620" max="4620" width="16" style="2" customWidth="1"/>
    <col min="4621" max="4621" width="9.7265625" style="2" customWidth="1"/>
    <col min="4622" max="4844" width="9.1796875" style="2"/>
    <col min="4845" max="4845" width="2.453125" style="2" customWidth="1"/>
    <col min="4846" max="4846" width="2.26953125" style="2" customWidth="1"/>
    <col min="4847" max="4847" width="17.81640625" style="2" customWidth="1"/>
    <col min="4848" max="4848" width="10.54296875" style="2" customWidth="1"/>
    <col min="4849" max="4850" width="8" style="2" customWidth="1"/>
    <col min="4851" max="4851" width="9" style="2" customWidth="1"/>
    <col min="4852" max="4852" width="8.26953125" style="2" customWidth="1"/>
    <col min="4853" max="4853" width="11.453125" style="2" customWidth="1"/>
    <col min="4854" max="4854" width="8.453125" style="2" customWidth="1"/>
    <col min="4855" max="4855" width="7.54296875" style="2" customWidth="1"/>
    <col min="4856" max="4856" width="7" style="2" customWidth="1"/>
    <col min="4857" max="4857" width="7.7265625" style="2" customWidth="1"/>
    <col min="4858" max="4858" width="7.26953125" style="2" customWidth="1"/>
    <col min="4859" max="4859" width="8.1796875" style="2" customWidth="1"/>
    <col min="4860" max="4861" width="7.26953125" style="2" customWidth="1"/>
    <col min="4862" max="4862" width="7.453125" style="2" customWidth="1"/>
    <col min="4863" max="4863" width="7.54296875" style="2" customWidth="1"/>
    <col min="4864" max="4864" width="10.453125" style="2" customWidth="1"/>
    <col min="4865" max="4865" width="8.1796875" style="2" customWidth="1"/>
    <col min="4866" max="4866" width="2.26953125" style="2" customWidth="1"/>
    <col min="4867" max="4867" width="15.54296875" style="2" customWidth="1"/>
    <col min="4868" max="4868" width="8.54296875" style="2" customWidth="1"/>
    <col min="4869" max="4869" width="15" style="2" customWidth="1"/>
    <col min="4870" max="4874" width="9.1796875" style="2"/>
    <col min="4875" max="4875" width="17.1796875" style="2" customWidth="1"/>
    <col min="4876" max="4876" width="16" style="2" customWidth="1"/>
    <col min="4877" max="4877" width="9.7265625" style="2" customWidth="1"/>
    <col min="4878" max="5100" width="9.1796875" style="2"/>
    <col min="5101" max="5101" width="2.453125" style="2" customWidth="1"/>
    <col min="5102" max="5102" width="2.26953125" style="2" customWidth="1"/>
    <col min="5103" max="5103" width="17.81640625" style="2" customWidth="1"/>
    <col min="5104" max="5104" width="10.54296875" style="2" customWidth="1"/>
    <col min="5105" max="5106" width="8" style="2" customWidth="1"/>
    <col min="5107" max="5107" width="9" style="2" customWidth="1"/>
    <col min="5108" max="5108" width="8.26953125" style="2" customWidth="1"/>
    <col min="5109" max="5109" width="11.453125" style="2" customWidth="1"/>
    <col min="5110" max="5110" width="8.453125" style="2" customWidth="1"/>
    <col min="5111" max="5111" width="7.54296875" style="2" customWidth="1"/>
    <col min="5112" max="5112" width="7" style="2" customWidth="1"/>
    <col min="5113" max="5113" width="7.7265625" style="2" customWidth="1"/>
    <col min="5114" max="5114" width="7.26953125" style="2" customWidth="1"/>
    <col min="5115" max="5115" width="8.1796875" style="2" customWidth="1"/>
    <col min="5116" max="5117" width="7.26953125" style="2" customWidth="1"/>
    <col min="5118" max="5118" width="7.453125" style="2" customWidth="1"/>
    <col min="5119" max="5119" width="7.54296875" style="2" customWidth="1"/>
    <col min="5120" max="5120" width="10.453125" style="2" customWidth="1"/>
    <col min="5121" max="5121" width="8.1796875" style="2" customWidth="1"/>
    <col min="5122" max="5122" width="2.26953125" style="2" customWidth="1"/>
    <col min="5123" max="5123" width="15.54296875" style="2" customWidth="1"/>
    <col min="5124" max="5124" width="8.54296875" style="2" customWidth="1"/>
    <col min="5125" max="5125" width="15" style="2" customWidth="1"/>
    <col min="5126" max="5130" width="9.1796875" style="2"/>
    <col min="5131" max="5131" width="17.1796875" style="2" customWidth="1"/>
    <col min="5132" max="5132" width="16" style="2" customWidth="1"/>
    <col min="5133" max="5133" width="9.7265625" style="2" customWidth="1"/>
    <col min="5134" max="5356" width="9.1796875" style="2"/>
    <col min="5357" max="5357" width="2.453125" style="2" customWidth="1"/>
    <col min="5358" max="5358" width="2.26953125" style="2" customWidth="1"/>
    <col min="5359" max="5359" width="17.81640625" style="2" customWidth="1"/>
    <col min="5360" max="5360" width="10.54296875" style="2" customWidth="1"/>
    <col min="5361" max="5362" width="8" style="2" customWidth="1"/>
    <col min="5363" max="5363" width="9" style="2" customWidth="1"/>
    <col min="5364" max="5364" width="8.26953125" style="2" customWidth="1"/>
    <col min="5365" max="5365" width="11.453125" style="2" customWidth="1"/>
    <col min="5366" max="5366" width="8.453125" style="2" customWidth="1"/>
    <col min="5367" max="5367" width="7.54296875" style="2" customWidth="1"/>
    <col min="5368" max="5368" width="7" style="2" customWidth="1"/>
    <col min="5369" max="5369" width="7.7265625" style="2" customWidth="1"/>
    <col min="5370" max="5370" width="7.26953125" style="2" customWidth="1"/>
    <col min="5371" max="5371" width="8.1796875" style="2" customWidth="1"/>
    <col min="5372" max="5373" width="7.26953125" style="2" customWidth="1"/>
    <col min="5374" max="5374" width="7.453125" style="2" customWidth="1"/>
    <col min="5375" max="5375" width="7.54296875" style="2" customWidth="1"/>
    <col min="5376" max="5376" width="10.453125" style="2" customWidth="1"/>
    <col min="5377" max="5377" width="8.1796875" style="2" customWidth="1"/>
    <col min="5378" max="5378" width="2.26953125" style="2" customWidth="1"/>
    <col min="5379" max="5379" width="15.54296875" style="2" customWidth="1"/>
    <col min="5380" max="5380" width="8.54296875" style="2" customWidth="1"/>
    <col min="5381" max="5381" width="15" style="2" customWidth="1"/>
    <col min="5382" max="5386" width="9.1796875" style="2"/>
    <col min="5387" max="5387" width="17.1796875" style="2" customWidth="1"/>
    <col min="5388" max="5388" width="16" style="2" customWidth="1"/>
    <col min="5389" max="5389" width="9.7265625" style="2" customWidth="1"/>
    <col min="5390" max="5612" width="9.1796875" style="2"/>
    <col min="5613" max="5613" width="2.453125" style="2" customWidth="1"/>
    <col min="5614" max="5614" width="2.26953125" style="2" customWidth="1"/>
    <col min="5615" max="5615" width="17.81640625" style="2" customWidth="1"/>
    <col min="5616" max="5616" width="10.54296875" style="2" customWidth="1"/>
    <col min="5617" max="5618" width="8" style="2" customWidth="1"/>
    <col min="5619" max="5619" width="9" style="2" customWidth="1"/>
    <col min="5620" max="5620" width="8.26953125" style="2" customWidth="1"/>
    <col min="5621" max="5621" width="11.453125" style="2" customWidth="1"/>
    <col min="5622" max="5622" width="8.453125" style="2" customWidth="1"/>
    <col min="5623" max="5623" width="7.54296875" style="2" customWidth="1"/>
    <col min="5624" max="5624" width="7" style="2" customWidth="1"/>
    <col min="5625" max="5625" width="7.7265625" style="2" customWidth="1"/>
    <col min="5626" max="5626" width="7.26953125" style="2" customWidth="1"/>
    <col min="5627" max="5627" width="8.1796875" style="2" customWidth="1"/>
    <col min="5628" max="5629" width="7.26953125" style="2" customWidth="1"/>
    <col min="5630" max="5630" width="7.453125" style="2" customWidth="1"/>
    <col min="5631" max="5631" width="7.54296875" style="2" customWidth="1"/>
    <col min="5632" max="5632" width="10.453125" style="2" customWidth="1"/>
    <col min="5633" max="5633" width="8.1796875" style="2" customWidth="1"/>
    <col min="5634" max="5634" width="2.26953125" style="2" customWidth="1"/>
    <col min="5635" max="5635" width="15.54296875" style="2" customWidth="1"/>
    <col min="5636" max="5636" width="8.54296875" style="2" customWidth="1"/>
    <col min="5637" max="5637" width="15" style="2" customWidth="1"/>
    <col min="5638" max="5642" width="9.1796875" style="2"/>
    <col min="5643" max="5643" width="17.1796875" style="2" customWidth="1"/>
    <col min="5644" max="5644" width="16" style="2" customWidth="1"/>
    <col min="5645" max="5645" width="9.7265625" style="2" customWidth="1"/>
    <col min="5646" max="5868" width="9.1796875" style="2"/>
    <col min="5869" max="5869" width="2.453125" style="2" customWidth="1"/>
    <col min="5870" max="5870" width="2.26953125" style="2" customWidth="1"/>
    <col min="5871" max="5871" width="17.81640625" style="2" customWidth="1"/>
    <col min="5872" max="5872" width="10.54296875" style="2" customWidth="1"/>
    <col min="5873" max="5874" width="8" style="2" customWidth="1"/>
    <col min="5875" max="5875" width="9" style="2" customWidth="1"/>
    <col min="5876" max="5876" width="8.26953125" style="2" customWidth="1"/>
    <col min="5877" max="5877" width="11.453125" style="2" customWidth="1"/>
    <col min="5878" max="5878" width="8.453125" style="2" customWidth="1"/>
    <col min="5879" max="5879" width="7.54296875" style="2" customWidth="1"/>
    <col min="5880" max="5880" width="7" style="2" customWidth="1"/>
    <col min="5881" max="5881" width="7.7265625" style="2" customWidth="1"/>
    <col min="5882" max="5882" width="7.26953125" style="2" customWidth="1"/>
    <col min="5883" max="5883" width="8.1796875" style="2" customWidth="1"/>
    <col min="5884" max="5885" width="7.26953125" style="2" customWidth="1"/>
    <col min="5886" max="5886" width="7.453125" style="2" customWidth="1"/>
    <col min="5887" max="5887" width="7.54296875" style="2" customWidth="1"/>
    <col min="5888" max="5888" width="10.453125" style="2" customWidth="1"/>
    <col min="5889" max="5889" width="8.1796875" style="2" customWidth="1"/>
    <col min="5890" max="5890" width="2.26953125" style="2" customWidth="1"/>
    <col min="5891" max="5891" width="15.54296875" style="2" customWidth="1"/>
    <col min="5892" max="5892" width="8.54296875" style="2" customWidth="1"/>
    <col min="5893" max="5893" width="15" style="2" customWidth="1"/>
    <col min="5894" max="5898" width="9.1796875" style="2"/>
    <col min="5899" max="5899" width="17.1796875" style="2" customWidth="1"/>
    <col min="5900" max="5900" width="16" style="2" customWidth="1"/>
    <col min="5901" max="5901" width="9.7265625" style="2" customWidth="1"/>
    <col min="5902" max="6124" width="9.1796875" style="2"/>
    <col min="6125" max="6125" width="2.453125" style="2" customWidth="1"/>
    <col min="6126" max="6126" width="2.26953125" style="2" customWidth="1"/>
    <col min="6127" max="6127" width="17.81640625" style="2" customWidth="1"/>
    <col min="6128" max="6128" width="10.54296875" style="2" customWidth="1"/>
    <col min="6129" max="6130" width="8" style="2" customWidth="1"/>
    <col min="6131" max="6131" width="9" style="2" customWidth="1"/>
    <col min="6132" max="6132" width="8.26953125" style="2" customWidth="1"/>
    <col min="6133" max="6133" width="11.453125" style="2" customWidth="1"/>
    <col min="6134" max="6134" width="8.453125" style="2" customWidth="1"/>
    <col min="6135" max="6135" width="7.54296875" style="2" customWidth="1"/>
    <col min="6136" max="6136" width="7" style="2" customWidth="1"/>
    <col min="6137" max="6137" width="7.7265625" style="2" customWidth="1"/>
    <col min="6138" max="6138" width="7.26953125" style="2" customWidth="1"/>
    <col min="6139" max="6139" width="8.1796875" style="2" customWidth="1"/>
    <col min="6140" max="6141" width="7.26953125" style="2" customWidth="1"/>
    <col min="6142" max="6142" width="7.453125" style="2" customWidth="1"/>
    <col min="6143" max="6143" width="7.54296875" style="2" customWidth="1"/>
    <col min="6144" max="6144" width="10.453125" style="2" customWidth="1"/>
    <col min="6145" max="6145" width="8.1796875" style="2" customWidth="1"/>
    <col min="6146" max="6146" width="2.26953125" style="2" customWidth="1"/>
    <col min="6147" max="6147" width="15.54296875" style="2" customWidth="1"/>
    <col min="6148" max="6148" width="8.54296875" style="2" customWidth="1"/>
    <col min="6149" max="6149" width="15" style="2" customWidth="1"/>
    <col min="6150" max="6154" width="9.1796875" style="2"/>
    <col min="6155" max="6155" width="17.1796875" style="2" customWidth="1"/>
    <col min="6156" max="6156" width="16" style="2" customWidth="1"/>
    <col min="6157" max="6157" width="9.7265625" style="2" customWidth="1"/>
    <col min="6158" max="6380" width="9.1796875" style="2"/>
    <col min="6381" max="6381" width="2.453125" style="2" customWidth="1"/>
    <col min="6382" max="6382" width="2.26953125" style="2" customWidth="1"/>
    <col min="6383" max="6383" width="17.81640625" style="2" customWidth="1"/>
    <col min="6384" max="6384" width="10.54296875" style="2" customWidth="1"/>
    <col min="6385" max="6386" width="8" style="2" customWidth="1"/>
    <col min="6387" max="6387" width="9" style="2" customWidth="1"/>
    <col min="6388" max="6388" width="8.26953125" style="2" customWidth="1"/>
    <col min="6389" max="6389" width="11.453125" style="2" customWidth="1"/>
    <col min="6390" max="6390" width="8.453125" style="2" customWidth="1"/>
    <col min="6391" max="6391" width="7.54296875" style="2" customWidth="1"/>
    <col min="6392" max="6392" width="7" style="2" customWidth="1"/>
    <col min="6393" max="6393" width="7.7265625" style="2" customWidth="1"/>
    <col min="6394" max="6394" width="7.26953125" style="2" customWidth="1"/>
    <col min="6395" max="6395" width="8.1796875" style="2" customWidth="1"/>
    <col min="6396" max="6397" width="7.26953125" style="2" customWidth="1"/>
    <col min="6398" max="6398" width="7.453125" style="2" customWidth="1"/>
    <col min="6399" max="6399" width="7.54296875" style="2" customWidth="1"/>
    <col min="6400" max="6400" width="10.453125" style="2" customWidth="1"/>
    <col min="6401" max="6401" width="8.1796875" style="2" customWidth="1"/>
    <col min="6402" max="6402" width="2.26953125" style="2" customWidth="1"/>
    <col min="6403" max="6403" width="15.54296875" style="2" customWidth="1"/>
    <col min="6404" max="6404" width="8.54296875" style="2" customWidth="1"/>
    <col min="6405" max="6405" width="15" style="2" customWidth="1"/>
    <col min="6406" max="6410" width="9.1796875" style="2"/>
    <col min="6411" max="6411" width="17.1796875" style="2" customWidth="1"/>
    <col min="6412" max="6412" width="16" style="2" customWidth="1"/>
    <col min="6413" max="6413" width="9.7265625" style="2" customWidth="1"/>
    <col min="6414" max="6636" width="9.1796875" style="2"/>
    <col min="6637" max="6637" width="2.453125" style="2" customWidth="1"/>
    <col min="6638" max="6638" width="2.26953125" style="2" customWidth="1"/>
    <col min="6639" max="6639" width="17.81640625" style="2" customWidth="1"/>
    <col min="6640" max="6640" width="10.54296875" style="2" customWidth="1"/>
    <col min="6641" max="6642" width="8" style="2" customWidth="1"/>
    <col min="6643" max="6643" width="9" style="2" customWidth="1"/>
    <col min="6644" max="6644" width="8.26953125" style="2" customWidth="1"/>
    <col min="6645" max="6645" width="11.453125" style="2" customWidth="1"/>
    <col min="6646" max="6646" width="8.453125" style="2" customWidth="1"/>
    <col min="6647" max="6647" width="7.54296875" style="2" customWidth="1"/>
    <col min="6648" max="6648" width="7" style="2" customWidth="1"/>
    <col min="6649" max="6649" width="7.7265625" style="2" customWidth="1"/>
    <col min="6650" max="6650" width="7.26953125" style="2" customWidth="1"/>
    <col min="6651" max="6651" width="8.1796875" style="2" customWidth="1"/>
    <col min="6652" max="6653" width="7.26953125" style="2" customWidth="1"/>
    <col min="6654" max="6654" width="7.453125" style="2" customWidth="1"/>
    <col min="6655" max="6655" width="7.54296875" style="2" customWidth="1"/>
    <col min="6656" max="6656" width="10.453125" style="2" customWidth="1"/>
    <col min="6657" max="6657" width="8.1796875" style="2" customWidth="1"/>
    <col min="6658" max="6658" width="2.26953125" style="2" customWidth="1"/>
    <col min="6659" max="6659" width="15.54296875" style="2" customWidth="1"/>
    <col min="6660" max="6660" width="8.54296875" style="2" customWidth="1"/>
    <col min="6661" max="6661" width="15" style="2" customWidth="1"/>
    <col min="6662" max="6666" width="9.1796875" style="2"/>
    <col min="6667" max="6667" width="17.1796875" style="2" customWidth="1"/>
    <col min="6668" max="6668" width="16" style="2" customWidth="1"/>
    <col min="6669" max="6669" width="9.7265625" style="2" customWidth="1"/>
    <col min="6670" max="6892" width="9.1796875" style="2"/>
    <col min="6893" max="6893" width="2.453125" style="2" customWidth="1"/>
    <col min="6894" max="6894" width="2.26953125" style="2" customWidth="1"/>
    <col min="6895" max="6895" width="17.81640625" style="2" customWidth="1"/>
    <col min="6896" max="6896" width="10.54296875" style="2" customWidth="1"/>
    <col min="6897" max="6898" width="8" style="2" customWidth="1"/>
    <col min="6899" max="6899" width="9" style="2" customWidth="1"/>
    <col min="6900" max="6900" width="8.26953125" style="2" customWidth="1"/>
    <col min="6901" max="6901" width="11.453125" style="2" customWidth="1"/>
    <col min="6902" max="6902" width="8.453125" style="2" customWidth="1"/>
    <col min="6903" max="6903" width="7.54296875" style="2" customWidth="1"/>
    <col min="6904" max="6904" width="7" style="2" customWidth="1"/>
    <col min="6905" max="6905" width="7.7265625" style="2" customWidth="1"/>
    <col min="6906" max="6906" width="7.26953125" style="2" customWidth="1"/>
    <col min="6907" max="6907" width="8.1796875" style="2" customWidth="1"/>
    <col min="6908" max="6909" width="7.26953125" style="2" customWidth="1"/>
    <col min="6910" max="6910" width="7.453125" style="2" customWidth="1"/>
    <col min="6911" max="6911" width="7.54296875" style="2" customWidth="1"/>
    <col min="6912" max="6912" width="10.453125" style="2" customWidth="1"/>
    <col min="6913" max="6913" width="8.1796875" style="2" customWidth="1"/>
    <col min="6914" max="6914" width="2.26953125" style="2" customWidth="1"/>
    <col min="6915" max="6915" width="15.54296875" style="2" customWidth="1"/>
    <col min="6916" max="6916" width="8.54296875" style="2" customWidth="1"/>
    <col min="6917" max="6917" width="15" style="2" customWidth="1"/>
    <col min="6918" max="6922" width="9.1796875" style="2"/>
    <col min="6923" max="6923" width="17.1796875" style="2" customWidth="1"/>
    <col min="6924" max="6924" width="16" style="2" customWidth="1"/>
    <col min="6925" max="6925" width="9.7265625" style="2" customWidth="1"/>
    <col min="6926" max="7148" width="9.1796875" style="2"/>
    <col min="7149" max="7149" width="2.453125" style="2" customWidth="1"/>
    <col min="7150" max="7150" width="2.26953125" style="2" customWidth="1"/>
    <col min="7151" max="7151" width="17.81640625" style="2" customWidth="1"/>
    <col min="7152" max="7152" width="10.54296875" style="2" customWidth="1"/>
    <col min="7153" max="7154" width="8" style="2" customWidth="1"/>
    <col min="7155" max="7155" width="9" style="2" customWidth="1"/>
    <col min="7156" max="7156" width="8.26953125" style="2" customWidth="1"/>
    <col min="7157" max="7157" width="11.453125" style="2" customWidth="1"/>
    <col min="7158" max="7158" width="8.453125" style="2" customWidth="1"/>
    <col min="7159" max="7159" width="7.54296875" style="2" customWidth="1"/>
    <col min="7160" max="7160" width="7" style="2" customWidth="1"/>
    <col min="7161" max="7161" width="7.7265625" style="2" customWidth="1"/>
    <col min="7162" max="7162" width="7.26953125" style="2" customWidth="1"/>
    <col min="7163" max="7163" width="8.1796875" style="2" customWidth="1"/>
    <col min="7164" max="7165" width="7.26953125" style="2" customWidth="1"/>
    <col min="7166" max="7166" width="7.453125" style="2" customWidth="1"/>
    <col min="7167" max="7167" width="7.54296875" style="2" customWidth="1"/>
    <col min="7168" max="7168" width="10.453125" style="2" customWidth="1"/>
    <col min="7169" max="7169" width="8.1796875" style="2" customWidth="1"/>
    <col min="7170" max="7170" width="2.26953125" style="2" customWidth="1"/>
    <col min="7171" max="7171" width="15.54296875" style="2" customWidth="1"/>
    <col min="7172" max="7172" width="8.54296875" style="2" customWidth="1"/>
    <col min="7173" max="7173" width="15" style="2" customWidth="1"/>
    <col min="7174" max="7178" width="9.1796875" style="2"/>
    <col min="7179" max="7179" width="17.1796875" style="2" customWidth="1"/>
    <col min="7180" max="7180" width="16" style="2" customWidth="1"/>
    <col min="7181" max="7181" width="9.7265625" style="2" customWidth="1"/>
    <col min="7182" max="7404" width="9.1796875" style="2"/>
    <col min="7405" max="7405" width="2.453125" style="2" customWidth="1"/>
    <col min="7406" max="7406" width="2.26953125" style="2" customWidth="1"/>
    <col min="7407" max="7407" width="17.81640625" style="2" customWidth="1"/>
    <col min="7408" max="7408" width="10.54296875" style="2" customWidth="1"/>
    <col min="7409" max="7410" width="8" style="2" customWidth="1"/>
    <col min="7411" max="7411" width="9" style="2" customWidth="1"/>
    <col min="7412" max="7412" width="8.26953125" style="2" customWidth="1"/>
    <col min="7413" max="7413" width="11.453125" style="2" customWidth="1"/>
    <col min="7414" max="7414" width="8.453125" style="2" customWidth="1"/>
    <col min="7415" max="7415" width="7.54296875" style="2" customWidth="1"/>
    <col min="7416" max="7416" width="7" style="2" customWidth="1"/>
    <col min="7417" max="7417" width="7.7265625" style="2" customWidth="1"/>
    <col min="7418" max="7418" width="7.26953125" style="2" customWidth="1"/>
    <col min="7419" max="7419" width="8.1796875" style="2" customWidth="1"/>
    <col min="7420" max="7421" width="7.26953125" style="2" customWidth="1"/>
    <col min="7422" max="7422" width="7.453125" style="2" customWidth="1"/>
    <col min="7423" max="7423" width="7.54296875" style="2" customWidth="1"/>
    <col min="7424" max="7424" width="10.453125" style="2" customWidth="1"/>
    <col min="7425" max="7425" width="8.1796875" style="2" customWidth="1"/>
    <col min="7426" max="7426" width="2.26953125" style="2" customWidth="1"/>
    <col min="7427" max="7427" width="15.54296875" style="2" customWidth="1"/>
    <col min="7428" max="7428" width="8.54296875" style="2" customWidth="1"/>
    <col min="7429" max="7429" width="15" style="2" customWidth="1"/>
    <col min="7430" max="7434" width="9.1796875" style="2"/>
    <col min="7435" max="7435" width="17.1796875" style="2" customWidth="1"/>
    <col min="7436" max="7436" width="16" style="2" customWidth="1"/>
    <col min="7437" max="7437" width="9.7265625" style="2" customWidth="1"/>
    <col min="7438" max="7660" width="9.1796875" style="2"/>
    <col min="7661" max="7661" width="2.453125" style="2" customWidth="1"/>
    <col min="7662" max="7662" width="2.26953125" style="2" customWidth="1"/>
    <col min="7663" max="7663" width="17.81640625" style="2" customWidth="1"/>
    <col min="7664" max="7664" width="10.54296875" style="2" customWidth="1"/>
    <col min="7665" max="7666" width="8" style="2" customWidth="1"/>
    <col min="7667" max="7667" width="9" style="2" customWidth="1"/>
    <col min="7668" max="7668" width="8.26953125" style="2" customWidth="1"/>
    <col min="7669" max="7669" width="11.453125" style="2" customWidth="1"/>
    <col min="7670" max="7670" width="8.453125" style="2" customWidth="1"/>
    <col min="7671" max="7671" width="7.54296875" style="2" customWidth="1"/>
    <col min="7672" max="7672" width="7" style="2" customWidth="1"/>
    <col min="7673" max="7673" width="7.7265625" style="2" customWidth="1"/>
    <col min="7674" max="7674" width="7.26953125" style="2" customWidth="1"/>
    <col min="7675" max="7675" width="8.1796875" style="2" customWidth="1"/>
    <col min="7676" max="7677" width="7.26953125" style="2" customWidth="1"/>
    <col min="7678" max="7678" width="7.453125" style="2" customWidth="1"/>
    <col min="7679" max="7679" width="7.54296875" style="2" customWidth="1"/>
    <col min="7680" max="7680" width="10.453125" style="2" customWidth="1"/>
    <col min="7681" max="7681" width="8.1796875" style="2" customWidth="1"/>
    <col min="7682" max="7682" width="2.26953125" style="2" customWidth="1"/>
    <col min="7683" max="7683" width="15.54296875" style="2" customWidth="1"/>
    <col min="7684" max="7684" width="8.54296875" style="2" customWidth="1"/>
    <col min="7685" max="7685" width="15" style="2" customWidth="1"/>
    <col min="7686" max="7690" width="9.1796875" style="2"/>
    <col min="7691" max="7691" width="17.1796875" style="2" customWidth="1"/>
    <col min="7692" max="7692" width="16" style="2" customWidth="1"/>
    <col min="7693" max="7693" width="9.7265625" style="2" customWidth="1"/>
    <col min="7694" max="7916" width="9.1796875" style="2"/>
    <col min="7917" max="7917" width="2.453125" style="2" customWidth="1"/>
    <col min="7918" max="7918" width="2.26953125" style="2" customWidth="1"/>
    <col min="7919" max="7919" width="17.81640625" style="2" customWidth="1"/>
    <col min="7920" max="7920" width="10.54296875" style="2" customWidth="1"/>
    <col min="7921" max="7922" width="8" style="2" customWidth="1"/>
    <col min="7923" max="7923" width="9" style="2" customWidth="1"/>
    <col min="7924" max="7924" width="8.26953125" style="2" customWidth="1"/>
    <col min="7925" max="7925" width="11.453125" style="2" customWidth="1"/>
    <col min="7926" max="7926" width="8.453125" style="2" customWidth="1"/>
    <col min="7927" max="7927" width="7.54296875" style="2" customWidth="1"/>
    <col min="7928" max="7928" width="7" style="2" customWidth="1"/>
    <col min="7929" max="7929" width="7.7265625" style="2" customWidth="1"/>
    <col min="7930" max="7930" width="7.26953125" style="2" customWidth="1"/>
    <col min="7931" max="7931" width="8.1796875" style="2" customWidth="1"/>
    <col min="7932" max="7933" width="7.26953125" style="2" customWidth="1"/>
    <col min="7934" max="7934" width="7.453125" style="2" customWidth="1"/>
    <col min="7935" max="7935" width="7.54296875" style="2" customWidth="1"/>
    <col min="7936" max="7936" width="10.453125" style="2" customWidth="1"/>
    <col min="7937" max="7937" width="8.1796875" style="2" customWidth="1"/>
    <col min="7938" max="7938" width="2.26953125" style="2" customWidth="1"/>
    <col min="7939" max="7939" width="15.54296875" style="2" customWidth="1"/>
    <col min="7940" max="7940" width="8.54296875" style="2" customWidth="1"/>
    <col min="7941" max="7941" width="15" style="2" customWidth="1"/>
    <col min="7942" max="7946" width="9.1796875" style="2"/>
    <col min="7947" max="7947" width="17.1796875" style="2" customWidth="1"/>
    <col min="7948" max="7948" width="16" style="2" customWidth="1"/>
    <col min="7949" max="7949" width="9.7265625" style="2" customWidth="1"/>
    <col min="7950" max="8172" width="9.1796875" style="2"/>
    <col min="8173" max="8173" width="2.453125" style="2" customWidth="1"/>
    <col min="8174" max="8174" width="2.26953125" style="2" customWidth="1"/>
    <col min="8175" max="8175" width="17.81640625" style="2" customWidth="1"/>
    <col min="8176" max="8176" width="10.54296875" style="2" customWidth="1"/>
    <col min="8177" max="8178" width="8" style="2" customWidth="1"/>
    <col min="8179" max="8179" width="9" style="2" customWidth="1"/>
    <col min="8180" max="8180" width="8.26953125" style="2" customWidth="1"/>
    <col min="8181" max="8181" width="11.453125" style="2" customWidth="1"/>
    <col min="8182" max="8182" width="8.453125" style="2" customWidth="1"/>
    <col min="8183" max="8183" width="7.54296875" style="2" customWidth="1"/>
    <col min="8184" max="8184" width="7" style="2" customWidth="1"/>
    <col min="8185" max="8185" width="7.7265625" style="2" customWidth="1"/>
    <col min="8186" max="8186" width="7.26953125" style="2" customWidth="1"/>
    <col min="8187" max="8187" width="8.1796875" style="2" customWidth="1"/>
    <col min="8188" max="8189" width="7.26953125" style="2" customWidth="1"/>
    <col min="8190" max="8190" width="7.453125" style="2" customWidth="1"/>
    <col min="8191" max="8191" width="7.54296875" style="2" customWidth="1"/>
    <col min="8192" max="8192" width="10.453125" style="2" customWidth="1"/>
    <col min="8193" max="8193" width="8.1796875" style="2" customWidth="1"/>
    <col min="8194" max="8194" width="2.26953125" style="2" customWidth="1"/>
    <col min="8195" max="8195" width="15.54296875" style="2" customWidth="1"/>
    <col min="8196" max="8196" width="8.54296875" style="2" customWidth="1"/>
    <col min="8197" max="8197" width="15" style="2" customWidth="1"/>
    <col min="8198" max="8202" width="9.1796875" style="2"/>
    <col min="8203" max="8203" width="17.1796875" style="2" customWidth="1"/>
    <col min="8204" max="8204" width="16" style="2" customWidth="1"/>
    <col min="8205" max="8205" width="9.7265625" style="2" customWidth="1"/>
    <col min="8206" max="8428" width="9.1796875" style="2"/>
    <col min="8429" max="8429" width="2.453125" style="2" customWidth="1"/>
    <col min="8430" max="8430" width="2.26953125" style="2" customWidth="1"/>
    <col min="8431" max="8431" width="17.81640625" style="2" customWidth="1"/>
    <col min="8432" max="8432" width="10.54296875" style="2" customWidth="1"/>
    <col min="8433" max="8434" width="8" style="2" customWidth="1"/>
    <col min="8435" max="8435" width="9" style="2" customWidth="1"/>
    <col min="8436" max="8436" width="8.26953125" style="2" customWidth="1"/>
    <col min="8437" max="8437" width="11.453125" style="2" customWidth="1"/>
    <col min="8438" max="8438" width="8.453125" style="2" customWidth="1"/>
    <col min="8439" max="8439" width="7.54296875" style="2" customWidth="1"/>
    <col min="8440" max="8440" width="7" style="2" customWidth="1"/>
    <col min="8441" max="8441" width="7.7265625" style="2" customWidth="1"/>
    <col min="8442" max="8442" width="7.26953125" style="2" customWidth="1"/>
    <col min="8443" max="8443" width="8.1796875" style="2" customWidth="1"/>
    <col min="8444" max="8445" width="7.26953125" style="2" customWidth="1"/>
    <col min="8446" max="8446" width="7.453125" style="2" customWidth="1"/>
    <col min="8447" max="8447" width="7.54296875" style="2" customWidth="1"/>
    <col min="8448" max="8448" width="10.453125" style="2" customWidth="1"/>
    <col min="8449" max="8449" width="8.1796875" style="2" customWidth="1"/>
    <col min="8450" max="8450" width="2.26953125" style="2" customWidth="1"/>
    <col min="8451" max="8451" width="15.54296875" style="2" customWidth="1"/>
    <col min="8452" max="8452" width="8.54296875" style="2" customWidth="1"/>
    <col min="8453" max="8453" width="15" style="2" customWidth="1"/>
    <col min="8454" max="8458" width="9.1796875" style="2"/>
    <col min="8459" max="8459" width="17.1796875" style="2" customWidth="1"/>
    <col min="8460" max="8460" width="16" style="2" customWidth="1"/>
    <col min="8461" max="8461" width="9.7265625" style="2" customWidth="1"/>
    <col min="8462" max="8684" width="9.1796875" style="2"/>
    <col min="8685" max="8685" width="2.453125" style="2" customWidth="1"/>
    <col min="8686" max="8686" width="2.26953125" style="2" customWidth="1"/>
    <col min="8687" max="8687" width="17.81640625" style="2" customWidth="1"/>
    <col min="8688" max="8688" width="10.54296875" style="2" customWidth="1"/>
    <col min="8689" max="8690" width="8" style="2" customWidth="1"/>
    <col min="8691" max="8691" width="9" style="2" customWidth="1"/>
    <col min="8692" max="8692" width="8.26953125" style="2" customWidth="1"/>
    <col min="8693" max="8693" width="11.453125" style="2" customWidth="1"/>
    <col min="8694" max="8694" width="8.453125" style="2" customWidth="1"/>
    <col min="8695" max="8695" width="7.54296875" style="2" customWidth="1"/>
    <col min="8696" max="8696" width="7" style="2" customWidth="1"/>
    <col min="8697" max="8697" width="7.7265625" style="2" customWidth="1"/>
    <col min="8698" max="8698" width="7.26953125" style="2" customWidth="1"/>
    <col min="8699" max="8699" width="8.1796875" style="2" customWidth="1"/>
    <col min="8700" max="8701" width="7.26953125" style="2" customWidth="1"/>
    <col min="8702" max="8702" width="7.453125" style="2" customWidth="1"/>
    <col min="8703" max="8703" width="7.54296875" style="2" customWidth="1"/>
    <col min="8704" max="8704" width="10.453125" style="2" customWidth="1"/>
    <col min="8705" max="8705" width="8.1796875" style="2" customWidth="1"/>
    <col min="8706" max="8706" width="2.26953125" style="2" customWidth="1"/>
    <col min="8707" max="8707" width="15.54296875" style="2" customWidth="1"/>
    <col min="8708" max="8708" width="8.54296875" style="2" customWidth="1"/>
    <col min="8709" max="8709" width="15" style="2" customWidth="1"/>
    <col min="8710" max="8714" width="9.1796875" style="2"/>
    <col min="8715" max="8715" width="17.1796875" style="2" customWidth="1"/>
    <col min="8716" max="8716" width="16" style="2" customWidth="1"/>
    <col min="8717" max="8717" width="9.7265625" style="2" customWidth="1"/>
    <col min="8718" max="8940" width="9.1796875" style="2"/>
    <col min="8941" max="8941" width="2.453125" style="2" customWidth="1"/>
    <col min="8942" max="8942" width="2.26953125" style="2" customWidth="1"/>
    <col min="8943" max="8943" width="17.81640625" style="2" customWidth="1"/>
    <col min="8944" max="8944" width="10.54296875" style="2" customWidth="1"/>
    <col min="8945" max="8946" width="8" style="2" customWidth="1"/>
    <col min="8947" max="8947" width="9" style="2" customWidth="1"/>
    <col min="8948" max="8948" width="8.26953125" style="2" customWidth="1"/>
    <col min="8949" max="8949" width="11.453125" style="2" customWidth="1"/>
    <col min="8950" max="8950" width="8.453125" style="2" customWidth="1"/>
    <col min="8951" max="8951" width="7.54296875" style="2" customWidth="1"/>
    <col min="8952" max="8952" width="7" style="2" customWidth="1"/>
    <col min="8953" max="8953" width="7.7265625" style="2" customWidth="1"/>
    <col min="8954" max="8954" width="7.26953125" style="2" customWidth="1"/>
    <col min="8955" max="8955" width="8.1796875" style="2" customWidth="1"/>
    <col min="8956" max="8957" width="7.26953125" style="2" customWidth="1"/>
    <col min="8958" max="8958" width="7.453125" style="2" customWidth="1"/>
    <col min="8959" max="8959" width="7.54296875" style="2" customWidth="1"/>
    <col min="8960" max="8960" width="10.453125" style="2" customWidth="1"/>
    <col min="8961" max="8961" width="8.1796875" style="2" customWidth="1"/>
    <col min="8962" max="8962" width="2.26953125" style="2" customWidth="1"/>
    <col min="8963" max="8963" width="15.54296875" style="2" customWidth="1"/>
    <col min="8964" max="8964" width="8.54296875" style="2" customWidth="1"/>
    <col min="8965" max="8965" width="15" style="2" customWidth="1"/>
    <col min="8966" max="8970" width="9.1796875" style="2"/>
    <col min="8971" max="8971" width="17.1796875" style="2" customWidth="1"/>
    <col min="8972" max="8972" width="16" style="2" customWidth="1"/>
    <col min="8973" max="8973" width="9.7265625" style="2" customWidth="1"/>
    <col min="8974" max="9196" width="9.1796875" style="2"/>
    <col min="9197" max="9197" width="2.453125" style="2" customWidth="1"/>
    <col min="9198" max="9198" width="2.26953125" style="2" customWidth="1"/>
    <col min="9199" max="9199" width="17.81640625" style="2" customWidth="1"/>
    <col min="9200" max="9200" width="10.54296875" style="2" customWidth="1"/>
    <col min="9201" max="9202" width="8" style="2" customWidth="1"/>
    <col min="9203" max="9203" width="9" style="2" customWidth="1"/>
    <col min="9204" max="9204" width="8.26953125" style="2" customWidth="1"/>
    <col min="9205" max="9205" width="11.453125" style="2" customWidth="1"/>
    <col min="9206" max="9206" width="8.453125" style="2" customWidth="1"/>
    <col min="9207" max="9207" width="7.54296875" style="2" customWidth="1"/>
    <col min="9208" max="9208" width="7" style="2" customWidth="1"/>
    <col min="9209" max="9209" width="7.7265625" style="2" customWidth="1"/>
    <col min="9210" max="9210" width="7.26953125" style="2" customWidth="1"/>
    <col min="9211" max="9211" width="8.1796875" style="2" customWidth="1"/>
    <col min="9212" max="9213" width="7.26953125" style="2" customWidth="1"/>
    <col min="9214" max="9214" width="7.453125" style="2" customWidth="1"/>
    <col min="9215" max="9215" width="7.54296875" style="2" customWidth="1"/>
    <col min="9216" max="9216" width="10.453125" style="2" customWidth="1"/>
    <col min="9217" max="9217" width="8.1796875" style="2" customWidth="1"/>
    <col min="9218" max="9218" width="2.26953125" style="2" customWidth="1"/>
    <col min="9219" max="9219" width="15.54296875" style="2" customWidth="1"/>
    <col min="9220" max="9220" width="8.54296875" style="2" customWidth="1"/>
    <col min="9221" max="9221" width="15" style="2" customWidth="1"/>
    <col min="9222" max="9226" width="9.1796875" style="2"/>
    <col min="9227" max="9227" width="17.1796875" style="2" customWidth="1"/>
    <col min="9228" max="9228" width="16" style="2" customWidth="1"/>
    <col min="9229" max="9229" width="9.7265625" style="2" customWidth="1"/>
    <col min="9230" max="9452" width="9.1796875" style="2"/>
    <col min="9453" max="9453" width="2.453125" style="2" customWidth="1"/>
    <col min="9454" max="9454" width="2.26953125" style="2" customWidth="1"/>
    <col min="9455" max="9455" width="17.81640625" style="2" customWidth="1"/>
    <col min="9456" max="9456" width="10.54296875" style="2" customWidth="1"/>
    <col min="9457" max="9458" width="8" style="2" customWidth="1"/>
    <col min="9459" max="9459" width="9" style="2" customWidth="1"/>
    <col min="9460" max="9460" width="8.26953125" style="2" customWidth="1"/>
    <col min="9461" max="9461" width="11.453125" style="2" customWidth="1"/>
    <col min="9462" max="9462" width="8.453125" style="2" customWidth="1"/>
    <col min="9463" max="9463" width="7.54296875" style="2" customWidth="1"/>
    <col min="9464" max="9464" width="7" style="2" customWidth="1"/>
    <col min="9465" max="9465" width="7.7265625" style="2" customWidth="1"/>
    <col min="9466" max="9466" width="7.26953125" style="2" customWidth="1"/>
    <col min="9467" max="9467" width="8.1796875" style="2" customWidth="1"/>
    <col min="9468" max="9469" width="7.26953125" style="2" customWidth="1"/>
    <col min="9470" max="9470" width="7.453125" style="2" customWidth="1"/>
    <col min="9471" max="9471" width="7.54296875" style="2" customWidth="1"/>
    <col min="9472" max="9472" width="10.453125" style="2" customWidth="1"/>
    <col min="9473" max="9473" width="8.1796875" style="2" customWidth="1"/>
    <col min="9474" max="9474" width="2.26953125" style="2" customWidth="1"/>
    <col min="9475" max="9475" width="15.54296875" style="2" customWidth="1"/>
    <col min="9476" max="9476" width="8.54296875" style="2" customWidth="1"/>
    <col min="9477" max="9477" width="15" style="2" customWidth="1"/>
    <col min="9478" max="9482" width="9.1796875" style="2"/>
    <col min="9483" max="9483" width="17.1796875" style="2" customWidth="1"/>
    <col min="9484" max="9484" width="16" style="2" customWidth="1"/>
    <col min="9485" max="9485" width="9.7265625" style="2" customWidth="1"/>
    <col min="9486" max="9708" width="9.1796875" style="2"/>
    <col min="9709" max="9709" width="2.453125" style="2" customWidth="1"/>
    <col min="9710" max="9710" width="2.26953125" style="2" customWidth="1"/>
    <col min="9711" max="9711" width="17.81640625" style="2" customWidth="1"/>
    <col min="9712" max="9712" width="10.54296875" style="2" customWidth="1"/>
    <col min="9713" max="9714" width="8" style="2" customWidth="1"/>
    <col min="9715" max="9715" width="9" style="2" customWidth="1"/>
    <col min="9716" max="9716" width="8.26953125" style="2" customWidth="1"/>
    <col min="9717" max="9717" width="11.453125" style="2" customWidth="1"/>
    <col min="9718" max="9718" width="8.453125" style="2" customWidth="1"/>
    <col min="9719" max="9719" width="7.54296875" style="2" customWidth="1"/>
    <col min="9720" max="9720" width="7" style="2" customWidth="1"/>
    <col min="9721" max="9721" width="7.7265625" style="2" customWidth="1"/>
    <col min="9722" max="9722" width="7.26953125" style="2" customWidth="1"/>
    <col min="9723" max="9723" width="8.1796875" style="2" customWidth="1"/>
    <col min="9724" max="9725" width="7.26953125" style="2" customWidth="1"/>
    <col min="9726" max="9726" width="7.453125" style="2" customWidth="1"/>
    <col min="9727" max="9727" width="7.54296875" style="2" customWidth="1"/>
    <col min="9728" max="9728" width="10.453125" style="2" customWidth="1"/>
    <col min="9729" max="9729" width="8.1796875" style="2" customWidth="1"/>
    <col min="9730" max="9730" width="2.26953125" style="2" customWidth="1"/>
    <col min="9731" max="9731" width="15.54296875" style="2" customWidth="1"/>
    <col min="9732" max="9732" width="8.54296875" style="2" customWidth="1"/>
    <col min="9733" max="9733" width="15" style="2" customWidth="1"/>
    <col min="9734" max="9738" width="9.1796875" style="2"/>
    <col min="9739" max="9739" width="17.1796875" style="2" customWidth="1"/>
    <col min="9740" max="9740" width="16" style="2" customWidth="1"/>
    <col min="9741" max="9741" width="9.7265625" style="2" customWidth="1"/>
    <col min="9742" max="9964" width="9.1796875" style="2"/>
    <col min="9965" max="9965" width="2.453125" style="2" customWidth="1"/>
    <col min="9966" max="9966" width="2.26953125" style="2" customWidth="1"/>
    <col min="9967" max="9967" width="17.81640625" style="2" customWidth="1"/>
    <col min="9968" max="9968" width="10.54296875" style="2" customWidth="1"/>
    <col min="9969" max="9970" width="8" style="2" customWidth="1"/>
    <col min="9971" max="9971" width="9" style="2" customWidth="1"/>
    <col min="9972" max="9972" width="8.26953125" style="2" customWidth="1"/>
    <col min="9973" max="9973" width="11.453125" style="2" customWidth="1"/>
    <col min="9974" max="9974" width="8.453125" style="2" customWidth="1"/>
    <col min="9975" max="9975" width="7.54296875" style="2" customWidth="1"/>
    <col min="9976" max="9976" width="7" style="2" customWidth="1"/>
    <col min="9977" max="9977" width="7.7265625" style="2" customWidth="1"/>
    <col min="9978" max="9978" width="7.26953125" style="2" customWidth="1"/>
    <col min="9979" max="9979" width="8.1796875" style="2" customWidth="1"/>
    <col min="9980" max="9981" width="7.26953125" style="2" customWidth="1"/>
    <col min="9982" max="9982" width="7.453125" style="2" customWidth="1"/>
    <col min="9983" max="9983" width="7.54296875" style="2" customWidth="1"/>
    <col min="9984" max="9984" width="10.453125" style="2" customWidth="1"/>
    <col min="9985" max="9985" width="8.1796875" style="2" customWidth="1"/>
    <col min="9986" max="9986" width="2.26953125" style="2" customWidth="1"/>
    <col min="9987" max="9987" width="15.54296875" style="2" customWidth="1"/>
    <col min="9988" max="9988" width="8.54296875" style="2" customWidth="1"/>
    <col min="9989" max="9989" width="15" style="2" customWidth="1"/>
    <col min="9990" max="9994" width="9.1796875" style="2"/>
    <col min="9995" max="9995" width="17.1796875" style="2" customWidth="1"/>
    <col min="9996" max="9996" width="16" style="2" customWidth="1"/>
    <col min="9997" max="9997" width="9.7265625" style="2" customWidth="1"/>
    <col min="9998" max="10220" width="9.1796875" style="2"/>
    <col min="10221" max="10221" width="2.453125" style="2" customWidth="1"/>
    <col min="10222" max="10222" width="2.26953125" style="2" customWidth="1"/>
    <col min="10223" max="10223" width="17.81640625" style="2" customWidth="1"/>
    <col min="10224" max="10224" width="10.54296875" style="2" customWidth="1"/>
    <col min="10225" max="10226" width="8" style="2" customWidth="1"/>
    <col min="10227" max="10227" width="9" style="2" customWidth="1"/>
    <col min="10228" max="10228" width="8.26953125" style="2" customWidth="1"/>
    <col min="10229" max="10229" width="11.453125" style="2" customWidth="1"/>
    <col min="10230" max="10230" width="8.453125" style="2" customWidth="1"/>
    <col min="10231" max="10231" width="7.54296875" style="2" customWidth="1"/>
    <col min="10232" max="10232" width="7" style="2" customWidth="1"/>
    <col min="10233" max="10233" width="7.7265625" style="2" customWidth="1"/>
    <col min="10234" max="10234" width="7.26953125" style="2" customWidth="1"/>
    <col min="10235" max="10235" width="8.1796875" style="2" customWidth="1"/>
    <col min="10236" max="10237" width="7.26953125" style="2" customWidth="1"/>
    <col min="10238" max="10238" width="7.453125" style="2" customWidth="1"/>
    <col min="10239" max="10239" width="7.54296875" style="2" customWidth="1"/>
    <col min="10240" max="10240" width="10.453125" style="2" customWidth="1"/>
    <col min="10241" max="10241" width="8.1796875" style="2" customWidth="1"/>
    <col min="10242" max="10242" width="2.26953125" style="2" customWidth="1"/>
    <col min="10243" max="10243" width="15.54296875" style="2" customWidth="1"/>
    <col min="10244" max="10244" width="8.54296875" style="2" customWidth="1"/>
    <col min="10245" max="10245" width="15" style="2" customWidth="1"/>
    <col min="10246" max="10250" width="9.1796875" style="2"/>
    <col min="10251" max="10251" width="17.1796875" style="2" customWidth="1"/>
    <col min="10252" max="10252" width="16" style="2" customWidth="1"/>
    <col min="10253" max="10253" width="9.7265625" style="2" customWidth="1"/>
    <col min="10254" max="10476" width="9.1796875" style="2"/>
    <col min="10477" max="10477" width="2.453125" style="2" customWidth="1"/>
    <col min="10478" max="10478" width="2.26953125" style="2" customWidth="1"/>
    <col min="10479" max="10479" width="17.81640625" style="2" customWidth="1"/>
    <col min="10480" max="10480" width="10.54296875" style="2" customWidth="1"/>
    <col min="10481" max="10482" width="8" style="2" customWidth="1"/>
    <col min="10483" max="10483" width="9" style="2" customWidth="1"/>
    <col min="10484" max="10484" width="8.26953125" style="2" customWidth="1"/>
    <col min="10485" max="10485" width="11.453125" style="2" customWidth="1"/>
    <col min="10486" max="10486" width="8.453125" style="2" customWidth="1"/>
    <col min="10487" max="10487" width="7.54296875" style="2" customWidth="1"/>
    <col min="10488" max="10488" width="7" style="2" customWidth="1"/>
    <col min="10489" max="10489" width="7.7265625" style="2" customWidth="1"/>
    <col min="10490" max="10490" width="7.26953125" style="2" customWidth="1"/>
    <col min="10491" max="10491" width="8.1796875" style="2" customWidth="1"/>
    <col min="10492" max="10493" width="7.26953125" style="2" customWidth="1"/>
    <col min="10494" max="10494" width="7.453125" style="2" customWidth="1"/>
    <col min="10495" max="10495" width="7.54296875" style="2" customWidth="1"/>
    <col min="10496" max="10496" width="10.453125" style="2" customWidth="1"/>
    <col min="10497" max="10497" width="8.1796875" style="2" customWidth="1"/>
    <col min="10498" max="10498" width="2.26953125" style="2" customWidth="1"/>
    <col min="10499" max="10499" width="15.54296875" style="2" customWidth="1"/>
    <col min="10500" max="10500" width="8.54296875" style="2" customWidth="1"/>
    <col min="10501" max="10501" width="15" style="2" customWidth="1"/>
    <col min="10502" max="10506" width="9.1796875" style="2"/>
    <col min="10507" max="10507" width="17.1796875" style="2" customWidth="1"/>
    <col min="10508" max="10508" width="16" style="2" customWidth="1"/>
    <col min="10509" max="10509" width="9.7265625" style="2" customWidth="1"/>
    <col min="10510" max="10732" width="9.1796875" style="2"/>
    <col min="10733" max="10733" width="2.453125" style="2" customWidth="1"/>
    <col min="10734" max="10734" width="2.26953125" style="2" customWidth="1"/>
    <col min="10735" max="10735" width="17.81640625" style="2" customWidth="1"/>
    <col min="10736" max="10736" width="10.54296875" style="2" customWidth="1"/>
    <col min="10737" max="10738" width="8" style="2" customWidth="1"/>
    <col min="10739" max="10739" width="9" style="2" customWidth="1"/>
    <col min="10740" max="10740" width="8.26953125" style="2" customWidth="1"/>
    <col min="10741" max="10741" width="11.453125" style="2" customWidth="1"/>
    <col min="10742" max="10742" width="8.453125" style="2" customWidth="1"/>
    <col min="10743" max="10743" width="7.54296875" style="2" customWidth="1"/>
    <col min="10744" max="10744" width="7" style="2" customWidth="1"/>
    <col min="10745" max="10745" width="7.7265625" style="2" customWidth="1"/>
    <col min="10746" max="10746" width="7.26953125" style="2" customWidth="1"/>
    <col min="10747" max="10747" width="8.1796875" style="2" customWidth="1"/>
    <col min="10748" max="10749" width="7.26953125" style="2" customWidth="1"/>
    <col min="10750" max="10750" width="7.453125" style="2" customWidth="1"/>
    <col min="10751" max="10751" width="7.54296875" style="2" customWidth="1"/>
    <col min="10752" max="10752" width="10.453125" style="2" customWidth="1"/>
    <col min="10753" max="10753" width="8.1796875" style="2" customWidth="1"/>
    <col min="10754" max="10754" width="2.26953125" style="2" customWidth="1"/>
    <col min="10755" max="10755" width="15.54296875" style="2" customWidth="1"/>
    <col min="10756" max="10756" width="8.54296875" style="2" customWidth="1"/>
    <col min="10757" max="10757" width="15" style="2" customWidth="1"/>
    <col min="10758" max="10762" width="9.1796875" style="2"/>
    <col min="10763" max="10763" width="17.1796875" style="2" customWidth="1"/>
    <col min="10764" max="10764" width="16" style="2" customWidth="1"/>
    <col min="10765" max="10765" width="9.7265625" style="2" customWidth="1"/>
    <col min="10766" max="10988" width="9.1796875" style="2"/>
    <col min="10989" max="10989" width="2.453125" style="2" customWidth="1"/>
    <col min="10990" max="10990" width="2.26953125" style="2" customWidth="1"/>
    <col min="10991" max="10991" width="17.81640625" style="2" customWidth="1"/>
    <col min="10992" max="10992" width="10.54296875" style="2" customWidth="1"/>
    <col min="10993" max="10994" width="8" style="2" customWidth="1"/>
    <col min="10995" max="10995" width="9" style="2" customWidth="1"/>
    <col min="10996" max="10996" width="8.26953125" style="2" customWidth="1"/>
    <col min="10997" max="10997" width="11.453125" style="2" customWidth="1"/>
    <col min="10998" max="10998" width="8.453125" style="2" customWidth="1"/>
    <col min="10999" max="10999" width="7.54296875" style="2" customWidth="1"/>
    <col min="11000" max="11000" width="7" style="2" customWidth="1"/>
    <col min="11001" max="11001" width="7.7265625" style="2" customWidth="1"/>
    <col min="11002" max="11002" width="7.26953125" style="2" customWidth="1"/>
    <col min="11003" max="11003" width="8.1796875" style="2" customWidth="1"/>
    <col min="11004" max="11005" width="7.26953125" style="2" customWidth="1"/>
    <col min="11006" max="11006" width="7.453125" style="2" customWidth="1"/>
    <col min="11007" max="11007" width="7.54296875" style="2" customWidth="1"/>
    <col min="11008" max="11008" width="10.453125" style="2" customWidth="1"/>
    <col min="11009" max="11009" width="8.1796875" style="2" customWidth="1"/>
    <col min="11010" max="11010" width="2.26953125" style="2" customWidth="1"/>
    <col min="11011" max="11011" width="15.54296875" style="2" customWidth="1"/>
    <col min="11012" max="11012" width="8.54296875" style="2" customWidth="1"/>
    <col min="11013" max="11013" width="15" style="2" customWidth="1"/>
    <col min="11014" max="11018" width="9.1796875" style="2"/>
    <col min="11019" max="11019" width="17.1796875" style="2" customWidth="1"/>
    <col min="11020" max="11020" width="16" style="2" customWidth="1"/>
    <col min="11021" max="11021" width="9.7265625" style="2" customWidth="1"/>
    <col min="11022" max="11244" width="9.1796875" style="2"/>
    <col min="11245" max="11245" width="2.453125" style="2" customWidth="1"/>
    <col min="11246" max="11246" width="2.26953125" style="2" customWidth="1"/>
    <col min="11247" max="11247" width="17.81640625" style="2" customWidth="1"/>
    <col min="11248" max="11248" width="10.54296875" style="2" customWidth="1"/>
    <col min="11249" max="11250" width="8" style="2" customWidth="1"/>
    <col min="11251" max="11251" width="9" style="2" customWidth="1"/>
    <col min="11252" max="11252" width="8.26953125" style="2" customWidth="1"/>
    <col min="11253" max="11253" width="11.453125" style="2" customWidth="1"/>
    <col min="11254" max="11254" width="8.453125" style="2" customWidth="1"/>
    <col min="11255" max="11255" width="7.54296875" style="2" customWidth="1"/>
    <col min="11256" max="11256" width="7" style="2" customWidth="1"/>
    <col min="11257" max="11257" width="7.7265625" style="2" customWidth="1"/>
    <col min="11258" max="11258" width="7.26953125" style="2" customWidth="1"/>
    <col min="11259" max="11259" width="8.1796875" style="2" customWidth="1"/>
    <col min="11260" max="11261" width="7.26953125" style="2" customWidth="1"/>
    <col min="11262" max="11262" width="7.453125" style="2" customWidth="1"/>
    <col min="11263" max="11263" width="7.54296875" style="2" customWidth="1"/>
    <col min="11264" max="11264" width="10.453125" style="2" customWidth="1"/>
    <col min="11265" max="11265" width="8.1796875" style="2" customWidth="1"/>
    <col min="11266" max="11266" width="2.26953125" style="2" customWidth="1"/>
    <col min="11267" max="11267" width="15.54296875" style="2" customWidth="1"/>
    <col min="11268" max="11268" width="8.54296875" style="2" customWidth="1"/>
    <col min="11269" max="11269" width="15" style="2" customWidth="1"/>
    <col min="11270" max="11274" width="9.1796875" style="2"/>
    <col min="11275" max="11275" width="17.1796875" style="2" customWidth="1"/>
    <col min="11276" max="11276" width="16" style="2" customWidth="1"/>
    <col min="11277" max="11277" width="9.7265625" style="2" customWidth="1"/>
    <col min="11278" max="11500" width="9.1796875" style="2"/>
    <col min="11501" max="11501" width="2.453125" style="2" customWidth="1"/>
    <col min="11502" max="11502" width="2.26953125" style="2" customWidth="1"/>
    <col min="11503" max="11503" width="17.81640625" style="2" customWidth="1"/>
    <col min="11504" max="11504" width="10.54296875" style="2" customWidth="1"/>
    <col min="11505" max="11506" width="8" style="2" customWidth="1"/>
    <col min="11507" max="11507" width="9" style="2" customWidth="1"/>
    <col min="11508" max="11508" width="8.26953125" style="2" customWidth="1"/>
    <col min="11509" max="11509" width="11.453125" style="2" customWidth="1"/>
    <col min="11510" max="11510" width="8.453125" style="2" customWidth="1"/>
    <col min="11511" max="11511" width="7.54296875" style="2" customWidth="1"/>
    <col min="11512" max="11512" width="7" style="2" customWidth="1"/>
    <col min="11513" max="11513" width="7.7265625" style="2" customWidth="1"/>
    <col min="11514" max="11514" width="7.26953125" style="2" customWidth="1"/>
    <col min="11515" max="11515" width="8.1796875" style="2" customWidth="1"/>
    <col min="11516" max="11517" width="7.26953125" style="2" customWidth="1"/>
    <col min="11518" max="11518" width="7.453125" style="2" customWidth="1"/>
    <col min="11519" max="11519" width="7.54296875" style="2" customWidth="1"/>
    <col min="11520" max="11520" width="10.453125" style="2" customWidth="1"/>
    <col min="11521" max="11521" width="8.1796875" style="2" customWidth="1"/>
    <col min="11522" max="11522" width="2.26953125" style="2" customWidth="1"/>
    <col min="11523" max="11523" width="15.54296875" style="2" customWidth="1"/>
    <col min="11524" max="11524" width="8.54296875" style="2" customWidth="1"/>
    <col min="11525" max="11525" width="15" style="2" customWidth="1"/>
    <col min="11526" max="11530" width="9.1796875" style="2"/>
    <col min="11531" max="11531" width="17.1796875" style="2" customWidth="1"/>
    <col min="11532" max="11532" width="16" style="2" customWidth="1"/>
    <col min="11533" max="11533" width="9.7265625" style="2" customWidth="1"/>
    <col min="11534" max="11756" width="9.1796875" style="2"/>
    <col min="11757" max="11757" width="2.453125" style="2" customWidth="1"/>
    <col min="11758" max="11758" width="2.26953125" style="2" customWidth="1"/>
    <col min="11759" max="11759" width="17.81640625" style="2" customWidth="1"/>
    <col min="11760" max="11760" width="10.54296875" style="2" customWidth="1"/>
    <col min="11761" max="11762" width="8" style="2" customWidth="1"/>
    <col min="11763" max="11763" width="9" style="2" customWidth="1"/>
    <col min="11764" max="11764" width="8.26953125" style="2" customWidth="1"/>
    <col min="11765" max="11765" width="11.453125" style="2" customWidth="1"/>
    <col min="11766" max="11766" width="8.453125" style="2" customWidth="1"/>
    <col min="11767" max="11767" width="7.54296875" style="2" customWidth="1"/>
    <col min="11768" max="11768" width="7" style="2" customWidth="1"/>
    <col min="11769" max="11769" width="7.7265625" style="2" customWidth="1"/>
    <col min="11770" max="11770" width="7.26953125" style="2" customWidth="1"/>
    <col min="11771" max="11771" width="8.1796875" style="2" customWidth="1"/>
    <col min="11772" max="11773" width="7.26953125" style="2" customWidth="1"/>
    <col min="11774" max="11774" width="7.453125" style="2" customWidth="1"/>
    <col min="11775" max="11775" width="7.54296875" style="2" customWidth="1"/>
    <col min="11776" max="11776" width="10.453125" style="2" customWidth="1"/>
    <col min="11777" max="11777" width="8.1796875" style="2" customWidth="1"/>
    <col min="11778" max="11778" width="2.26953125" style="2" customWidth="1"/>
    <col min="11779" max="11779" width="15.54296875" style="2" customWidth="1"/>
    <col min="11780" max="11780" width="8.54296875" style="2" customWidth="1"/>
    <col min="11781" max="11781" width="15" style="2" customWidth="1"/>
    <col min="11782" max="11786" width="9.1796875" style="2"/>
    <col min="11787" max="11787" width="17.1796875" style="2" customWidth="1"/>
    <col min="11788" max="11788" width="16" style="2" customWidth="1"/>
    <col min="11789" max="11789" width="9.7265625" style="2" customWidth="1"/>
    <col min="11790" max="12012" width="9.1796875" style="2"/>
    <col min="12013" max="12013" width="2.453125" style="2" customWidth="1"/>
    <col min="12014" max="12014" width="2.26953125" style="2" customWidth="1"/>
    <col min="12015" max="12015" width="17.81640625" style="2" customWidth="1"/>
    <col min="12016" max="12016" width="10.54296875" style="2" customWidth="1"/>
    <col min="12017" max="12018" width="8" style="2" customWidth="1"/>
    <col min="12019" max="12019" width="9" style="2" customWidth="1"/>
    <col min="12020" max="12020" width="8.26953125" style="2" customWidth="1"/>
    <col min="12021" max="12021" width="11.453125" style="2" customWidth="1"/>
    <col min="12022" max="12022" width="8.453125" style="2" customWidth="1"/>
    <col min="12023" max="12023" width="7.54296875" style="2" customWidth="1"/>
    <col min="12024" max="12024" width="7" style="2" customWidth="1"/>
    <col min="12025" max="12025" width="7.7265625" style="2" customWidth="1"/>
    <col min="12026" max="12026" width="7.26953125" style="2" customWidth="1"/>
    <col min="12027" max="12027" width="8.1796875" style="2" customWidth="1"/>
    <col min="12028" max="12029" width="7.26953125" style="2" customWidth="1"/>
    <col min="12030" max="12030" width="7.453125" style="2" customWidth="1"/>
    <col min="12031" max="12031" width="7.54296875" style="2" customWidth="1"/>
    <col min="12032" max="12032" width="10.453125" style="2" customWidth="1"/>
    <col min="12033" max="12033" width="8.1796875" style="2" customWidth="1"/>
    <col min="12034" max="12034" width="2.26953125" style="2" customWidth="1"/>
    <col min="12035" max="12035" width="15.54296875" style="2" customWidth="1"/>
    <col min="12036" max="12036" width="8.54296875" style="2" customWidth="1"/>
    <col min="12037" max="12037" width="15" style="2" customWidth="1"/>
    <col min="12038" max="12042" width="9.1796875" style="2"/>
    <col min="12043" max="12043" width="17.1796875" style="2" customWidth="1"/>
    <col min="12044" max="12044" width="16" style="2" customWidth="1"/>
    <col min="12045" max="12045" width="9.7265625" style="2" customWidth="1"/>
    <col min="12046" max="12268" width="9.1796875" style="2"/>
    <col min="12269" max="12269" width="2.453125" style="2" customWidth="1"/>
    <col min="12270" max="12270" width="2.26953125" style="2" customWidth="1"/>
    <col min="12271" max="12271" width="17.81640625" style="2" customWidth="1"/>
    <col min="12272" max="12272" width="10.54296875" style="2" customWidth="1"/>
    <col min="12273" max="12274" width="8" style="2" customWidth="1"/>
    <col min="12275" max="12275" width="9" style="2" customWidth="1"/>
    <col min="12276" max="12276" width="8.26953125" style="2" customWidth="1"/>
    <col min="12277" max="12277" width="11.453125" style="2" customWidth="1"/>
    <col min="12278" max="12278" width="8.453125" style="2" customWidth="1"/>
    <col min="12279" max="12279" width="7.54296875" style="2" customWidth="1"/>
    <col min="12280" max="12280" width="7" style="2" customWidth="1"/>
    <col min="12281" max="12281" width="7.7265625" style="2" customWidth="1"/>
    <col min="12282" max="12282" width="7.26953125" style="2" customWidth="1"/>
    <col min="12283" max="12283" width="8.1796875" style="2" customWidth="1"/>
    <col min="12284" max="12285" width="7.26953125" style="2" customWidth="1"/>
    <col min="12286" max="12286" width="7.453125" style="2" customWidth="1"/>
    <col min="12287" max="12287" width="7.54296875" style="2" customWidth="1"/>
    <col min="12288" max="12288" width="10.453125" style="2" customWidth="1"/>
    <col min="12289" max="12289" width="8.1796875" style="2" customWidth="1"/>
    <col min="12290" max="12290" width="2.26953125" style="2" customWidth="1"/>
    <col min="12291" max="12291" width="15.54296875" style="2" customWidth="1"/>
    <col min="12292" max="12292" width="8.54296875" style="2" customWidth="1"/>
    <col min="12293" max="12293" width="15" style="2" customWidth="1"/>
    <col min="12294" max="12298" width="9.1796875" style="2"/>
    <col min="12299" max="12299" width="17.1796875" style="2" customWidth="1"/>
    <col min="12300" max="12300" width="16" style="2" customWidth="1"/>
    <col min="12301" max="12301" width="9.7265625" style="2" customWidth="1"/>
    <col min="12302" max="12524" width="9.1796875" style="2"/>
    <col min="12525" max="12525" width="2.453125" style="2" customWidth="1"/>
    <col min="12526" max="12526" width="2.26953125" style="2" customWidth="1"/>
    <col min="12527" max="12527" width="17.81640625" style="2" customWidth="1"/>
    <col min="12528" max="12528" width="10.54296875" style="2" customWidth="1"/>
    <col min="12529" max="12530" width="8" style="2" customWidth="1"/>
    <col min="12531" max="12531" width="9" style="2" customWidth="1"/>
    <col min="12532" max="12532" width="8.26953125" style="2" customWidth="1"/>
    <col min="12533" max="12533" width="11.453125" style="2" customWidth="1"/>
    <col min="12534" max="12534" width="8.453125" style="2" customWidth="1"/>
    <col min="12535" max="12535" width="7.54296875" style="2" customWidth="1"/>
    <col min="12536" max="12536" width="7" style="2" customWidth="1"/>
    <col min="12537" max="12537" width="7.7265625" style="2" customWidth="1"/>
    <col min="12538" max="12538" width="7.26953125" style="2" customWidth="1"/>
    <col min="12539" max="12539" width="8.1796875" style="2" customWidth="1"/>
    <col min="12540" max="12541" width="7.26953125" style="2" customWidth="1"/>
    <col min="12542" max="12542" width="7.453125" style="2" customWidth="1"/>
    <col min="12543" max="12543" width="7.54296875" style="2" customWidth="1"/>
    <col min="12544" max="12544" width="10.453125" style="2" customWidth="1"/>
    <col min="12545" max="12545" width="8.1796875" style="2" customWidth="1"/>
    <col min="12546" max="12546" width="2.26953125" style="2" customWidth="1"/>
    <col min="12547" max="12547" width="15.54296875" style="2" customWidth="1"/>
    <col min="12548" max="12548" width="8.54296875" style="2" customWidth="1"/>
    <col min="12549" max="12549" width="15" style="2" customWidth="1"/>
    <col min="12550" max="12554" width="9.1796875" style="2"/>
    <col min="12555" max="12555" width="17.1796875" style="2" customWidth="1"/>
    <col min="12556" max="12556" width="16" style="2" customWidth="1"/>
    <col min="12557" max="12557" width="9.7265625" style="2" customWidth="1"/>
    <col min="12558" max="12780" width="9.1796875" style="2"/>
    <col min="12781" max="12781" width="2.453125" style="2" customWidth="1"/>
    <col min="12782" max="12782" width="2.26953125" style="2" customWidth="1"/>
    <col min="12783" max="12783" width="17.81640625" style="2" customWidth="1"/>
    <col min="12784" max="12784" width="10.54296875" style="2" customWidth="1"/>
    <col min="12785" max="12786" width="8" style="2" customWidth="1"/>
    <col min="12787" max="12787" width="9" style="2" customWidth="1"/>
    <col min="12788" max="12788" width="8.26953125" style="2" customWidth="1"/>
    <col min="12789" max="12789" width="11.453125" style="2" customWidth="1"/>
    <col min="12790" max="12790" width="8.453125" style="2" customWidth="1"/>
    <col min="12791" max="12791" width="7.54296875" style="2" customWidth="1"/>
    <col min="12792" max="12792" width="7" style="2" customWidth="1"/>
    <col min="12793" max="12793" width="7.7265625" style="2" customWidth="1"/>
    <col min="12794" max="12794" width="7.26953125" style="2" customWidth="1"/>
    <col min="12795" max="12795" width="8.1796875" style="2" customWidth="1"/>
    <col min="12796" max="12797" width="7.26953125" style="2" customWidth="1"/>
    <col min="12798" max="12798" width="7.453125" style="2" customWidth="1"/>
    <col min="12799" max="12799" width="7.54296875" style="2" customWidth="1"/>
    <col min="12800" max="12800" width="10.453125" style="2" customWidth="1"/>
    <col min="12801" max="12801" width="8.1796875" style="2" customWidth="1"/>
    <col min="12802" max="12802" width="2.26953125" style="2" customWidth="1"/>
    <col min="12803" max="12803" width="15.54296875" style="2" customWidth="1"/>
    <col min="12804" max="12804" width="8.54296875" style="2" customWidth="1"/>
    <col min="12805" max="12805" width="15" style="2" customWidth="1"/>
    <col min="12806" max="12810" width="9.1796875" style="2"/>
    <col min="12811" max="12811" width="17.1796875" style="2" customWidth="1"/>
    <col min="12812" max="12812" width="16" style="2" customWidth="1"/>
    <col min="12813" max="12813" width="9.7265625" style="2" customWidth="1"/>
    <col min="12814" max="13036" width="9.1796875" style="2"/>
    <col min="13037" max="13037" width="2.453125" style="2" customWidth="1"/>
    <col min="13038" max="13038" width="2.26953125" style="2" customWidth="1"/>
    <col min="13039" max="13039" width="17.81640625" style="2" customWidth="1"/>
    <col min="13040" max="13040" width="10.54296875" style="2" customWidth="1"/>
    <col min="13041" max="13042" width="8" style="2" customWidth="1"/>
    <col min="13043" max="13043" width="9" style="2" customWidth="1"/>
    <col min="13044" max="13044" width="8.26953125" style="2" customWidth="1"/>
    <col min="13045" max="13045" width="11.453125" style="2" customWidth="1"/>
    <col min="13046" max="13046" width="8.453125" style="2" customWidth="1"/>
    <col min="13047" max="13047" width="7.54296875" style="2" customWidth="1"/>
    <col min="13048" max="13048" width="7" style="2" customWidth="1"/>
    <col min="13049" max="13049" width="7.7265625" style="2" customWidth="1"/>
    <col min="13050" max="13050" width="7.26953125" style="2" customWidth="1"/>
    <col min="13051" max="13051" width="8.1796875" style="2" customWidth="1"/>
    <col min="13052" max="13053" width="7.26953125" style="2" customWidth="1"/>
    <col min="13054" max="13054" width="7.453125" style="2" customWidth="1"/>
    <col min="13055" max="13055" width="7.54296875" style="2" customWidth="1"/>
    <col min="13056" max="13056" width="10.453125" style="2" customWidth="1"/>
    <col min="13057" max="13057" width="8.1796875" style="2" customWidth="1"/>
    <col min="13058" max="13058" width="2.26953125" style="2" customWidth="1"/>
    <col min="13059" max="13059" width="15.54296875" style="2" customWidth="1"/>
    <col min="13060" max="13060" width="8.54296875" style="2" customWidth="1"/>
    <col min="13061" max="13061" width="15" style="2" customWidth="1"/>
    <col min="13062" max="13066" width="9.1796875" style="2"/>
    <col min="13067" max="13067" width="17.1796875" style="2" customWidth="1"/>
    <col min="13068" max="13068" width="16" style="2" customWidth="1"/>
    <col min="13069" max="13069" width="9.7265625" style="2" customWidth="1"/>
    <col min="13070" max="13292" width="9.1796875" style="2"/>
    <col min="13293" max="13293" width="2.453125" style="2" customWidth="1"/>
    <col min="13294" max="13294" width="2.26953125" style="2" customWidth="1"/>
    <col min="13295" max="13295" width="17.81640625" style="2" customWidth="1"/>
    <col min="13296" max="13296" width="10.54296875" style="2" customWidth="1"/>
    <col min="13297" max="13298" width="8" style="2" customWidth="1"/>
    <col min="13299" max="13299" width="9" style="2" customWidth="1"/>
    <col min="13300" max="13300" width="8.26953125" style="2" customWidth="1"/>
    <col min="13301" max="13301" width="11.453125" style="2" customWidth="1"/>
    <col min="13302" max="13302" width="8.453125" style="2" customWidth="1"/>
    <col min="13303" max="13303" width="7.54296875" style="2" customWidth="1"/>
    <col min="13304" max="13304" width="7" style="2" customWidth="1"/>
    <col min="13305" max="13305" width="7.7265625" style="2" customWidth="1"/>
    <col min="13306" max="13306" width="7.26953125" style="2" customWidth="1"/>
    <col min="13307" max="13307" width="8.1796875" style="2" customWidth="1"/>
    <col min="13308" max="13309" width="7.26953125" style="2" customWidth="1"/>
    <col min="13310" max="13310" width="7.453125" style="2" customWidth="1"/>
    <col min="13311" max="13311" width="7.54296875" style="2" customWidth="1"/>
    <col min="13312" max="13312" width="10.453125" style="2" customWidth="1"/>
    <col min="13313" max="13313" width="8.1796875" style="2" customWidth="1"/>
    <col min="13314" max="13314" width="2.26953125" style="2" customWidth="1"/>
    <col min="13315" max="13315" width="15.54296875" style="2" customWidth="1"/>
    <col min="13316" max="13316" width="8.54296875" style="2" customWidth="1"/>
    <col min="13317" max="13317" width="15" style="2" customWidth="1"/>
    <col min="13318" max="13322" width="9.1796875" style="2"/>
    <col min="13323" max="13323" width="17.1796875" style="2" customWidth="1"/>
    <col min="13324" max="13324" width="16" style="2" customWidth="1"/>
    <col min="13325" max="13325" width="9.7265625" style="2" customWidth="1"/>
    <col min="13326" max="13548" width="9.1796875" style="2"/>
    <col min="13549" max="13549" width="2.453125" style="2" customWidth="1"/>
    <col min="13550" max="13550" width="2.26953125" style="2" customWidth="1"/>
    <col min="13551" max="13551" width="17.81640625" style="2" customWidth="1"/>
    <col min="13552" max="13552" width="10.54296875" style="2" customWidth="1"/>
    <col min="13553" max="13554" width="8" style="2" customWidth="1"/>
    <col min="13555" max="13555" width="9" style="2" customWidth="1"/>
    <col min="13556" max="13556" width="8.26953125" style="2" customWidth="1"/>
    <col min="13557" max="13557" width="11.453125" style="2" customWidth="1"/>
    <col min="13558" max="13558" width="8.453125" style="2" customWidth="1"/>
    <col min="13559" max="13559" width="7.54296875" style="2" customWidth="1"/>
    <col min="13560" max="13560" width="7" style="2" customWidth="1"/>
    <col min="13561" max="13561" width="7.7265625" style="2" customWidth="1"/>
    <col min="13562" max="13562" width="7.26953125" style="2" customWidth="1"/>
    <col min="13563" max="13563" width="8.1796875" style="2" customWidth="1"/>
    <col min="13564" max="13565" width="7.26953125" style="2" customWidth="1"/>
    <col min="13566" max="13566" width="7.453125" style="2" customWidth="1"/>
    <col min="13567" max="13567" width="7.54296875" style="2" customWidth="1"/>
    <col min="13568" max="13568" width="10.453125" style="2" customWidth="1"/>
    <col min="13569" max="13569" width="8.1796875" style="2" customWidth="1"/>
    <col min="13570" max="13570" width="2.26953125" style="2" customWidth="1"/>
    <col min="13571" max="13571" width="15.54296875" style="2" customWidth="1"/>
    <col min="13572" max="13572" width="8.54296875" style="2" customWidth="1"/>
    <col min="13573" max="13573" width="15" style="2" customWidth="1"/>
    <col min="13574" max="13578" width="9.1796875" style="2"/>
    <col min="13579" max="13579" width="17.1796875" style="2" customWidth="1"/>
    <col min="13580" max="13580" width="16" style="2" customWidth="1"/>
    <col min="13581" max="13581" width="9.7265625" style="2" customWidth="1"/>
    <col min="13582" max="13804" width="9.1796875" style="2"/>
    <col min="13805" max="13805" width="2.453125" style="2" customWidth="1"/>
    <col min="13806" max="13806" width="2.26953125" style="2" customWidth="1"/>
    <col min="13807" max="13807" width="17.81640625" style="2" customWidth="1"/>
    <col min="13808" max="13808" width="10.54296875" style="2" customWidth="1"/>
    <col min="13809" max="13810" width="8" style="2" customWidth="1"/>
    <col min="13811" max="13811" width="9" style="2" customWidth="1"/>
    <col min="13812" max="13812" width="8.26953125" style="2" customWidth="1"/>
    <col min="13813" max="13813" width="11.453125" style="2" customWidth="1"/>
    <col min="13814" max="13814" width="8.453125" style="2" customWidth="1"/>
    <col min="13815" max="13815" width="7.54296875" style="2" customWidth="1"/>
    <col min="13816" max="13816" width="7" style="2" customWidth="1"/>
    <col min="13817" max="13817" width="7.7265625" style="2" customWidth="1"/>
    <col min="13818" max="13818" width="7.26953125" style="2" customWidth="1"/>
    <col min="13819" max="13819" width="8.1796875" style="2" customWidth="1"/>
    <col min="13820" max="13821" width="7.26953125" style="2" customWidth="1"/>
    <col min="13822" max="13822" width="7.453125" style="2" customWidth="1"/>
    <col min="13823" max="13823" width="7.54296875" style="2" customWidth="1"/>
    <col min="13824" max="13824" width="10.453125" style="2" customWidth="1"/>
    <col min="13825" max="13825" width="8.1796875" style="2" customWidth="1"/>
    <col min="13826" max="13826" width="2.26953125" style="2" customWidth="1"/>
    <col min="13827" max="13827" width="15.54296875" style="2" customWidth="1"/>
    <col min="13828" max="13828" width="8.54296875" style="2" customWidth="1"/>
    <col min="13829" max="13829" width="15" style="2" customWidth="1"/>
    <col min="13830" max="13834" width="9.1796875" style="2"/>
    <col min="13835" max="13835" width="17.1796875" style="2" customWidth="1"/>
    <col min="13836" max="13836" width="16" style="2" customWidth="1"/>
    <col min="13837" max="13837" width="9.7265625" style="2" customWidth="1"/>
    <col min="13838" max="14060" width="9.1796875" style="2"/>
    <col min="14061" max="14061" width="2.453125" style="2" customWidth="1"/>
    <col min="14062" max="14062" width="2.26953125" style="2" customWidth="1"/>
    <col min="14063" max="14063" width="17.81640625" style="2" customWidth="1"/>
    <col min="14064" max="14064" width="10.54296875" style="2" customWidth="1"/>
    <col min="14065" max="14066" width="8" style="2" customWidth="1"/>
    <col min="14067" max="14067" width="9" style="2" customWidth="1"/>
    <col min="14068" max="14068" width="8.26953125" style="2" customWidth="1"/>
    <col min="14069" max="14069" width="11.453125" style="2" customWidth="1"/>
    <col min="14070" max="14070" width="8.453125" style="2" customWidth="1"/>
    <col min="14071" max="14071" width="7.54296875" style="2" customWidth="1"/>
    <col min="14072" max="14072" width="7" style="2" customWidth="1"/>
    <col min="14073" max="14073" width="7.7265625" style="2" customWidth="1"/>
    <col min="14074" max="14074" width="7.26953125" style="2" customWidth="1"/>
    <col min="14075" max="14075" width="8.1796875" style="2" customWidth="1"/>
    <col min="14076" max="14077" width="7.26953125" style="2" customWidth="1"/>
    <col min="14078" max="14078" width="7.453125" style="2" customWidth="1"/>
    <col min="14079" max="14079" width="7.54296875" style="2" customWidth="1"/>
    <col min="14080" max="14080" width="10.453125" style="2" customWidth="1"/>
    <col min="14081" max="14081" width="8.1796875" style="2" customWidth="1"/>
    <col min="14082" max="14082" width="2.26953125" style="2" customWidth="1"/>
    <col min="14083" max="14083" width="15.54296875" style="2" customWidth="1"/>
    <col min="14084" max="14084" width="8.54296875" style="2" customWidth="1"/>
    <col min="14085" max="14085" width="15" style="2" customWidth="1"/>
    <col min="14086" max="14090" width="9.1796875" style="2"/>
    <col min="14091" max="14091" width="17.1796875" style="2" customWidth="1"/>
    <col min="14092" max="14092" width="16" style="2" customWidth="1"/>
    <col min="14093" max="14093" width="9.7265625" style="2" customWidth="1"/>
    <col min="14094" max="14316" width="9.1796875" style="2"/>
    <col min="14317" max="14317" width="2.453125" style="2" customWidth="1"/>
    <col min="14318" max="14318" width="2.26953125" style="2" customWidth="1"/>
    <col min="14319" max="14319" width="17.81640625" style="2" customWidth="1"/>
    <col min="14320" max="14320" width="10.54296875" style="2" customWidth="1"/>
    <col min="14321" max="14322" width="8" style="2" customWidth="1"/>
    <col min="14323" max="14323" width="9" style="2" customWidth="1"/>
    <col min="14324" max="14324" width="8.26953125" style="2" customWidth="1"/>
    <col min="14325" max="14325" width="11.453125" style="2" customWidth="1"/>
    <col min="14326" max="14326" width="8.453125" style="2" customWidth="1"/>
    <col min="14327" max="14327" width="7.54296875" style="2" customWidth="1"/>
    <col min="14328" max="14328" width="7" style="2" customWidth="1"/>
    <col min="14329" max="14329" width="7.7265625" style="2" customWidth="1"/>
    <col min="14330" max="14330" width="7.26953125" style="2" customWidth="1"/>
    <col min="14331" max="14331" width="8.1796875" style="2" customWidth="1"/>
    <col min="14332" max="14333" width="7.26953125" style="2" customWidth="1"/>
    <col min="14334" max="14334" width="7.453125" style="2" customWidth="1"/>
    <col min="14335" max="14335" width="7.54296875" style="2" customWidth="1"/>
    <col min="14336" max="14336" width="10.453125" style="2" customWidth="1"/>
    <col min="14337" max="14337" width="8.1796875" style="2" customWidth="1"/>
    <col min="14338" max="14338" width="2.26953125" style="2" customWidth="1"/>
    <col min="14339" max="14339" width="15.54296875" style="2" customWidth="1"/>
    <col min="14340" max="14340" width="8.54296875" style="2" customWidth="1"/>
    <col min="14341" max="14341" width="15" style="2" customWidth="1"/>
    <col min="14342" max="14346" width="9.1796875" style="2"/>
    <col min="14347" max="14347" width="17.1796875" style="2" customWidth="1"/>
    <col min="14348" max="14348" width="16" style="2" customWidth="1"/>
    <col min="14349" max="14349" width="9.7265625" style="2" customWidth="1"/>
    <col min="14350" max="14572" width="9.1796875" style="2"/>
    <col min="14573" max="14573" width="2.453125" style="2" customWidth="1"/>
    <col min="14574" max="14574" width="2.26953125" style="2" customWidth="1"/>
    <col min="14575" max="14575" width="17.81640625" style="2" customWidth="1"/>
    <col min="14576" max="14576" width="10.54296875" style="2" customWidth="1"/>
    <col min="14577" max="14578" width="8" style="2" customWidth="1"/>
    <col min="14579" max="14579" width="9" style="2" customWidth="1"/>
    <col min="14580" max="14580" width="8.26953125" style="2" customWidth="1"/>
    <col min="14581" max="14581" width="11.453125" style="2" customWidth="1"/>
    <col min="14582" max="14582" width="8.453125" style="2" customWidth="1"/>
    <col min="14583" max="14583" width="7.54296875" style="2" customWidth="1"/>
    <col min="14584" max="14584" width="7" style="2" customWidth="1"/>
    <col min="14585" max="14585" width="7.7265625" style="2" customWidth="1"/>
    <col min="14586" max="14586" width="7.26953125" style="2" customWidth="1"/>
    <col min="14587" max="14587" width="8.1796875" style="2" customWidth="1"/>
    <col min="14588" max="14589" width="7.26953125" style="2" customWidth="1"/>
    <col min="14590" max="14590" width="7.453125" style="2" customWidth="1"/>
    <col min="14591" max="14591" width="7.54296875" style="2" customWidth="1"/>
    <col min="14592" max="14592" width="10.453125" style="2" customWidth="1"/>
    <col min="14593" max="14593" width="8.1796875" style="2" customWidth="1"/>
    <col min="14594" max="14594" width="2.26953125" style="2" customWidth="1"/>
    <col min="14595" max="14595" width="15.54296875" style="2" customWidth="1"/>
    <col min="14596" max="14596" width="8.54296875" style="2" customWidth="1"/>
    <col min="14597" max="14597" width="15" style="2" customWidth="1"/>
    <col min="14598" max="14602" width="9.1796875" style="2"/>
    <col min="14603" max="14603" width="17.1796875" style="2" customWidth="1"/>
    <col min="14604" max="14604" width="16" style="2" customWidth="1"/>
    <col min="14605" max="14605" width="9.7265625" style="2" customWidth="1"/>
    <col min="14606" max="14828" width="9.1796875" style="2"/>
    <col min="14829" max="14829" width="2.453125" style="2" customWidth="1"/>
    <col min="14830" max="14830" width="2.26953125" style="2" customWidth="1"/>
    <col min="14831" max="14831" width="17.81640625" style="2" customWidth="1"/>
    <col min="14832" max="14832" width="10.54296875" style="2" customWidth="1"/>
    <col min="14833" max="14834" width="8" style="2" customWidth="1"/>
    <col min="14835" max="14835" width="9" style="2" customWidth="1"/>
    <col min="14836" max="14836" width="8.26953125" style="2" customWidth="1"/>
    <col min="14837" max="14837" width="11.453125" style="2" customWidth="1"/>
    <col min="14838" max="14838" width="8.453125" style="2" customWidth="1"/>
    <col min="14839" max="14839" width="7.54296875" style="2" customWidth="1"/>
    <col min="14840" max="14840" width="7" style="2" customWidth="1"/>
    <col min="14841" max="14841" width="7.7265625" style="2" customWidth="1"/>
    <col min="14842" max="14842" width="7.26953125" style="2" customWidth="1"/>
    <col min="14843" max="14843" width="8.1796875" style="2" customWidth="1"/>
    <col min="14844" max="14845" width="7.26953125" style="2" customWidth="1"/>
    <col min="14846" max="14846" width="7.453125" style="2" customWidth="1"/>
    <col min="14847" max="14847" width="7.54296875" style="2" customWidth="1"/>
    <col min="14848" max="14848" width="10.453125" style="2" customWidth="1"/>
    <col min="14849" max="14849" width="8.1796875" style="2" customWidth="1"/>
    <col min="14850" max="14850" width="2.26953125" style="2" customWidth="1"/>
    <col min="14851" max="14851" width="15.54296875" style="2" customWidth="1"/>
    <col min="14852" max="14852" width="8.54296875" style="2" customWidth="1"/>
    <col min="14853" max="14853" width="15" style="2" customWidth="1"/>
    <col min="14854" max="14858" width="9.1796875" style="2"/>
    <col min="14859" max="14859" width="17.1796875" style="2" customWidth="1"/>
    <col min="14860" max="14860" width="16" style="2" customWidth="1"/>
    <col min="14861" max="14861" width="9.7265625" style="2" customWidth="1"/>
    <col min="14862" max="15084" width="9.1796875" style="2"/>
    <col min="15085" max="15085" width="2.453125" style="2" customWidth="1"/>
    <col min="15086" max="15086" width="2.26953125" style="2" customWidth="1"/>
    <col min="15087" max="15087" width="17.81640625" style="2" customWidth="1"/>
    <col min="15088" max="15088" width="10.54296875" style="2" customWidth="1"/>
    <col min="15089" max="15090" width="8" style="2" customWidth="1"/>
    <col min="15091" max="15091" width="9" style="2" customWidth="1"/>
    <col min="15092" max="15092" width="8.26953125" style="2" customWidth="1"/>
    <col min="15093" max="15093" width="11.453125" style="2" customWidth="1"/>
    <col min="15094" max="15094" width="8.453125" style="2" customWidth="1"/>
    <col min="15095" max="15095" width="7.54296875" style="2" customWidth="1"/>
    <col min="15096" max="15096" width="7" style="2" customWidth="1"/>
    <col min="15097" max="15097" width="7.7265625" style="2" customWidth="1"/>
    <col min="15098" max="15098" width="7.26953125" style="2" customWidth="1"/>
    <col min="15099" max="15099" width="8.1796875" style="2" customWidth="1"/>
    <col min="15100" max="15101" width="7.26953125" style="2" customWidth="1"/>
    <col min="15102" max="15102" width="7.453125" style="2" customWidth="1"/>
    <col min="15103" max="15103" width="7.54296875" style="2" customWidth="1"/>
    <col min="15104" max="15104" width="10.453125" style="2" customWidth="1"/>
    <col min="15105" max="15105" width="8.1796875" style="2" customWidth="1"/>
    <col min="15106" max="15106" width="2.26953125" style="2" customWidth="1"/>
    <col min="15107" max="15107" width="15.54296875" style="2" customWidth="1"/>
    <col min="15108" max="15108" width="8.54296875" style="2" customWidth="1"/>
    <col min="15109" max="15109" width="15" style="2" customWidth="1"/>
    <col min="15110" max="15114" width="9.1796875" style="2"/>
    <col min="15115" max="15115" width="17.1796875" style="2" customWidth="1"/>
    <col min="15116" max="15116" width="16" style="2" customWidth="1"/>
    <col min="15117" max="15117" width="9.7265625" style="2" customWidth="1"/>
    <col min="15118" max="15340" width="9.1796875" style="2"/>
    <col min="15341" max="15341" width="2.453125" style="2" customWidth="1"/>
    <col min="15342" max="15342" width="2.26953125" style="2" customWidth="1"/>
    <col min="15343" max="15343" width="17.81640625" style="2" customWidth="1"/>
    <col min="15344" max="15344" width="10.54296875" style="2" customWidth="1"/>
    <col min="15345" max="15346" width="8" style="2" customWidth="1"/>
    <col min="15347" max="15347" width="9" style="2" customWidth="1"/>
    <col min="15348" max="15348" width="8.26953125" style="2" customWidth="1"/>
    <col min="15349" max="15349" width="11.453125" style="2" customWidth="1"/>
    <col min="15350" max="15350" width="8.453125" style="2" customWidth="1"/>
    <col min="15351" max="15351" width="7.54296875" style="2" customWidth="1"/>
    <col min="15352" max="15352" width="7" style="2" customWidth="1"/>
    <col min="15353" max="15353" width="7.7265625" style="2" customWidth="1"/>
    <col min="15354" max="15354" width="7.26953125" style="2" customWidth="1"/>
    <col min="15355" max="15355" width="8.1796875" style="2" customWidth="1"/>
    <col min="15356" max="15357" width="7.26953125" style="2" customWidth="1"/>
    <col min="15358" max="15358" width="7.453125" style="2" customWidth="1"/>
    <col min="15359" max="15359" width="7.54296875" style="2" customWidth="1"/>
    <col min="15360" max="15360" width="10.453125" style="2" customWidth="1"/>
    <col min="15361" max="15361" width="8.1796875" style="2" customWidth="1"/>
    <col min="15362" max="15362" width="2.26953125" style="2" customWidth="1"/>
    <col min="15363" max="15363" width="15.54296875" style="2" customWidth="1"/>
    <col min="15364" max="15364" width="8.54296875" style="2" customWidth="1"/>
    <col min="15365" max="15365" width="15" style="2" customWidth="1"/>
    <col min="15366" max="15370" width="9.1796875" style="2"/>
    <col min="15371" max="15371" width="17.1796875" style="2" customWidth="1"/>
    <col min="15372" max="15372" width="16" style="2" customWidth="1"/>
    <col min="15373" max="15373" width="9.7265625" style="2" customWidth="1"/>
    <col min="15374" max="15596" width="9.1796875" style="2"/>
    <col min="15597" max="15597" width="2.453125" style="2" customWidth="1"/>
    <col min="15598" max="15598" width="2.26953125" style="2" customWidth="1"/>
    <col min="15599" max="15599" width="17.81640625" style="2" customWidth="1"/>
    <col min="15600" max="15600" width="10.54296875" style="2" customWidth="1"/>
    <col min="15601" max="15602" width="8" style="2" customWidth="1"/>
    <col min="15603" max="15603" width="9" style="2" customWidth="1"/>
    <col min="15604" max="15604" width="8.26953125" style="2" customWidth="1"/>
    <col min="15605" max="15605" width="11.453125" style="2" customWidth="1"/>
    <col min="15606" max="15606" width="8.453125" style="2" customWidth="1"/>
    <col min="15607" max="15607" width="7.54296875" style="2" customWidth="1"/>
    <col min="15608" max="15608" width="7" style="2" customWidth="1"/>
    <col min="15609" max="15609" width="7.7265625" style="2" customWidth="1"/>
    <col min="15610" max="15610" width="7.26953125" style="2" customWidth="1"/>
    <col min="15611" max="15611" width="8.1796875" style="2" customWidth="1"/>
    <col min="15612" max="15613" width="7.26953125" style="2" customWidth="1"/>
    <col min="15614" max="15614" width="7.453125" style="2" customWidth="1"/>
    <col min="15615" max="15615" width="7.54296875" style="2" customWidth="1"/>
    <col min="15616" max="15616" width="10.453125" style="2" customWidth="1"/>
    <col min="15617" max="15617" width="8.1796875" style="2" customWidth="1"/>
    <col min="15618" max="15618" width="2.26953125" style="2" customWidth="1"/>
    <col min="15619" max="15619" width="15.54296875" style="2" customWidth="1"/>
    <col min="15620" max="15620" width="8.54296875" style="2" customWidth="1"/>
    <col min="15621" max="15621" width="15" style="2" customWidth="1"/>
    <col min="15622" max="15626" width="9.1796875" style="2"/>
    <col min="15627" max="15627" width="17.1796875" style="2" customWidth="1"/>
    <col min="15628" max="15628" width="16" style="2" customWidth="1"/>
    <col min="15629" max="15629" width="9.7265625" style="2" customWidth="1"/>
    <col min="15630" max="15852" width="9.1796875" style="2"/>
    <col min="15853" max="15853" width="2.453125" style="2" customWidth="1"/>
    <col min="15854" max="15854" width="2.26953125" style="2" customWidth="1"/>
    <col min="15855" max="15855" width="17.81640625" style="2" customWidth="1"/>
    <col min="15856" max="15856" width="10.54296875" style="2" customWidth="1"/>
    <col min="15857" max="15858" width="8" style="2" customWidth="1"/>
    <col min="15859" max="15859" width="9" style="2" customWidth="1"/>
    <col min="15860" max="15860" width="8.26953125" style="2" customWidth="1"/>
    <col min="15861" max="15861" width="11.453125" style="2" customWidth="1"/>
    <col min="15862" max="15862" width="8.453125" style="2" customWidth="1"/>
    <col min="15863" max="15863" width="7.54296875" style="2" customWidth="1"/>
    <col min="15864" max="15864" width="7" style="2" customWidth="1"/>
    <col min="15865" max="15865" width="7.7265625" style="2" customWidth="1"/>
    <col min="15866" max="15866" width="7.26953125" style="2" customWidth="1"/>
    <col min="15867" max="15867" width="8.1796875" style="2" customWidth="1"/>
    <col min="15868" max="15869" width="7.26953125" style="2" customWidth="1"/>
    <col min="15870" max="15870" width="7.453125" style="2" customWidth="1"/>
    <col min="15871" max="15871" width="7.54296875" style="2" customWidth="1"/>
    <col min="15872" max="15872" width="10.453125" style="2" customWidth="1"/>
    <col min="15873" max="15873" width="8.1796875" style="2" customWidth="1"/>
    <col min="15874" max="15874" width="2.26953125" style="2" customWidth="1"/>
    <col min="15875" max="15875" width="15.54296875" style="2" customWidth="1"/>
    <col min="15876" max="15876" width="8.54296875" style="2" customWidth="1"/>
    <col min="15877" max="15877" width="15" style="2" customWidth="1"/>
    <col min="15878" max="15882" width="9.1796875" style="2"/>
    <col min="15883" max="15883" width="17.1796875" style="2" customWidth="1"/>
    <col min="15884" max="15884" width="16" style="2" customWidth="1"/>
    <col min="15885" max="15885" width="9.7265625" style="2" customWidth="1"/>
    <col min="15886" max="16108" width="9.1796875" style="2"/>
    <col min="16109" max="16109" width="2.453125" style="2" customWidth="1"/>
    <col min="16110" max="16110" width="2.26953125" style="2" customWidth="1"/>
    <col min="16111" max="16111" width="17.81640625" style="2" customWidth="1"/>
    <col min="16112" max="16112" width="10.54296875" style="2" customWidth="1"/>
    <col min="16113" max="16114" width="8" style="2" customWidth="1"/>
    <col min="16115" max="16115" width="9" style="2" customWidth="1"/>
    <col min="16116" max="16116" width="8.26953125" style="2" customWidth="1"/>
    <col min="16117" max="16117" width="11.453125" style="2" customWidth="1"/>
    <col min="16118" max="16118" width="8.453125" style="2" customWidth="1"/>
    <col min="16119" max="16119" width="7.54296875" style="2" customWidth="1"/>
    <col min="16120" max="16120" width="7" style="2" customWidth="1"/>
    <col min="16121" max="16121" width="7.7265625" style="2" customWidth="1"/>
    <col min="16122" max="16122" width="7.26953125" style="2" customWidth="1"/>
    <col min="16123" max="16123" width="8.1796875" style="2" customWidth="1"/>
    <col min="16124" max="16125" width="7.26953125" style="2" customWidth="1"/>
    <col min="16126" max="16126" width="7.453125" style="2" customWidth="1"/>
    <col min="16127" max="16127" width="7.54296875" style="2" customWidth="1"/>
    <col min="16128" max="16128" width="10.453125" style="2" customWidth="1"/>
    <col min="16129" max="16129" width="8.1796875" style="2" customWidth="1"/>
    <col min="16130" max="16130" width="2.26953125" style="2" customWidth="1"/>
    <col min="16131" max="16131" width="15.54296875" style="2" customWidth="1"/>
    <col min="16132" max="16132" width="8.54296875" style="2" customWidth="1"/>
    <col min="16133" max="16133" width="15" style="2" customWidth="1"/>
    <col min="16134" max="16138" width="9.1796875" style="2"/>
    <col min="16139" max="16139" width="17.1796875" style="2" customWidth="1"/>
    <col min="16140" max="16140" width="16" style="2" customWidth="1"/>
    <col min="16141" max="16141" width="9.7265625" style="2" customWidth="1"/>
    <col min="16142" max="16384" width="9.1796875" style="2"/>
  </cols>
  <sheetData>
    <row r="1" spans="1:23" x14ac:dyDescent="0.25">
      <c r="B1" s="12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2"/>
    </row>
    <row r="2" spans="1:23" ht="11.15" customHeight="1" x14ac:dyDescent="0.25">
      <c r="A2" s="3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</row>
    <row r="3" spans="1:23" ht="11.15" customHeight="1" x14ac:dyDescent="0.25">
      <c r="A3" s="3"/>
      <c r="B3" s="29"/>
      <c r="C3" s="29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7"/>
      <c r="V3" s="30" t="s">
        <v>44</v>
      </c>
      <c r="W3" s="33"/>
    </row>
    <row r="4" spans="1:23" ht="11.15" customHeight="1" x14ac:dyDescent="0.25">
      <c r="A4" s="3"/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</row>
    <row r="5" spans="1:23" ht="11.15" customHeight="1" x14ac:dyDescent="0.25">
      <c r="A5" s="3"/>
      <c r="B5" s="29"/>
      <c r="C5" s="2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9"/>
    </row>
    <row r="6" spans="1:23" ht="11.15" customHeight="1" x14ac:dyDescent="0.25">
      <c r="A6" s="16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</row>
    <row r="7" spans="1:23" ht="45" customHeight="1" thickBot="1" x14ac:dyDescent="0.25">
      <c r="A7" s="3"/>
      <c r="B7" s="41"/>
      <c r="C7" s="21" t="s">
        <v>42</v>
      </c>
      <c r="D7" s="13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"/>
      <c r="V7" s="18" t="s">
        <v>19</v>
      </c>
      <c r="W7" s="34"/>
    </row>
    <row r="8" spans="1:23" ht="13" customHeight="1" thickBot="1" x14ac:dyDescent="0.3">
      <c r="A8" s="3"/>
      <c r="B8" s="34"/>
      <c r="C8" s="54" t="s">
        <v>22</v>
      </c>
      <c r="D8" s="54" t="s">
        <v>13</v>
      </c>
      <c r="E8" s="54" t="s">
        <v>17</v>
      </c>
      <c r="F8" s="54" t="s">
        <v>18</v>
      </c>
      <c r="G8" s="54" t="s">
        <v>0</v>
      </c>
      <c r="H8" s="56" t="s">
        <v>6</v>
      </c>
      <c r="I8" s="56"/>
      <c r="J8" s="56"/>
      <c r="K8" s="56"/>
      <c r="L8" s="56"/>
      <c r="M8" s="56"/>
      <c r="N8" s="56"/>
      <c r="O8" s="54" t="s">
        <v>11</v>
      </c>
      <c r="P8" s="54" t="s">
        <v>7</v>
      </c>
      <c r="Q8" s="54" t="s">
        <v>14</v>
      </c>
      <c r="R8" s="54" t="s">
        <v>15</v>
      </c>
      <c r="S8" s="54" t="s">
        <v>16</v>
      </c>
      <c r="T8" s="54" t="s">
        <v>8</v>
      </c>
      <c r="U8" s="54" t="s">
        <v>9</v>
      </c>
      <c r="V8" s="54" t="s">
        <v>25</v>
      </c>
      <c r="W8" s="34"/>
    </row>
    <row r="9" spans="1:23" ht="33" customHeight="1" thickBot="1" x14ac:dyDescent="0.3">
      <c r="A9" s="3"/>
      <c r="B9" s="34"/>
      <c r="C9" s="55"/>
      <c r="D9" s="55"/>
      <c r="E9" s="55"/>
      <c r="F9" s="55"/>
      <c r="G9" s="55"/>
      <c r="H9" s="19" t="s">
        <v>20</v>
      </c>
      <c r="I9" s="19" t="s">
        <v>1</v>
      </c>
      <c r="J9" s="19" t="s">
        <v>2</v>
      </c>
      <c r="K9" s="19" t="s">
        <v>3</v>
      </c>
      <c r="L9" s="19" t="s">
        <v>4</v>
      </c>
      <c r="M9" s="19" t="s">
        <v>12</v>
      </c>
      <c r="N9" s="19" t="s">
        <v>5</v>
      </c>
      <c r="O9" s="55"/>
      <c r="P9" s="55"/>
      <c r="Q9" s="55"/>
      <c r="R9" s="55"/>
      <c r="S9" s="55"/>
      <c r="T9" s="55"/>
      <c r="U9" s="55"/>
      <c r="V9" s="55"/>
      <c r="W9" s="34"/>
    </row>
    <row r="10" spans="1:23" ht="13.9" customHeight="1" x14ac:dyDescent="0.25">
      <c r="A10" s="3"/>
      <c r="B10" s="34"/>
      <c r="C10" s="22" t="s">
        <v>23</v>
      </c>
      <c r="D10" s="20">
        <v>28385</v>
      </c>
      <c r="E10" s="20">
        <v>8.0344311400000006</v>
      </c>
      <c r="F10" s="20">
        <v>3.8565584399999997</v>
      </c>
      <c r="G10" s="20">
        <v>45.338251110000002</v>
      </c>
      <c r="H10" s="20">
        <v>0.32262639999999998</v>
      </c>
      <c r="I10" s="20">
        <v>12.36960996</v>
      </c>
      <c r="J10" s="20">
        <v>0.94376775999999996</v>
      </c>
      <c r="K10" s="20">
        <v>4.5990645099999998</v>
      </c>
      <c r="L10" s="20">
        <v>2.0549000000000001E-4</v>
      </c>
      <c r="M10" s="20">
        <v>0.60645590999999999</v>
      </c>
      <c r="N10" s="20">
        <v>0.98319993999999999</v>
      </c>
      <c r="O10" s="20">
        <v>6.1201237499999994</v>
      </c>
      <c r="P10" s="20">
        <v>1.7406999999999999E-4</v>
      </c>
      <c r="Q10" s="20">
        <v>8.5627969999999998E-2</v>
      </c>
      <c r="R10" s="20">
        <v>1.7406999999999999E-4</v>
      </c>
      <c r="S10" s="20">
        <v>8.5627969999999998E-2</v>
      </c>
      <c r="T10" s="20">
        <v>5066.0042715999998</v>
      </c>
      <c r="U10" s="20">
        <v>823.26849880999998</v>
      </c>
      <c r="V10" s="20">
        <v>2.5940939999999999E-2</v>
      </c>
      <c r="W10" s="35">
        <v>0</v>
      </c>
    </row>
    <row r="11" spans="1:23" ht="13.9" customHeight="1" x14ac:dyDescent="0.25">
      <c r="A11" s="3"/>
      <c r="B11" s="34"/>
      <c r="C11" s="22" t="s">
        <v>26</v>
      </c>
      <c r="D11" s="20">
        <v>23094</v>
      </c>
      <c r="E11" s="20">
        <v>50.047848340000002</v>
      </c>
      <c r="F11" s="20">
        <v>7.6362526500000003</v>
      </c>
      <c r="G11" s="20">
        <v>137.41055309000001</v>
      </c>
      <c r="H11" s="20">
        <v>1.2918862899999999</v>
      </c>
      <c r="I11" s="20">
        <v>9.8078698800000002</v>
      </c>
      <c r="J11" s="20">
        <v>1.03507839</v>
      </c>
      <c r="K11" s="20">
        <v>4.3586586699999996</v>
      </c>
      <c r="L11" s="20">
        <v>1.570529E-2</v>
      </c>
      <c r="M11" s="20">
        <v>0.58617593000000012</v>
      </c>
      <c r="N11" s="20">
        <v>6.5036720199999998</v>
      </c>
      <c r="O11" s="20">
        <v>39.742291459999997</v>
      </c>
      <c r="P11" s="20">
        <v>7.0515999999999992E-4</v>
      </c>
      <c r="Q11" s="20">
        <v>0.32540325000000003</v>
      </c>
      <c r="R11" s="20">
        <v>0</v>
      </c>
      <c r="S11" s="20">
        <v>0.32469808999999999</v>
      </c>
      <c r="T11" s="20">
        <v>2894.1233991600002</v>
      </c>
      <c r="U11" s="20">
        <v>459.5965940000001</v>
      </c>
      <c r="V11" s="20">
        <v>0.23786689</v>
      </c>
      <c r="W11" s="35">
        <v>1</v>
      </c>
    </row>
    <row r="12" spans="1:23" ht="13.9" customHeight="1" x14ac:dyDescent="0.25">
      <c r="A12" s="3"/>
      <c r="B12" s="34"/>
      <c r="C12" s="22" t="s">
        <v>27</v>
      </c>
      <c r="D12" s="20">
        <v>112115</v>
      </c>
      <c r="E12" s="20">
        <v>894.86622040999998</v>
      </c>
      <c r="F12" s="20">
        <v>38.290159840000001</v>
      </c>
      <c r="G12" s="20">
        <v>866.09365307999997</v>
      </c>
      <c r="H12" s="20">
        <v>21.156354499999999</v>
      </c>
      <c r="I12" s="20">
        <v>43.124141399999999</v>
      </c>
      <c r="J12" s="20">
        <v>4.4945110899999996</v>
      </c>
      <c r="K12" s="20">
        <v>18.711212309999997</v>
      </c>
      <c r="L12" s="20">
        <v>0.18962852999999999</v>
      </c>
      <c r="M12" s="20">
        <v>2.8080147200000005</v>
      </c>
      <c r="N12" s="20">
        <v>128.96703625000001</v>
      </c>
      <c r="O12" s="20">
        <v>723.5855742</v>
      </c>
      <c r="P12" s="20">
        <v>1.7506689999999998E-2</v>
      </c>
      <c r="Q12" s="20">
        <v>1.7853951200000002</v>
      </c>
      <c r="R12" s="20">
        <v>5.89647E-3</v>
      </c>
      <c r="S12" s="20">
        <v>1.7737849000000001</v>
      </c>
      <c r="T12" s="20">
        <v>12263.24097802</v>
      </c>
      <c r="U12" s="20">
        <v>1565.3255748000001</v>
      </c>
      <c r="V12" s="20">
        <v>1.8683622199999999</v>
      </c>
      <c r="W12" s="35">
        <v>2</v>
      </c>
    </row>
    <row r="13" spans="1:23" ht="13.9" customHeight="1" x14ac:dyDescent="0.25">
      <c r="A13" s="3"/>
      <c r="B13" s="34"/>
      <c r="C13" s="22" t="s">
        <v>28</v>
      </c>
      <c r="D13" s="20">
        <v>188053</v>
      </c>
      <c r="E13" s="20">
        <v>2940.33878473</v>
      </c>
      <c r="F13" s="20">
        <v>100.36855623</v>
      </c>
      <c r="G13" s="20">
        <v>2048.3196071000002</v>
      </c>
      <c r="H13" s="20">
        <v>36.996666810000001</v>
      </c>
      <c r="I13" s="20">
        <v>92.054286960000013</v>
      </c>
      <c r="J13" s="20">
        <v>9.8895569200000004</v>
      </c>
      <c r="K13" s="20">
        <v>38.914311959999999</v>
      </c>
      <c r="L13" s="20">
        <v>1.17935352</v>
      </c>
      <c r="M13" s="20">
        <v>5.3985781899999994</v>
      </c>
      <c r="N13" s="20">
        <v>475.58602442</v>
      </c>
      <c r="O13" s="20">
        <v>2361.9112773799998</v>
      </c>
      <c r="P13" s="20">
        <v>0.33461829999999992</v>
      </c>
      <c r="Q13" s="20">
        <v>7.1393719100000004</v>
      </c>
      <c r="R13" s="20">
        <v>0.22115154000000001</v>
      </c>
      <c r="S13" s="20">
        <v>7.0259051499999998</v>
      </c>
      <c r="T13" s="20">
        <v>23671.63380367</v>
      </c>
      <c r="U13" s="20">
        <v>2698.2049976799999</v>
      </c>
      <c r="V13" s="20">
        <v>6.0811445699999993</v>
      </c>
      <c r="W13" s="35">
        <v>3</v>
      </c>
    </row>
    <row r="14" spans="1:23" ht="13.9" customHeight="1" x14ac:dyDescent="0.25">
      <c r="A14" s="3"/>
      <c r="B14" s="34"/>
      <c r="C14" s="22" t="s">
        <v>29</v>
      </c>
      <c r="D14" s="20">
        <v>422080</v>
      </c>
      <c r="E14" s="20">
        <v>9816.6613192799996</v>
      </c>
      <c r="F14" s="20">
        <v>535.19456736999996</v>
      </c>
      <c r="G14" s="20">
        <v>7288.0124005999996</v>
      </c>
      <c r="H14" s="20">
        <v>213.00038477999999</v>
      </c>
      <c r="I14" s="20">
        <v>333.47895131999996</v>
      </c>
      <c r="J14" s="20">
        <v>80.455198809999999</v>
      </c>
      <c r="K14" s="20">
        <v>251.76139935</v>
      </c>
      <c r="L14" s="20">
        <v>17.229961719999999</v>
      </c>
      <c r="M14" s="20">
        <v>31.878808890000002</v>
      </c>
      <c r="N14" s="20">
        <v>1457.6475093699999</v>
      </c>
      <c r="O14" s="20">
        <v>7626.2868947500001</v>
      </c>
      <c r="P14" s="20">
        <v>53.080188040000003</v>
      </c>
      <c r="Q14" s="20">
        <v>84.858808549999992</v>
      </c>
      <c r="R14" s="20">
        <v>18.365376850000001</v>
      </c>
      <c r="S14" s="20">
        <v>50.14399736</v>
      </c>
      <c r="T14" s="20">
        <v>66997.957272369997</v>
      </c>
      <c r="U14" s="20">
        <v>7947.2409800500009</v>
      </c>
      <c r="V14" s="20">
        <v>38.283741599999999</v>
      </c>
      <c r="W14" s="35">
        <v>4</v>
      </c>
    </row>
    <row r="15" spans="1:23" ht="13.9" customHeight="1" x14ac:dyDescent="0.25">
      <c r="A15" s="3"/>
      <c r="B15" s="34"/>
      <c r="C15" s="22" t="s">
        <v>30</v>
      </c>
      <c r="D15" s="20">
        <v>298435</v>
      </c>
      <c r="E15" s="20">
        <v>8762.9022856600004</v>
      </c>
      <c r="F15" s="20">
        <v>672.68175743000006</v>
      </c>
      <c r="G15" s="20">
        <v>9266.5665917699989</v>
      </c>
      <c r="H15" s="20">
        <v>255.48031134999999</v>
      </c>
      <c r="I15" s="20">
        <v>286.65325475999998</v>
      </c>
      <c r="J15" s="20">
        <v>109.78245750000001</v>
      </c>
      <c r="K15" s="20">
        <v>360.16084837</v>
      </c>
      <c r="L15" s="20">
        <v>40.462339799999995</v>
      </c>
      <c r="M15" s="20">
        <v>45.587012799999997</v>
      </c>
      <c r="N15" s="20">
        <v>1181.35485442</v>
      </c>
      <c r="O15" s="20">
        <v>6644.6400129800004</v>
      </c>
      <c r="P15" s="20">
        <v>165.69489533000001</v>
      </c>
      <c r="Q15" s="20">
        <v>198.64726145</v>
      </c>
      <c r="R15" s="20">
        <v>49.796936580000001</v>
      </c>
      <c r="S15" s="20">
        <v>82.754361069999987</v>
      </c>
      <c r="T15" s="20">
        <v>71614.363794550009</v>
      </c>
      <c r="U15" s="20">
        <v>8086.4337441399994</v>
      </c>
      <c r="V15" s="20">
        <v>105.27718788999999</v>
      </c>
      <c r="W15" s="35">
        <v>5</v>
      </c>
    </row>
    <row r="16" spans="1:23" ht="13.9" customHeight="1" x14ac:dyDescent="0.25">
      <c r="A16" s="3"/>
      <c r="B16" s="34"/>
      <c r="C16" s="22" t="s">
        <v>31</v>
      </c>
      <c r="D16" s="20">
        <v>294724</v>
      </c>
      <c r="E16" s="20">
        <v>10916.94141363</v>
      </c>
      <c r="F16" s="20">
        <v>1108.41125945</v>
      </c>
      <c r="G16" s="20">
        <v>14087.363817870002</v>
      </c>
      <c r="H16" s="20">
        <v>350.77199798000004</v>
      </c>
      <c r="I16" s="20">
        <v>321.40282667999998</v>
      </c>
      <c r="J16" s="20">
        <v>153.12183896000002</v>
      </c>
      <c r="K16" s="20">
        <v>558.42493651999996</v>
      </c>
      <c r="L16" s="20">
        <v>91.726978489999993</v>
      </c>
      <c r="M16" s="20">
        <v>71.987890090000008</v>
      </c>
      <c r="N16" s="20">
        <v>1373.9606016700002</v>
      </c>
      <c r="O16" s="20">
        <v>8163.4709531899989</v>
      </c>
      <c r="P16" s="20">
        <v>412.52037558999996</v>
      </c>
      <c r="Q16" s="20">
        <v>445.58737722000001</v>
      </c>
      <c r="R16" s="20">
        <v>107.33586104</v>
      </c>
      <c r="S16" s="20">
        <v>140.40286266999999</v>
      </c>
      <c r="T16" s="20">
        <v>108474.46123959002</v>
      </c>
      <c r="U16" s="20">
        <v>10486.620538679999</v>
      </c>
      <c r="V16" s="20">
        <v>259.49257535000004</v>
      </c>
      <c r="W16" s="35">
        <v>6</v>
      </c>
    </row>
    <row r="17" spans="1:23" ht="13.9" customHeight="1" x14ac:dyDescent="0.25">
      <c r="A17" s="3"/>
      <c r="B17" s="34"/>
      <c r="C17" s="22" t="s">
        <v>32</v>
      </c>
      <c r="D17" s="20">
        <v>307108</v>
      </c>
      <c r="E17" s="20">
        <v>14676.517798149998</v>
      </c>
      <c r="F17" s="20">
        <v>1973.48286138</v>
      </c>
      <c r="G17" s="20">
        <v>23118.314295</v>
      </c>
      <c r="H17" s="20">
        <v>542.06876453999996</v>
      </c>
      <c r="I17" s="20">
        <v>366.82934904000001</v>
      </c>
      <c r="J17" s="20">
        <v>203.48015791</v>
      </c>
      <c r="K17" s="20">
        <v>865.03067551000004</v>
      </c>
      <c r="L17" s="20">
        <v>203.78138136999999</v>
      </c>
      <c r="M17" s="20">
        <v>121.54606613999999</v>
      </c>
      <c r="N17" s="20">
        <v>1539.19700094</v>
      </c>
      <c r="O17" s="20">
        <v>11050.189479619999</v>
      </c>
      <c r="P17" s="20">
        <v>998.54669388000002</v>
      </c>
      <c r="Q17" s="20">
        <v>979.88966121999999</v>
      </c>
      <c r="R17" s="20">
        <v>216.99559744000001</v>
      </c>
      <c r="S17" s="20">
        <v>198.33856478000001</v>
      </c>
      <c r="T17" s="20">
        <v>153910.56475401</v>
      </c>
      <c r="U17" s="20">
        <v>14587.10161636</v>
      </c>
      <c r="V17" s="20">
        <v>475.16846747</v>
      </c>
      <c r="W17" s="35">
        <v>7</v>
      </c>
    </row>
    <row r="18" spans="1:23" ht="13.9" customHeight="1" x14ac:dyDescent="0.25">
      <c r="A18" s="3"/>
      <c r="B18" s="34"/>
      <c r="C18" s="22" t="s">
        <v>33</v>
      </c>
      <c r="D18" s="20">
        <v>191721</v>
      </c>
      <c r="E18" s="20">
        <v>12034.280840380001</v>
      </c>
      <c r="F18" s="20">
        <v>2007.5914941999999</v>
      </c>
      <c r="G18" s="20">
        <v>21040.986469150001</v>
      </c>
      <c r="H18" s="20">
        <v>560.25381443999993</v>
      </c>
      <c r="I18" s="20">
        <v>252.85694136000001</v>
      </c>
      <c r="J18" s="20">
        <v>157.83247021</v>
      </c>
      <c r="K18" s="20">
        <v>752.67562314999998</v>
      </c>
      <c r="L18" s="20">
        <v>227.03627978999998</v>
      </c>
      <c r="M18" s="20">
        <v>117.46498849999999</v>
      </c>
      <c r="N18" s="20">
        <v>912.53695879999998</v>
      </c>
      <c r="O18" s="20">
        <v>9198.5731702800003</v>
      </c>
      <c r="P18" s="20">
        <v>1182.08363695</v>
      </c>
      <c r="Q18" s="20">
        <v>1111.57450993</v>
      </c>
      <c r="R18" s="20">
        <v>222.54518531999997</v>
      </c>
      <c r="S18" s="20">
        <v>152.03605830000001</v>
      </c>
      <c r="T18" s="20">
        <v>133141.82539431</v>
      </c>
      <c r="U18" s="20">
        <v>11612.77103281</v>
      </c>
      <c r="V18" s="20">
        <v>464.74566483000001</v>
      </c>
      <c r="W18" s="35">
        <v>8</v>
      </c>
    </row>
    <row r="19" spans="1:23" ht="13.9" customHeight="1" x14ac:dyDescent="0.25">
      <c r="A19" s="3"/>
      <c r="B19" s="34"/>
      <c r="C19" s="22" t="s">
        <v>34</v>
      </c>
      <c r="D19" s="20">
        <v>230671</v>
      </c>
      <c r="E19" s="20">
        <v>20205.587520249999</v>
      </c>
      <c r="F19" s="20">
        <v>3929.33101433</v>
      </c>
      <c r="G19" s="20">
        <v>35507.595728259999</v>
      </c>
      <c r="H19" s="20">
        <v>1159.8717300200001</v>
      </c>
      <c r="I19" s="20">
        <v>337.24193364000001</v>
      </c>
      <c r="J19" s="20">
        <v>233.10111781999998</v>
      </c>
      <c r="K19" s="20">
        <v>1258.9376677800001</v>
      </c>
      <c r="L19" s="20">
        <v>483.52461372000005</v>
      </c>
      <c r="M19" s="20">
        <v>221.81996573000004</v>
      </c>
      <c r="N19" s="20">
        <v>992.39370696000003</v>
      </c>
      <c r="O19" s="20">
        <v>15716.671599110001</v>
      </c>
      <c r="P19" s="20">
        <v>2587.4509220999998</v>
      </c>
      <c r="Q19" s="20">
        <v>2383.1058368900003</v>
      </c>
      <c r="R19" s="20">
        <v>435.74045691000003</v>
      </c>
      <c r="S19" s="20">
        <v>231.3953717</v>
      </c>
      <c r="T19" s="20">
        <v>245884.74636038</v>
      </c>
      <c r="U19" s="20">
        <v>17401.846837830002</v>
      </c>
      <c r="V19" s="20">
        <v>877.65897397999993</v>
      </c>
      <c r="W19" s="35">
        <v>9</v>
      </c>
    </row>
    <row r="20" spans="1:23" ht="13.9" customHeight="1" x14ac:dyDescent="0.25">
      <c r="A20" s="3"/>
      <c r="B20" s="34"/>
      <c r="C20" s="22" t="s">
        <v>35</v>
      </c>
      <c r="D20" s="20">
        <v>133641</v>
      </c>
      <c r="E20" s="20">
        <v>16249.337740390001</v>
      </c>
      <c r="F20" s="20">
        <v>3642.84509867</v>
      </c>
      <c r="G20" s="20">
        <v>28879.767366519998</v>
      </c>
      <c r="H20" s="20">
        <v>1053.0795735400002</v>
      </c>
      <c r="I20" s="20">
        <v>215.88916644</v>
      </c>
      <c r="J20" s="20">
        <v>160.14746500999999</v>
      </c>
      <c r="K20" s="20">
        <v>977.43424703999995</v>
      </c>
      <c r="L20" s="20">
        <v>483.30260413000002</v>
      </c>
      <c r="M20" s="20">
        <v>200.10363723</v>
      </c>
      <c r="N20" s="20">
        <v>506.29878293000002</v>
      </c>
      <c r="O20" s="20">
        <v>12785.91971074</v>
      </c>
      <c r="P20" s="20">
        <v>2458.0240004799998</v>
      </c>
      <c r="Q20" s="20">
        <v>2253.75604909</v>
      </c>
      <c r="R20" s="20">
        <v>378.70030560999999</v>
      </c>
      <c r="S20" s="20">
        <v>174.43235422000004</v>
      </c>
      <c r="T20" s="20">
        <v>180554.42416852002</v>
      </c>
      <c r="U20" s="20">
        <v>13777.662487320002</v>
      </c>
      <c r="V20" s="20">
        <v>780.41273524999997</v>
      </c>
      <c r="W20" s="35">
        <v>10</v>
      </c>
    </row>
    <row r="21" spans="1:23" ht="13.9" customHeight="1" x14ac:dyDescent="0.25">
      <c r="A21" s="3"/>
      <c r="B21" s="34"/>
      <c r="C21" s="22" t="s">
        <v>36</v>
      </c>
      <c r="D21" s="20">
        <v>136460</v>
      </c>
      <c r="E21" s="20">
        <v>21669.307909499996</v>
      </c>
      <c r="F21" s="20">
        <v>5949.8555008700005</v>
      </c>
      <c r="G21" s="20">
        <v>42404.954737289998</v>
      </c>
      <c r="H21" s="20">
        <v>1430.8279008</v>
      </c>
      <c r="I21" s="20">
        <v>242.70098424000003</v>
      </c>
      <c r="J21" s="20">
        <v>188.31021792999999</v>
      </c>
      <c r="K21" s="20">
        <v>1198.713696</v>
      </c>
      <c r="L21" s="20">
        <v>773.84703557</v>
      </c>
      <c r="M21" s="20">
        <v>291.72824114000002</v>
      </c>
      <c r="N21" s="20">
        <v>476.64073177999995</v>
      </c>
      <c r="O21" s="20">
        <v>17222.826882059999</v>
      </c>
      <c r="P21" s="20">
        <v>3626.7825252400003</v>
      </c>
      <c r="Q21" s="20">
        <v>3300.3696956799999</v>
      </c>
      <c r="R21" s="20">
        <v>542.22412112999996</v>
      </c>
      <c r="S21" s="20">
        <v>215.81129156999998</v>
      </c>
      <c r="T21" s="20">
        <v>266442.53590034001</v>
      </c>
      <c r="U21" s="20">
        <v>18139.736216090001</v>
      </c>
      <c r="V21" s="20">
        <v>1395.5245194099998</v>
      </c>
      <c r="W21" s="35"/>
    </row>
    <row r="22" spans="1:23" ht="13.9" customHeight="1" x14ac:dyDescent="0.25">
      <c r="A22" s="3"/>
      <c r="B22" s="34"/>
      <c r="C22" s="22" t="s">
        <v>37</v>
      </c>
      <c r="D22" s="20">
        <v>61705</v>
      </c>
      <c r="E22" s="20">
        <v>11714.432696940001</v>
      </c>
      <c r="F22" s="20">
        <v>4449.7641125700002</v>
      </c>
      <c r="G22" s="20">
        <v>28670.651327259999</v>
      </c>
      <c r="H22" s="20">
        <v>718.42735777999997</v>
      </c>
      <c r="I22" s="20">
        <v>113.94965687999999</v>
      </c>
      <c r="J22" s="20">
        <v>88.83080837</v>
      </c>
      <c r="K22" s="20">
        <v>628.06388002999995</v>
      </c>
      <c r="L22" s="20">
        <v>455.94643388999998</v>
      </c>
      <c r="M22" s="20">
        <v>163.09396889999999</v>
      </c>
      <c r="N22" s="20">
        <v>215.93831903</v>
      </c>
      <c r="O22" s="20">
        <v>9429.5185959000009</v>
      </c>
      <c r="P22" s="20">
        <v>2096.42130778</v>
      </c>
      <c r="Q22" s="20">
        <v>1904.0733931099999</v>
      </c>
      <c r="R22" s="20">
        <v>312.58534520000001</v>
      </c>
      <c r="S22" s="20">
        <v>120.23743052999998</v>
      </c>
      <c r="T22" s="20">
        <v>181398.40481654002</v>
      </c>
      <c r="U22" s="20">
        <v>11130.27998024</v>
      </c>
      <c r="V22" s="20">
        <v>1119.00555841</v>
      </c>
      <c r="W22" s="35"/>
    </row>
    <row r="23" spans="1:23" ht="13.9" customHeight="1" x14ac:dyDescent="0.25">
      <c r="A23" s="3"/>
      <c r="B23" s="34"/>
      <c r="C23" s="22" t="s">
        <v>38</v>
      </c>
      <c r="D23" s="20">
        <v>74685</v>
      </c>
      <c r="E23" s="20">
        <v>16068.386976270001</v>
      </c>
      <c r="F23" s="20">
        <v>10014.599249700001</v>
      </c>
      <c r="G23" s="20">
        <v>59701.374346919998</v>
      </c>
      <c r="H23" s="20">
        <v>807.35974873999999</v>
      </c>
      <c r="I23" s="20">
        <v>135.80407535999998</v>
      </c>
      <c r="J23" s="20">
        <v>102.68473935</v>
      </c>
      <c r="K23" s="20">
        <v>826.91859885000008</v>
      </c>
      <c r="L23" s="20">
        <v>647.61697396</v>
      </c>
      <c r="M23" s="20">
        <v>218.20330362000001</v>
      </c>
      <c r="N23" s="20">
        <v>280.53407095999995</v>
      </c>
      <c r="O23" s="20">
        <v>13183.08667703</v>
      </c>
      <c r="P23" s="20">
        <v>3035.5674783599998</v>
      </c>
      <c r="Q23" s="20">
        <v>2691.8111887199998</v>
      </c>
      <c r="R23" s="20">
        <v>508.44100604000005</v>
      </c>
      <c r="S23" s="20">
        <v>164.68471639999999</v>
      </c>
      <c r="T23" s="20">
        <v>386936.99335963</v>
      </c>
      <c r="U23" s="20">
        <v>19639.29484319</v>
      </c>
      <c r="V23" s="20">
        <v>3110.0789165299998</v>
      </c>
      <c r="W23" s="35"/>
    </row>
    <row r="24" spans="1:23" ht="13.9" customHeight="1" x14ac:dyDescent="0.25">
      <c r="A24" s="3"/>
      <c r="B24" s="34"/>
      <c r="C24" s="22" t="s">
        <v>39</v>
      </c>
      <c r="D24" s="20">
        <v>19550</v>
      </c>
      <c r="E24" s="20">
        <v>5304.1566931699999</v>
      </c>
      <c r="F24" s="20">
        <v>5462.73268594</v>
      </c>
      <c r="G24" s="20">
        <v>29229.617736840002</v>
      </c>
      <c r="H24" s="20">
        <v>198.73070287000002</v>
      </c>
      <c r="I24" s="20">
        <v>36.012241320000001</v>
      </c>
      <c r="J24" s="20">
        <v>25.792825989999997</v>
      </c>
      <c r="K24" s="20">
        <v>262.29956833</v>
      </c>
      <c r="L24" s="20">
        <v>223.89053759000001</v>
      </c>
      <c r="M24" s="20">
        <v>77.02139545</v>
      </c>
      <c r="N24" s="20">
        <v>76.873428700000005</v>
      </c>
      <c r="O24" s="20">
        <v>4464.7675811500003</v>
      </c>
      <c r="P24" s="20">
        <v>1075.19754403</v>
      </c>
      <c r="Q24" s="20">
        <v>906.67518332999998</v>
      </c>
      <c r="R24" s="20">
        <v>217.17981842</v>
      </c>
      <c r="S24" s="20">
        <v>48.657457719999996</v>
      </c>
      <c r="T24" s="20">
        <v>190781.49251621001</v>
      </c>
      <c r="U24" s="20">
        <v>9863.6865650899999</v>
      </c>
      <c r="V24" s="20">
        <v>2049.70381176</v>
      </c>
      <c r="W24" s="35"/>
    </row>
    <row r="25" spans="1:23" ht="13.9" customHeight="1" x14ac:dyDescent="0.25">
      <c r="A25" s="3"/>
      <c r="B25" s="34"/>
      <c r="C25" s="22" t="s">
        <v>40</v>
      </c>
      <c r="D25" s="20">
        <v>8834</v>
      </c>
      <c r="E25" s="20">
        <v>2854.6032578499994</v>
      </c>
      <c r="F25" s="20">
        <v>3708.7211825199993</v>
      </c>
      <c r="G25" s="20">
        <v>19118.629518149999</v>
      </c>
      <c r="H25" s="20">
        <v>86.112973859999997</v>
      </c>
      <c r="I25" s="20">
        <v>16.432902839999997</v>
      </c>
      <c r="J25" s="20">
        <v>11.29350157</v>
      </c>
      <c r="K25" s="20">
        <v>131.32556072</v>
      </c>
      <c r="L25" s="20">
        <v>145.97910297999999</v>
      </c>
      <c r="M25" s="20">
        <v>40.894250249999999</v>
      </c>
      <c r="N25" s="20">
        <v>36.297626700000002</v>
      </c>
      <c r="O25" s="20">
        <v>2418.9121820099999</v>
      </c>
      <c r="P25" s="20">
        <v>593.99475697999992</v>
      </c>
      <c r="Q25" s="20">
        <v>491.55289388</v>
      </c>
      <c r="R25" s="20">
        <v>125.70226159000001</v>
      </c>
      <c r="S25" s="20">
        <v>23.26039849</v>
      </c>
      <c r="T25" s="20">
        <v>129630.02399387001</v>
      </c>
      <c r="U25" s="20">
        <v>6270.0005071800006</v>
      </c>
      <c r="V25" s="20">
        <v>1480.40785624</v>
      </c>
      <c r="W25" s="35"/>
    </row>
    <row r="26" spans="1:23" ht="13.9" customHeight="1" thickBot="1" x14ac:dyDescent="0.3">
      <c r="A26" s="3"/>
      <c r="B26" s="34"/>
      <c r="C26" s="22" t="s">
        <v>24</v>
      </c>
      <c r="D26" s="36">
        <v>19063</v>
      </c>
      <c r="E26" s="36">
        <v>15204.51031037</v>
      </c>
      <c r="F26" s="36">
        <v>52453.318638130004</v>
      </c>
      <c r="G26" s="36">
        <v>159517.01140113</v>
      </c>
      <c r="H26" s="36">
        <v>338.77430393999998</v>
      </c>
      <c r="I26" s="36">
        <v>36.876771720000001</v>
      </c>
      <c r="J26" s="36">
        <v>25.717535250000001</v>
      </c>
      <c r="K26" s="36">
        <v>365.21478433999999</v>
      </c>
      <c r="L26" s="36">
        <v>1394.9062217799999</v>
      </c>
      <c r="M26" s="36">
        <v>165.67111442999999</v>
      </c>
      <c r="N26" s="20">
        <v>75.655486620000005</v>
      </c>
      <c r="O26" s="36">
        <v>12915.27444716</v>
      </c>
      <c r="P26" s="36">
        <v>3374.8244696999996</v>
      </c>
      <c r="Q26" s="36">
        <v>2746.5490365999999</v>
      </c>
      <c r="R26" s="36">
        <v>716.35684065000009</v>
      </c>
      <c r="S26" s="36">
        <v>88.081407549999994</v>
      </c>
      <c r="T26" s="36">
        <v>1120359.5534836401</v>
      </c>
      <c r="U26" s="36">
        <v>48215.8309114</v>
      </c>
      <c r="V26" s="36">
        <v>24889.644165240003</v>
      </c>
      <c r="W26" s="35"/>
    </row>
    <row r="27" spans="1:23" ht="13.9" customHeight="1" thickBot="1" x14ac:dyDescent="0.3">
      <c r="A27" s="3"/>
      <c r="B27" s="34"/>
      <c r="C27" s="25" t="s">
        <v>10</v>
      </c>
      <c r="D27" s="39">
        <v>2550324</v>
      </c>
      <c r="E27" s="39">
        <v>169370.91404646001</v>
      </c>
      <c r="F27" s="39">
        <v>96058.680949720001</v>
      </c>
      <c r="G27" s="39">
        <v>480928.00780113996</v>
      </c>
      <c r="H27" s="39">
        <v>7774.527098640001</v>
      </c>
      <c r="I27" s="39">
        <v>2853.4849637999996</v>
      </c>
      <c r="J27" s="39">
        <v>1556.9132488400001</v>
      </c>
      <c r="K27" s="39">
        <v>8503.5447334399996</v>
      </c>
      <c r="L27" s="39">
        <v>5190.635357619999</v>
      </c>
      <c r="M27" s="39">
        <v>1776.3998679199999</v>
      </c>
      <c r="N27" s="39">
        <v>9737.3690115100017</v>
      </c>
      <c r="O27" s="39">
        <v>133951.49745276998</v>
      </c>
      <c r="P27" s="39">
        <v>21660.541798679998</v>
      </c>
      <c r="Q27" s="39">
        <v>19507.786693920003</v>
      </c>
      <c r="R27" s="39">
        <v>3852.1963348600002</v>
      </c>
      <c r="S27" s="39">
        <v>1699.4462884699997</v>
      </c>
      <c r="T27" s="39">
        <v>3280022.3495064098</v>
      </c>
      <c r="U27" s="39">
        <v>202704.90192566998</v>
      </c>
      <c r="V27" s="39">
        <v>37053.617488579999</v>
      </c>
      <c r="W27" s="34"/>
    </row>
    <row r="28" spans="1:23" ht="13.9" customHeight="1" x14ac:dyDescent="0.25">
      <c r="A28" s="17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3.9" customHeight="1" x14ac:dyDescent="0.25">
      <c r="A29" s="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3.9" customHeight="1" x14ac:dyDescent="0.25">
      <c r="A30" s="17"/>
      <c r="B30" s="1"/>
      <c r="C30" s="24"/>
      <c r="D30" s="5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1"/>
    </row>
    <row r="31" spans="1:23" ht="13.9" customHeight="1" x14ac:dyDescent="0.25">
      <c r="A31" s="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3.9" customHeight="1" x14ac:dyDescent="0.25">
      <c r="A32" s="17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3.9" customHeight="1" x14ac:dyDescent="0.25">
      <c r="A33" s="3"/>
      <c r="B33" s="1"/>
      <c r="C33" s="1"/>
      <c r="D33" s="9"/>
      <c r="E33" s="9"/>
      <c r="F33" s="9"/>
      <c r="G33" s="9"/>
      <c r="H33" s="9"/>
      <c r="I33" s="1"/>
      <c r="J33" s="9"/>
      <c r="K33" s="9"/>
      <c r="L33" s="1"/>
      <c r="M33" s="9"/>
      <c r="N33" s="9"/>
      <c r="O33" s="9"/>
      <c r="P33" s="9"/>
      <c r="Q33" s="9"/>
      <c r="R33" s="9"/>
      <c r="S33" s="9"/>
      <c r="T33" s="9"/>
      <c r="U33" s="9"/>
      <c r="V33" s="9"/>
      <c r="W33" s="1"/>
    </row>
    <row r="34" spans="1:23" ht="13.9" customHeight="1" x14ac:dyDescent="0.25">
      <c r="A34" s="17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3.9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3.9" customHeight="1" x14ac:dyDescent="0.25">
      <c r="A36" s="17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3.9" customHeight="1" x14ac:dyDescent="0.25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3.9" customHeight="1" x14ac:dyDescent="0.25">
      <c r="A38" s="17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3.9" customHeight="1" x14ac:dyDescent="0.25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3.9" customHeight="1" x14ac:dyDescent="0.25">
      <c r="A40" s="1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3.9" customHeight="1" x14ac:dyDescent="0.25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3.9" customHeight="1" x14ac:dyDescent="0.25">
      <c r="A42" s="17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3.9" customHeight="1" x14ac:dyDescent="0.25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3.9" customHeight="1" x14ac:dyDescent="0.25">
      <c r="A44" s="17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3.9" customHeight="1" x14ac:dyDescent="0.25">
      <c r="A45" s="3"/>
      <c r="B45" s="1"/>
      <c r="C45" s="7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3.9" customHeight="1" x14ac:dyDescent="0.25">
      <c r="A46" s="17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9.75" customHeight="1" x14ac:dyDescent="0.25">
      <c r="A47" s="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6.75" customHeight="1" x14ac:dyDescent="0.25">
      <c r="A48" s="17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6" customHeight="1" x14ac:dyDescent="0.25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</sheetData>
  <mergeCells count="14">
    <mergeCell ref="U8:U9"/>
    <mergeCell ref="V8:V9"/>
    <mergeCell ref="T8:T9"/>
    <mergeCell ref="C8:C9"/>
    <mergeCell ref="D8:D9"/>
    <mergeCell ref="E8:E9"/>
    <mergeCell ref="F8:F9"/>
    <mergeCell ref="G8:G9"/>
    <mergeCell ref="H8:N8"/>
    <mergeCell ref="O8:O9"/>
    <mergeCell ref="P8:P9"/>
    <mergeCell ref="Q8:Q9"/>
    <mergeCell ref="R8:R9"/>
    <mergeCell ref="S8:S9"/>
  </mergeCells>
  <conditionalFormatting sqref="K33">
    <cfRule type="cellIs" dxfId="0" priority="17" stopIfTrue="1" operator="equal">
      <formula>0</formula>
    </cfRule>
  </conditionalFormatting>
  <printOptions horizontalCentered="1"/>
  <pageMargins left="0.39370078740157483" right="0.39370078740157483" top="0.59055118110236227" bottom="0.39370078740157483" header="0" footer="0"/>
  <pageSetup paperSize="9" scale="76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dividendos</vt:lpstr>
      <vt:lpstr>consolidado</vt:lpstr>
      <vt:lpstr>faixa SM RTT+RTE+RTI</vt:lpstr>
      <vt:lpstr>div+rend ME faixa rend total</vt:lpstr>
      <vt:lpstr>Graf1</vt:lpstr>
      <vt:lpstr>Graf2</vt:lpstr>
      <vt:lpstr>Graf3</vt:lpstr>
      <vt:lpstr>Graf3 zoom</vt:lpstr>
      <vt:lpstr>Graf4</vt:lpstr>
      <vt:lpstr>Graf5</vt:lpstr>
      <vt:lpstr>'div+rend ME faixa rend total'!Print_Area</vt:lpstr>
      <vt:lpstr>'faixa SM RTT+RTE+RTI'!Print_Area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68467524715</dc:creator>
  <cp:lastModifiedBy>Carlos</cp:lastModifiedBy>
  <cp:revision>0</cp:revision>
  <cp:lastPrinted>2017-12-20T13:30:10Z</cp:lastPrinted>
  <dcterms:created xsi:type="dcterms:W3CDTF">2012-07-24T16:41:23Z</dcterms:created>
  <dcterms:modified xsi:type="dcterms:W3CDTF">2018-09-22T06:50:36Z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Receita Federal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