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ABG\Desktop\nemer\Figuras NPP\"/>
    </mc:Choice>
  </mc:AlternateContent>
  <bookViews>
    <workbookView xWindow="240" yWindow="75" windowWidth="20055" windowHeight="7935" activeTab="7"/>
  </bookViews>
  <sheets>
    <sheet name="Plan1" sheetId="1" r:id="rId1"/>
    <sheet name="Plan3" sheetId="3" r:id="rId2"/>
    <sheet name="Plan4" sheetId="4" r:id="rId3"/>
    <sheet name="Plan5" sheetId="5" r:id="rId4"/>
    <sheet name="Plan6" sheetId="6" r:id="rId5"/>
    <sheet name="Plan7" sheetId="7" r:id="rId6"/>
    <sheet name="Plan8" sheetId="8" r:id="rId7"/>
    <sheet name="Gráfico1" sheetId="11" r:id="rId8"/>
    <sheet name="Plan2" sheetId="9" r:id="rId9"/>
    <sheet name="Plan9" sheetId="10" r:id="rId10"/>
  </sheets>
  <calcPr calcId="162913"/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2" i="9"/>
  <c r="F2" i="9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2" i="7"/>
  <c r="F6" i="6" l="1"/>
  <c r="H21" i="3"/>
  <c r="G38" i="5"/>
  <c r="G20" i="5"/>
  <c r="E20" i="5"/>
  <c r="C19" i="5"/>
  <c r="C18" i="5" s="1"/>
  <c r="C17" i="5" s="1"/>
  <c r="C16" i="5" s="1"/>
  <c r="C15" i="5" s="1"/>
  <c r="C14" i="5" s="1"/>
  <c r="C13" i="5" s="1"/>
  <c r="C12" i="5" s="1"/>
  <c r="C11" i="5" s="1"/>
  <c r="C10" i="5" s="1"/>
  <c r="C9" i="5" s="1"/>
  <c r="C8" i="5" s="1"/>
  <c r="C7" i="5" s="1"/>
  <c r="C21" i="5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J22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3" i="3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B4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</calcChain>
</file>

<file path=xl/sharedStrings.xml><?xml version="1.0" encoding="utf-8"?>
<sst xmlns="http://schemas.openxmlformats.org/spreadsheetml/2006/main" count="159" uniqueCount="58">
  <si>
    <t>Homem</t>
  </si>
  <si>
    <t>Mulher</t>
  </si>
  <si>
    <t>Rússia</t>
  </si>
  <si>
    <t>Hungria</t>
  </si>
  <si>
    <t>México</t>
  </si>
  <si>
    <t>Letônia</t>
  </si>
  <si>
    <t>Eslováquia</t>
  </si>
  <si>
    <t>Turquia</t>
  </si>
  <si>
    <t>Rep. Tcheca</t>
  </si>
  <si>
    <t>Chile</t>
  </si>
  <si>
    <t>Brasil</t>
  </si>
  <si>
    <t>Estônia</t>
  </si>
  <si>
    <t>Polônia</t>
  </si>
  <si>
    <t>EUA</t>
  </si>
  <si>
    <t>Dinamarca</t>
  </si>
  <si>
    <t>Irlanda</t>
  </si>
  <si>
    <t>Trabalho</t>
  </si>
  <si>
    <t>Domestico</t>
  </si>
  <si>
    <t>Reino Unido</t>
  </si>
  <si>
    <t>Alemanha</t>
  </si>
  <si>
    <t>Holanda</t>
  </si>
  <si>
    <t>Israel</t>
  </si>
  <si>
    <t>Nova Zelândia</t>
  </si>
  <si>
    <t>Grécia</t>
  </si>
  <si>
    <t>Noruega</t>
  </si>
  <si>
    <t>Eslovênia</t>
  </si>
  <si>
    <t>Suécia</t>
  </si>
  <si>
    <t>Finlândia</t>
  </si>
  <si>
    <t>Áustria</t>
  </si>
  <si>
    <t>Bélgica</t>
  </si>
  <si>
    <t>Portugal</t>
  </si>
  <si>
    <t>Austrália</t>
  </si>
  <si>
    <t>Islândia</t>
  </si>
  <si>
    <t>Luxemburgo</t>
  </si>
  <si>
    <t>Suíça</t>
  </si>
  <si>
    <t>Itália</t>
  </si>
  <si>
    <t>Coréia do Sul</t>
  </si>
  <si>
    <t>Espanha</t>
  </si>
  <si>
    <t>França</t>
  </si>
  <si>
    <t>Japão</t>
  </si>
  <si>
    <t>Proporção (mulher)</t>
  </si>
  <si>
    <t>Proporção (homem)</t>
  </si>
  <si>
    <t>Homens</t>
  </si>
  <si>
    <t>Homens - P</t>
  </si>
  <si>
    <t>Mulheres</t>
  </si>
  <si>
    <t>Mulheres - P</t>
  </si>
  <si>
    <t>Filhos</t>
  </si>
  <si>
    <t>Total</t>
  </si>
  <si>
    <t>Urbana</t>
  </si>
  <si>
    <t>Rural</t>
  </si>
  <si>
    <t>Argentina</t>
  </si>
  <si>
    <t>China</t>
  </si>
  <si>
    <t>Canadá</t>
  </si>
  <si>
    <t>Arábia Saudita</t>
  </si>
  <si>
    <t>África do Sul</t>
  </si>
  <si>
    <t>Índia</t>
  </si>
  <si>
    <t>Indonésia</t>
  </si>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</sst>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General_)"/>
    <numFmt numFmtId="165" formatCode="##0.00;\-##0.00;0"/>
    <numFmt numFmtId="166" formatCode="##0;\-##0;0"/>
    <numFmt numFmtId="167" formatCode="##0.00;\-##0.00;0.00"/>
    <numFmt numFmtId="168" formatCode="0.00_ ;\-0.00\ "/>
    <numFmt numFmtId="169" formatCode="0.0_)"/>
    <numFmt numFmtId="170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8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7">
    <xf numFmtId="0" fontId="0" fillId="0" borderId="0"/>
    <xf numFmtId="0" fontId="2" fillId="0" borderId="0"/>
    <xf numFmtId="0" fontId="3" fillId="0" borderId="0"/>
    <xf numFmtId="0" fontId="3" fillId="0" borderId="0"/>
    <xf numFmtId="164" fontId="4" fillId="0" borderId="0"/>
    <xf numFmtId="0" fontId="1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4" fillId="0" borderId="0"/>
  </cellStyleXfs>
  <cellXfs count="25">
    <xf numFmtId="0" fontId="0" fillId="0" borderId="0" xfId="0"/>
    <xf numFmtId="0" fontId="3" fillId="0" borderId="1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3" fontId="0" fillId="0" borderId="0" xfId="0" applyNumberFormat="1"/>
    <xf numFmtId="2" fontId="0" fillId="0" borderId="0" xfId="0" applyNumberFormat="1"/>
    <xf numFmtId="9" fontId="0" fillId="0" borderId="0" xfId="0" applyNumberFormat="1"/>
    <xf numFmtId="4" fontId="0" fillId="0" borderId="0" xfId="0" applyNumberFormat="1"/>
    <xf numFmtId="165" fontId="6" fillId="0" borderId="0" xfId="11" applyNumberFormat="1" applyFont="1" applyAlignment="1">
      <alignment horizontal="right"/>
    </xf>
    <xf numFmtId="0" fontId="0" fillId="2" borderId="0" xfId="0" applyFill="1"/>
    <xf numFmtId="166" fontId="6" fillId="0" borderId="0" xfId="13" applyNumberFormat="1" applyFont="1" applyAlignment="1">
      <alignment horizontal="right"/>
    </xf>
    <xf numFmtId="166" fontId="0" fillId="0" borderId="0" xfId="0" applyNumberFormat="1"/>
    <xf numFmtId="166" fontId="6" fillId="0" borderId="0" xfId="12" applyNumberFormat="1" applyFont="1" applyAlignment="1">
      <alignment horizontal="right"/>
    </xf>
    <xf numFmtId="166" fontId="6" fillId="2" borderId="0" xfId="12" applyNumberFormat="1" applyFont="1" applyFill="1" applyAlignment="1">
      <alignment horizontal="right"/>
    </xf>
    <xf numFmtId="165" fontId="6" fillId="0" borderId="0" xfId="14" applyNumberFormat="1" applyFont="1" applyAlignment="1">
      <alignment horizontal="right"/>
    </xf>
    <xf numFmtId="167" fontId="0" fillId="0" borderId="0" xfId="0" applyNumberFormat="1"/>
    <xf numFmtId="165" fontId="6" fillId="0" borderId="0" xfId="15" applyNumberFormat="1" applyFont="1" applyAlignment="1">
      <alignment horizontal="right"/>
    </xf>
    <xf numFmtId="168" fontId="0" fillId="0" borderId="0" xfId="0" applyNumberFormat="1"/>
    <xf numFmtId="0" fontId="7" fillId="3" borderId="0" xfId="0" applyFont="1" applyFill="1" applyBorder="1"/>
    <xf numFmtId="165" fontId="8" fillId="3" borderId="0" xfId="0" applyNumberFormat="1" applyFont="1" applyFill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9" fillId="0" borderId="0" xfId="0" applyFont="1"/>
    <xf numFmtId="169" fontId="10" fillId="0" borderId="0" xfId="16" applyNumberFormat="1" applyFont="1" applyAlignment="1" applyProtection="1">
      <alignment horizontal="center"/>
    </xf>
    <xf numFmtId="170" fontId="9" fillId="0" borderId="0" xfId="0" applyNumberFormat="1" applyFont="1"/>
    <xf numFmtId="169" fontId="10" fillId="0" borderId="3" xfId="16" applyNumberFormat="1" applyFont="1" applyBorder="1" applyAlignment="1" applyProtection="1">
      <alignment horizontal="center"/>
    </xf>
  </cellXfs>
  <cellStyles count="17">
    <cellStyle name="Normal" xfId="0" builtinId="0"/>
    <cellStyle name="Normal 11" xfId="11"/>
    <cellStyle name="Normal 12" xfId="12"/>
    <cellStyle name="Normal 14" xfId="13"/>
    <cellStyle name="Normal 16" xfId="14"/>
    <cellStyle name="Normal 16 2" xfId="2"/>
    <cellStyle name="Normal 18" xfId="15"/>
    <cellStyle name="Normal 2" xfId="1"/>
    <cellStyle name="Normal 2 2" xfId="3"/>
    <cellStyle name="Normal 2 3" xfId="7"/>
    <cellStyle name="Normal 2 4" xfId="8"/>
    <cellStyle name="Normal 2 5" xfId="9"/>
    <cellStyle name="Normal 3" xfId="4"/>
    <cellStyle name="Normal 6" xfId="5"/>
    <cellStyle name="Normal 7" xfId="10"/>
    <cellStyle name="Normal_ATEND_TABUAS_COMPLETAS_DE_MORTALIDADE_AMBOS_OS_SEXOS_2007" xfId="16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 Homens</c:v>
          </c:tx>
          <c:marker>
            <c:symbol val="none"/>
          </c:marker>
          <c:cat>
            <c:numRef>
              <c:f>Plan1!$A$2:$A$21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</c:numCache>
            </c:numRef>
          </c:cat>
          <c:val>
            <c:numRef>
              <c:f>Plan1!$B$2:$B$21</c:f>
              <c:numCache>
                <c:formatCode>0.00</c:formatCode>
                <c:ptCount val="20"/>
                <c:pt idx="0">
                  <c:v>72.176139000812427</c:v>
                </c:pt>
                <c:pt idx="1">
                  <c:v>73.225442396392822</c:v>
                </c:pt>
                <c:pt idx="2">
                  <c:v>73.400158872636709</c:v>
                </c:pt>
                <c:pt idx="3">
                  <c:v>73.497081936804264</c:v>
                </c:pt>
                <c:pt idx="4">
                  <c:v>73.60976472431895</c:v>
                </c:pt>
                <c:pt idx="5">
                  <c:v>74.061485022413734</c:v>
                </c:pt>
                <c:pt idx="6">
                  <c:v>74.696526273408949</c:v>
                </c:pt>
                <c:pt idx="7">
                  <c:v>75.283848212918741</c:v>
                </c:pt>
                <c:pt idx="8">
                  <c:v>75.855068789095895</c:v>
                </c:pt>
                <c:pt idx="9">
                  <c:v>76.453239755658217</c:v>
                </c:pt>
                <c:pt idx="10">
                  <c:v>77.137497981132398</c:v>
                </c:pt>
                <c:pt idx="11">
                  <c:v>77.977196715551173</c:v>
                </c:pt>
                <c:pt idx="12">
                  <c:v>79.022593052022884</c:v>
                </c:pt>
                <c:pt idx="13">
                  <c:v>80.291897044730419</c:v>
                </c:pt>
                <c:pt idx="14">
                  <c:v>81.790926531862084</c:v>
                </c:pt>
                <c:pt idx="15">
                  <c:v>83.598112530036047</c:v>
                </c:pt>
                <c:pt idx="16">
                  <c:v>85.812620277516743</c:v>
                </c:pt>
                <c:pt idx="17">
                  <c:v>88.4897185048994</c:v>
                </c:pt>
                <c:pt idx="18">
                  <c:v>91.606717609462734</c:v>
                </c:pt>
                <c:pt idx="19">
                  <c:v>95.27307776197938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D-4992-9521-E3010236B8FE}"/>
            </c:ext>
          </c:extLst>
        </c:ser>
        <c:ser>
          <c:idx val="1"/>
          <c:order val="1"/>
          <c:tx>
            <c:v> Mulheres</c:v>
          </c:tx>
          <c:marker>
            <c:symbol val="none"/>
          </c:marker>
          <c:cat>
            <c:numRef>
              <c:f>Plan1!$A$2:$A$21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</c:numCache>
            </c:numRef>
          </c:cat>
          <c:val>
            <c:numRef>
              <c:f>Plan1!$C$2:$C$21</c:f>
              <c:numCache>
                <c:formatCode>0.00</c:formatCode>
                <c:ptCount val="20"/>
                <c:pt idx="0">
                  <c:v>79.311267500801677</c:v>
                </c:pt>
                <c:pt idx="1">
                  <c:v>80.288688091503232</c:v>
                </c:pt>
                <c:pt idx="2">
                  <c:v>80.441428312396255</c:v>
                </c:pt>
                <c:pt idx="3">
                  <c:v>80.519692113582309</c:v>
                </c:pt>
                <c:pt idx="4">
                  <c:v>80.602905695188284</c:v>
                </c:pt>
                <c:pt idx="5">
                  <c:v>80.742363163631694</c:v>
                </c:pt>
                <c:pt idx="6">
                  <c:v>80.900686524643191</c:v>
                </c:pt>
                <c:pt idx="7">
                  <c:v>81.082180391652244</c:v>
                </c:pt>
                <c:pt idx="8">
                  <c:v>81.305853963814272</c:v>
                </c:pt>
                <c:pt idx="9">
                  <c:v>81.581924316510012</c:v>
                </c:pt>
                <c:pt idx="10">
                  <c:v>81.950587449720047</c:v>
                </c:pt>
                <c:pt idx="11">
                  <c:v>82.456754322170426</c:v>
                </c:pt>
                <c:pt idx="12">
                  <c:v>83.107487238840179</c:v>
                </c:pt>
                <c:pt idx="13">
                  <c:v>83.926026740002683</c:v>
                </c:pt>
                <c:pt idx="14">
                  <c:v>84.956705156734586</c:v>
                </c:pt>
                <c:pt idx="15">
                  <c:v>86.283102672147919</c:v>
                </c:pt>
                <c:pt idx="16">
                  <c:v>87.994106733249325</c:v>
                </c:pt>
                <c:pt idx="17">
                  <c:v>90.161895588638757</c:v>
                </c:pt>
                <c:pt idx="18">
                  <c:v>92.933914648008766</c:v>
                </c:pt>
                <c:pt idx="19">
                  <c:v>96.513070368674221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D-4992-9521-E3010236B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54880"/>
        <c:axId val="172782720"/>
      </c:lineChart>
      <c:catAx>
        <c:axId val="17215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782720"/>
        <c:crosses val="autoZero"/>
        <c:auto val="1"/>
        <c:lblAlgn val="ctr"/>
        <c:lblOffset val="100"/>
        <c:noMultiLvlLbl val="0"/>
      </c:catAx>
      <c:valAx>
        <c:axId val="172782720"/>
        <c:scaling>
          <c:orientation val="minMax"/>
          <c:max val="100"/>
          <c:min val="7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215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923851509830237E-2"/>
          <c:y val="0.13435975056689378"/>
          <c:w val="0.97817466067634962"/>
          <c:h val="0.72964019274376546"/>
        </c:manualLayout>
      </c:layout>
      <c:lineChart>
        <c:grouping val="standard"/>
        <c:varyColors val="0"/>
        <c:ser>
          <c:idx val="0"/>
          <c:order val="0"/>
          <c:spPr>
            <a:ln w="165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Plan3!$B$3:$B$22</c:f>
              <c:numCache>
                <c:formatCode>0%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</c:v>
                </c:pt>
              </c:numCache>
            </c:numRef>
          </c:cat>
          <c:val>
            <c:numRef>
              <c:f>Plan3!$J$3:$J$22</c:f>
              <c:numCache>
                <c:formatCode>General</c:formatCode>
                <c:ptCount val="20"/>
                <c:pt idx="0">
                  <c:v>0.55827164744362201</c:v>
                </c:pt>
                <c:pt idx="1">
                  <c:v>0.49123160653094139</c:v>
                </c:pt>
                <c:pt idx="2">
                  <c:v>0.43130434782608695</c:v>
                </c:pt>
                <c:pt idx="3">
                  <c:v>0.34205933682373474</c:v>
                </c:pt>
                <c:pt idx="4">
                  <c:v>0.33138032052386696</c:v>
                </c:pt>
                <c:pt idx="5">
                  <c:v>0.35220125786163525</c:v>
                </c:pt>
                <c:pt idx="6">
                  <c:v>0.32517889831918789</c:v>
                </c:pt>
                <c:pt idx="7">
                  <c:v>0.32179989773308332</c:v>
                </c:pt>
                <c:pt idx="8">
                  <c:v>0.32731570293231022</c:v>
                </c:pt>
                <c:pt idx="9">
                  <c:v>0.31851225697379543</c:v>
                </c:pt>
                <c:pt idx="10">
                  <c:v>0.32194954522052521</c:v>
                </c:pt>
                <c:pt idx="11">
                  <c:v>0.32171075231879082</c:v>
                </c:pt>
                <c:pt idx="12">
                  <c:v>0.32126775199168689</c:v>
                </c:pt>
                <c:pt idx="13">
                  <c:v>0.32634198364735156</c:v>
                </c:pt>
                <c:pt idx="14">
                  <c:v>0.31838093569300863</c:v>
                </c:pt>
                <c:pt idx="15">
                  <c:v>0.31869889797369355</c:v>
                </c:pt>
                <c:pt idx="16">
                  <c:v>0.30838920094219968</c:v>
                </c:pt>
                <c:pt idx="17">
                  <c:v>0.30161027682286956</c:v>
                </c:pt>
                <c:pt idx="18">
                  <c:v>0.28870523415977967</c:v>
                </c:pt>
                <c:pt idx="19">
                  <c:v>0.25042142723356431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9-4313-80CC-0F1EDF973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08064"/>
        <c:axId val="178009984"/>
      </c:lineChart>
      <c:catAx>
        <c:axId val="17800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0" baseline="0"/>
                </a:pPr>
                <a:r>
                  <a:rPr lang="en-US" sz="4500" baseline="0"/>
                  <a:t>Percentil da distribuição de renda</a:t>
                </a:r>
              </a:p>
            </c:rich>
          </c:tx>
          <c:layout>
            <c:manualLayout>
              <c:xMode val="edge"/>
              <c:yMode val="edge"/>
              <c:x val="0.37599777746814944"/>
              <c:y val="0.9417385075396835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5000" b="1" i="0" baseline="0"/>
            </a:pPr>
            <a:endParaRPr lang="pt-BR"/>
          </a:p>
        </c:txPr>
        <c:crossAx val="178009984"/>
        <c:crosses val="autoZero"/>
        <c:auto val="1"/>
        <c:lblAlgn val="ctr"/>
        <c:lblOffset val="100"/>
        <c:noMultiLvlLbl val="0"/>
      </c:catAx>
      <c:valAx>
        <c:axId val="178009984"/>
        <c:scaling>
          <c:orientation val="minMax"/>
          <c:max val="0.60000000000000064"/>
          <c:min val="0.2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6000" b="1" i="0" baseline="0"/>
            </a:pPr>
            <a:endParaRPr lang="pt-BR"/>
          </a:p>
        </c:txPr>
        <c:crossAx val="178008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86" footer="0.31496062000000086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923851509830251E-2"/>
          <c:y val="9.5905035192659374E-2"/>
          <c:w val="0.97817466067634962"/>
          <c:h val="0.733912938646600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 w="38100">
              <a:solidFill>
                <a:schemeClr val="tx1">
                  <a:lumMod val="95000"/>
                  <a:lumOff val="5000"/>
                </a:schemeClr>
              </a:solidFill>
            </a:ln>
          </c:spPr>
          <c:invertIfNegative val="0"/>
          <c:cat>
            <c:numRef>
              <c:f>Plan3!$B$3:$B$22</c:f>
              <c:numCache>
                <c:formatCode>0%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</c:v>
                </c:pt>
              </c:numCache>
            </c:numRef>
          </c:cat>
          <c:val>
            <c:numRef>
              <c:f>Plan4!$D$2:$D$21</c:f>
              <c:numCache>
                <c:formatCode>0.00</c:formatCode>
                <c:ptCount val="20"/>
                <c:pt idx="0">
                  <c:v>3.1065999999999998</c:v>
                </c:pt>
                <c:pt idx="1">
                  <c:v>2.7162999999999999</c:v>
                </c:pt>
                <c:pt idx="2">
                  <c:v>2.6116999999999999</c:v>
                </c:pt>
                <c:pt idx="3">
                  <c:v>2.3624000000000001</c:v>
                </c:pt>
                <c:pt idx="4">
                  <c:v>2.3563000000000001</c:v>
                </c:pt>
                <c:pt idx="5">
                  <c:v>2.2873999999999999</c:v>
                </c:pt>
                <c:pt idx="6">
                  <c:v>2.1770999999999998</c:v>
                </c:pt>
                <c:pt idx="7">
                  <c:v>2.1897000000000002</c:v>
                </c:pt>
                <c:pt idx="8">
                  <c:v>2.1812</c:v>
                </c:pt>
                <c:pt idx="9">
                  <c:v>2.0387</c:v>
                </c:pt>
                <c:pt idx="10">
                  <c:v>2.1448</c:v>
                </c:pt>
                <c:pt idx="11">
                  <c:v>1.9930000000000001</c:v>
                </c:pt>
                <c:pt idx="12">
                  <c:v>2.0834000000000001</c:v>
                </c:pt>
                <c:pt idx="13">
                  <c:v>2.0082</c:v>
                </c:pt>
                <c:pt idx="14">
                  <c:v>1.9434</c:v>
                </c:pt>
                <c:pt idx="15">
                  <c:v>1.9818</c:v>
                </c:pt>
                <c:pt idx="16">
                  <c:v>1.9177</c:v>
                </c:pt>
                <c:pt idx="17">
                  <c:v>1.9023000000000001</c:v>
                </c:pt>
                <c:pt idx="18">
                  <c:v>1.8771</c:v>
                </c:pt>
                <c:pt idx="19">
                  <c:v>1.8691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5-4D84-8858-A582D2FD1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axId val="178028928"/>
        <c:axId val="178364416"/>
      </c:barChart>
      <c:catAx>
        <c:axId val="17802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0" baseline="0"/>
                </a:pPr>
                <a:r>
                  <a:rPr lang="en-US" sz="4500" baseline="0"/>
                  <a:t>Percentil da distribuição de renda</a:t>
                </a:r>
              </a:p>
            </c:rich>
          </c:tx>
          <c:layout>
            <c:manualLayout>
              <c:xMode val="edge"/>
              <c:yMode val="edge"/>
              <c:x val="0.37599777746814955"/>
              <c:y val="0.9417385075396839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5000" b="1" i="0" baseline="0"/>
            </a:pPr>
            <a:endParaRPr lang="pt-BR"/>
          </a:p>
        </c:txPr>
        <c:crossAx val="178364416"/>
        <c:crosses val="autoZero"/>
        <c:auto val="1"/>
        <c:lblAlgn val="ctr"/>
        <c:lblOffset val="100"/>
        <c:noMultiLvlLbl val="0"/>
      </c:catAx>
      <c:valAx>
        <c:axId val="178364416"/>
        <c:scaling>
          <c:orientation val="minMax"/>
          <c:max val="3.2"/>
          <c:min val="1.8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6000" b="1" i="0" baseline="0"/>
            </a:pPr>
            <a:endParaRPr lang="pt-BR"/>
          </a:p>
        </c:txPr>
        <c:crossAx val="178028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97" footer="0.31496062000000097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806384214191971E-2"/>
          <c:y val="0.13939943310657643"/>
          <c:w val="0.93184219805589563"/>
          <c:h val="0.74631077097505649"/>
        </c:manualLayout>
      </c:layout>
      <c:lineChart>
        <c:grouping val="standard"/>
        <c:varyColors val="0"/>
        <c:ser>
          <c:idx val="0"/>
          <c:order val="0"/>
          <c:tx>
            <c:v> Mulheres</c:v>
          </c:tx>
          <c:spPr>
            <a:ln w="165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Plan5!$C$7:$C$36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Plan5!$D$7:$D$36</c:f>
              <c:numCache>
                <c:formatCode>##0;\-##0;0</c:formatCode>
                <c:ptCount val="30"/>
                <c:pt idx="0">
                  <c:v>77.561551995850493</c:v>
                </c:pt>
                <c:pt idx="1">
                  <c:v>77.937967797847605</c:v>
                </c:pt>
                <c:pt idx="2">
                  <c:v>78.409339769857894</c:v>
                </c:pt>
                <c:pt idx="3">
                  <c:v>78.571404801741807</c:v>
                </c:pt>
                <c:pt idx="4">
                  <c:v>78.781628045206801</c:v>
                </c:pt>
                <c:pt idx="5">
                  <c:v>78.919802549534495</c:v>
                </c:pt>
                <c:pt idx="6">
                  <c:v>79.070027838567</c:v>
                </c:pt>
                <c:pt idx="7">
                  <c:v>79.317452256935297</c:v>
                </c:pt>
                <c:pt idx="8">
                  <c:v>79.983139122511105</c:v>
                </c:pt>
                <c:pt idx="9">
                  <c:v>81.495893628915397</c:v>
                </c:pt>
                <c:pt idx="10">
                  <c:v>82.579559995938894</c:v>
                </c:pt>
                <c:pt idx="11">
                  <c:v>83.231557756738198</c:v>
                </c:pt>
                <c:pt idx="12">
                  <c:v>84.020958051134201</c:v>
                </c:pt>
                <c:pt idx="13">
                  <c:v>84.658155576079707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1-4BF1-A3E0-E5558ED08ED0}"/>
            </c:ext>
          </c:extLst>
        </c:ser>
        <c:ser>
          <c:idx val="1"/>
          <c:order val="1"/>
          <c:spPr>
            <a:ln w="165100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Plan5!$C$7:$C$36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Plan5!$E$7:$E$36</c:f>
              <c:numCache>
                <c:formatCode>##0;\-##0;0</c:formatCode>
                <c:ptCount val="30"/>
                <c:pt idx="13">
                  <c:v>84.658155576079707</c:v>
                </c:pt>
                <c:pt idx="14">
                  <c:v>85.306406243162101</c:v>
                </c:pt>
                <c:pt idx="15">
                  <c:v>85.898458695980196</c:v>
                </c:pt>
                <c:pt idx="16">
                  <c:v>86.438457884456795</c:v>
                </c:pt>
                <c:pt idx="17">
                  <c:v>86.9414063645048</c:v>
                </c:pt>
                <c:pt idx="18">
                  <c:v>87.439116647679398</c:v>
                </c:pt>
                <c:pt idx="19">
                  <c:v>87.924307377763</c:v>
                </c:pt>
                <c:pt idx="20">
                  <c:v>88.389310959106808</c:v>
                </c:pt>
                <c:pt idx="21">
                  <c:v>88.825898315993697</c:v>
                </c:pt>
                <c:pt idx="22">
                  <c:v>89.2630935720086</c:v>
                </c:pt>
                <c:pt idx="23">
                  <c:v>89.668851261312497</c:v>
                </c:pt>
                <c:pt idx="24">
                  <c:v>90.062576889098892</c:v>
                </c:pt>
                <c:pt idx="25">
                  <c:v>90.493318620659295</c:v>
                </c:pt>
                <c:pt idx="26">
                  <c:v>90.902528187881998</c:v>
                </c:pt>
                <c:pt idx="27">
                  <c:v>91.303233171298103</c:v>
                </c:pt>
                <c:pt idx="28">
                  <c:v>91.707939914963603</c:v>
                </c:pt>
                <c:pt idx="29">
                  <c:v>92.082980734230404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1-4BF1-A3E0-E5558ED08ED0}"/>
            </c:ext>
          </c:extLst>
        </c:ser>
        <c:ser>
          <c:idx val="2"/>
          <c:order val="2"/>
          <c:tx>
            <c:v> Homens</c:v>
          </c:tx>
          <c:spPr>
            <a:ln w="16510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Plan5!$C$7:$C$36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Plan5!$F$7:$F$36</c:f>
              <c:numCache>
                <c:formatCode>##0.00;\-##0.00;0</c:formatCode>
                <c:ptCount val="30"/>
                <c:pt idx="0">
                  <c:v>76.274405150914902</c:v>
                </c:pt>
                <c:pt idx="1">
                  <c:v>76.610375225993693</c:v>
                </c:pt>
                <c:pt idx="2">
                  <c:v>76.869406160894101</c:v>
                </c:pt>
                <c:pt idx="3">
                  <c:v>77.163611079376295</c:v>
                </c:pt>
                <c:pt idx="4">
                  <c:v>77.225892003692707</c:v>
                </c:pt>
                <c:pt idx="5">
                  <c:v>76.760287384522499</c:v>
                </c:pt>
                <c:pt idx="6">
                  <c:v>76.488393442469601</c:v>
                </c:pt>
                <c:pt idx="7">
                  <c:v>76.575928339024799</c:v>
                </c:pt>
                <c:pt idx="8">
                  <c:v>77.098614262901208</c:v>
                </c:pt>
                <c:pt idx="9">
                  <c:v>78.8977354728313</c:v>
                </c:pt>
                <c:pt idx="10">
                  <c:v>79.969134015442904</c:v>
                </c:pt>
                <c:pt idx="11">
                  <c:v>80.350661328169494</c:v>
                </c:pt>
                <c:pt idx="12">
                  <c:v>80.979071278632503</c:v>
                </c:pt>
                <c:pt idx="13">
                  <c:v>81.559573201299997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1-4BF1-A3E0-E5558ED08ED0}"/>
            </c:ext>
          </c:extLst>
        </c:ser>
        <c:ser>
          <c:idx val="3"/>
          <c:order val="3"/>
          <c:spPr>
            <a:ln w="165100"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Plan5!$C$7:$C$36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Plan5!$G$7:$G$36</c:f>
              <c:numCache>
                <c:formatCode>##0;\-##0;0</c:formatCode>
                <c:ptCount val="30"/>
                <c:pt idx="13" formatCode="##0.00;\-##0.00;0.00">
                  <c:v>81.559573201299997</c:v>
                </c:pt>
                <c:pt idx="14" formatCode="##0.00;\-##0.00;0">
                  <c:v>82.051089401996592</c:v>
                </c:pt>
                <c:pt idx="15" formatCode="##0.00;\-##0.00;0">
                  <c:v>82.549150735551095</c:v>
                </c:pt>
                <c:pt idx="16" formatCode="##0.00;\-##0.00;0">
                  <c:v>83.051312469022093</c:v>
                </c:pt>
                <c:pt idx="17" formatCode="##0.00;\-##0.00;0">
                  <c:v>83.606215303026204</c:v>
                </c:pt>
                <c:pt idx="18" formatCode="##0.00;\-##0.00;0">
                  <c:v>84.203600353520102</c:v>
                </c:pt>
                <c:pt idx="19" formatCode="##0.00;\-##0.00;0">
                  <c:v>84.802877476010593</c:v>
                </c:pt>
                <c:pt idx="20" formatCode="##0.00;\-##0.00;0">
                  <c:v>85.410589602834193</c:v>
                </c:pt>
                <c:pt idx="21" formatCode="##0.00;\-##0.00;0">
                  <c:v>85.900699521078792</c:v>
                </c:pt>
                <c:pt idx="22" formatCode="##0.00;\-##0.00;0">
                  <c:v>86.3098773827803</c:v>
                </c:pt>
                <c:pt idx="23" formatCode="##0.00;\-##0.00;0">
                  <c:v>86.730200846854601</c:v>
                </c:pt>
                <c:pt idx="24" formatCode="##0.00;\-##0.00;0">
                  <c:v>87.112856922420704</c:v>
                </c:pt>
                <c:pt idx="25" formatCode="##0.00;\-##0.00;0">
                  <c:v>87.495641565196792</c:v>
                </c:pt>
                <c:pt idx="26" formatCode="##0.00;\-##0.00;0">
                  <c:v>87.846538721357206</c:v>
                </c:pt>
                <c:pt idx="27" formatCode="##0.00;\-##0.00;0">
                  <c:v>88.246049271662201</c:v>
                </c:pt>
                <c:pt idx="28" formatCode="##0.00;\-##0.00;0">
                  <c:v>88.571260663872494</c:v>
                </c:pt>
                <c:pt idx="29" formatCode="##0.00;\-##0.00;0">
                  <c:v>88.931038872597895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C1-4BF1-A3E0-E5558ED08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4288"/>
        <c:axId val="180685824"/>
      </c:lineChart>
      <c:catAx>
        <c:axId val="18068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5000" b="1" i="0" baseline="0"/>
            </a:pPr>
            <a:endParaRPr lang="pt-BR"/>
          </a:p>
        </c:txPr>
        <c:crossAx val="180685824"/>
        <c:crosses val="autoZero"/>
        <c:auto val="1"/>
        <c:lblAlgn val="ctr"/>
        <c:lblOffset val="100"/>
        <c:noMultiLvlLbl val="0"/>
      </c:catAx>
      <c:valAx>
        <c:axId val="180685824"/>
        <c:scaling>
          <c:orientation val="minMax"/>
          <c:min val="76"/>
        </c:scaling>
        <c:delete val="0"/>
        <c:axPos val="l"/>
        <c:numFmt formatCode="##0;\-##0;0" sourceLinked="1"/>
        <c:majorTickMark val="out"/>
        <c:minorTickMark val="none"/>
        <c:tickLblPos val="nextTo"/>
        <c:txPr>
          <a:bodyPr/>
          <a:lstStyle/>
          <a:p>
            <a:pPr>
              <a:defRPr sz="6000" b="1" i="0" baseline="0"/>
            </a:pPr>
            <a:endParaRPr lang="pt-BR"/>
          </a:p>
        </c:txPr>
        <c:crossAx val="18068428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9997028231797962"/>
          <c:y val="0.47725272108843536"/>
          <c:w val="0.19512822986820014"/>
          <c:h val="0.16428707482993196"/>
        </c:manualLayout>
      </c:layout>
      <c:overlay val="1"/>
      <c:txPr>
        <a:bodyPr/>
        <a:lstStyle/>
        <a:p>
          <a:pPr>
            <a:defRPr sz="7000" baseline="0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86" footer="0.31496062000000086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069361585517343E-2"/>
          <c:y val="0.1379217120181406"/>
          <c:w val="0.93877859256289176"/>
          <c:h val="0.640797845804989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50800">
              <a:solidFill>
                <a:schemeClr val="tx1">
                  <a:lumMod val="95000"/>
                  <a:lumOff val="5000"/>
                </a:schemeClr>
              </a:solidFill>
            </a:ln>
          </c:spPr>
          <c:invertIfNegative val="0"/>
          <c:dPt>
            <c:idx val="31"/>
            <c:invertIfNegative val="0"/>
            <c:bubble3D val="0"/>
            <c:spPr>
              <a:solidFill>
                <a:srgbClr val="00B050"/>
              </a:solidFill>
              <a:ln w="5080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F235-45D5-B165-0C4B2CD747B3}"/>
              </c:ext>
            </c:extLst>
          </c:dPt>
          <c:cat>
            <c:strRef>
              <c:f>Plan7!$A$2:$A$44</c:f>
              <c:strCache>
                <c:ptCount val="43"/>
                <c:pt idx="0">
                  <c:v>Japão</c:v>
                </c:pt>
                <c:pt idx="1">
                  <c:v>França</c:v>
                </c:pt>
                <c:pt idx="2">
                  <c:v>Espanha</c:v>
                </c:pt>
                <c:pt idx="3">
                  <c:v>Suíça</c:v>
                </c:pt>
                <c:pt idx="4">
                  <c:v>Coréia do Sul</c:v>
                </c:pt>
                <c:pt idx="5">
                  <c:v>Austrália</c:v>
                </c:pt>
                <c:pt idx="6">
                  <c:v>Itália</c:v>
                </c:pt>
                <c:pt idx="7">
                  <c:v>Canadá</c:v>
                </c:pt>
                <c:pt idx="8">
                  <c:v>Luxemburgo</c:v>
                </c:pt>
                <c:pt idx="9">
                  <c:v>Nova Zelândia</c:v>
                </c:pt>
                <c:pt idx="10">
                  <c:v>Suécia</c:v>
                </c:pt>
                <c:pt idx="11">
                  <c:v>Bélgica</c:v>
                </c:pt>
                <c:pt idx="12">
                  <c:v>Portugal</c:v>
                </c:pt>
                <c:pt idx="13">
                  <c:v>Finlândia</c:v>
                </c:pt>
                <c:pt idx="14">
                  <c:v>Israel</c:v>
                </c:pt>
                <c:pt idx="15">
                  <c:v>Islândia</c:v>
                </c:pt>
                <c:pt idx="16">
                  <c:v>Noruega</c:v>
                </c:pt>
                <c:pt idx="17">
                  <c:v>Áustria</c:v>
                </c:pt>
                <c:pt idx="18">
                  <c:v>Reino Unido</c:v>
                </c:pt>
                <c:pt idx="19">
                  <c:v>Eslovênia</c:v>
                </c:pt>
                <c:pt idx="20">
                  <c:v>Grécia</c:v>
                </c:pt>
                <c:pt idx="21">
                  <c:v>Holanda</c:v>
                </c:pt>
                <c:pt idx="22">
                  <c:v>Chile</c:v>
                </c:pt>
                <c:pt idx="23">
                  <c:v>Alemanha</c:v>
                </c:pt>
                <c:pt idx="24">
                  <c:v>EUA</c:v>
                </c:pt>
                <c:pt idx="25">
                  <c:v>Irlanda</c:v>
                </c:pt>
                <c:pt idx="26">
                  <c:v>Dinamarca</c:v>
                </c:pt>
                <c:pt idx="27">
                  <c:v>Estônia</c:v>
                </c:pt>
                <c:pt idx="28">
                  <c:v>Argentina</c:v>
                </c:pt>
                <c:pt idx="29">
                  <c:v>México</c:v>
                </c:pt>
                <c:pt idx="30">
                  <c:v>Polônia</c:v>
                </c:pt>
                <c:pt idx="31">
                  <c:v>Brasil</c:v>
                </c:pt>
                <c:pt idx="32">
                  <c:v>Rep. Tcheca</c:v>
                </c:pt>
                <c:pt idx="33">
                  <c:v>Turquia</c:v>
                </c:pt>
                <c:pt idx="34">
                  <c:v>Eslováquia</c:v>
                </c:pt>
                <c:pt idx="35">
                  <c:v>Letônia</c:v>
                </c:pt>
                <c:pt idx="36">
                  <c:v>Hungria</c:v>
                </c:pt>
                <c:pt idx="37">
                  <c:v>Rússia</c:v>
                </c:pt>
                <c:pt idx="38">
                  <c:v>China</c:v>
                </c:pt>
                <c:pt idx="39">
                  <c:v>Arábia Saudita</c:v>
                </c:pt>
                <c:pt idx="40">
                  <c:v>África do Sul</c:v>
                </c:pt>
                <c:pt idx="41">
                  <c:v>Índia</c:v>
                </c:pt>
                <c:pt idx="42">
                  <c:v>Indonésia</c:v>
                </c:pt>
              </c:strCache>
            </c:strRef>
          </c:cat>
          <c:val>
            <c:numRef>
              <c:f>Plan7!$C$2:$C$44</c:f>
              <c:numCache>
                <c:formatCode>0.00_ ;\-0.00\ </c:formatCode>
                <c:ptCount val="43"/>
                <c:pt idx="0">
                  <c:v>89.456931999999995</c:v>
                </c:pt>
                <c:pt idx="1">
                  <c:v>88.451110999999997</c:v>
                </c:pt>
                <c:pt idx="2">
                  <c:v>88.160156999999998</c:v>
                </c:pt>
                <c:pt idx="3">
                  <c:v>87.650513000000004</c:v>
                </c:pt>
                <c:pt idx="4">
                  <c:v>87.524776000000003</c:v>
                </c:pt>
                <c:pt idx="5">
                  <c:v>87.404769999999999</c:v>
                </c:pt>
                <c:pt idx="6">
                  <c:v>87.350062000000008</c:v>
                </c:pt>
                <c:pt idx="7">
                  <c:v>87.297133000000002</c:v>
                </c:pt>
                <c:pt idx="8">
                  <c:v>86.733724999999993</c:v>
                </c:pt>
                <c:pt idx="9">
                  <c:v>86.671728000000002</c:v>
                </c:pt>
                <c:pt idx="10">
                  <c:v>86.632521999999994</c:v>
                </c:pt>
                <c:pt idx="11">
                  <c:v>86.63</c:v>
                </c:pt>
                <c:pt idx="12">
                  <c:v>86.601718000000005</c:v>
                </c:pt>
                <c:pt idx="13">
                  <c:v>86.595801999999992</c:v>
                </c:pt>
                <c:pt idx="14">
                  <c:v>86.560469999999995</c:v>
                </c:pt>
                <c:pt idx="15">
                  <c:v>86.549470999999997</c:v>
                </c:pt>
                <c:pt idx="16">
                  <c:v>86.521489000000003</c:v>
                </c:pt>
                <c:pt idx="17">
                  <c:v>86.520967999999996</c:v>
                </c:pt>
                <c:pt idx="18">
                  <c:v>86.380389000000008</c:v>
                </c:pt>
                <c:pt idx="19">
                  <c:v>86.375714000000002</c:v>
                </c:pt>
                <c:pt idx="20">
                  <c:v>86.263593999999998</c:v>
                </c:pt>
                <c:pt idx="21">
                  <c:v>86.235218000000003</c:v>
                </c:pt>
                <c:pt idx="22">
                  <c:v>86.190822999999995</c:v>
                </c:pt>
                <c:pt idx="23">
                  <c:v>86.093216999999996</c:v>
                </c:pt>
                <c:pt idx="24">
                  <c:v>85.976226999999994</c:v>
                </c:pt>
                <c:pt idx="25">
                  <c:v>85.958184000000003</c:v>
                </c:pt>
                <c:pt idx="26">
                  <c:v>85.676367999999997</c:v>
                </c:pt>
                <c:pt idx="27">
                  <c:v>85.385052000000002</c:v>
                </c:pt>
                <c:pt idx="28">
                  <c:v>85.187344999999993</c:v>
                </c:pt>
                <c:pt idx="29">
                  <c:v>85.160174999999995</c:v>
                </c:pt>
                <c:pt idx="30">
                  <c:v>85.108765000000005</c:v>
                </c:pt>
                <c:pt idx="31">
                  <c:v>85.040891999999999</c:v>
                </c:pt>
                <c:pt idx="32">
                  <c:v>84.608289999999997</c:v>
                </c:pt>
                <c:pt idx="33">
                  <c:v>84.055116999999996</c:v>
                </c:pt>
                <c:pt idx="34">
                  <c:v>83.851346000000007</c:v>
                </c:pt>
                <c:pt idx="35">
                  <c:v>83.700766000000002</c:v>
                </c:pt>
                <c:pt idx="36">
                  <c:v>83.573065</c:v>
                </c:pt>
                <c:pt idx="37">
                  <c:v>82.605972000000008</c:v>
                </c:pt>
                <c:pt idx="38">
                  <c:v>82.154652999999996</c:v>
                </c:pt>
                <c:pt idx="39">
                  <c:v>81.387366999999998</c:v>
                </c:pt>
                <c:pt idx="40">
                  <c:v>80.758667000000003</c:v>
                </c:pt>
                <c:pt idx="41">
                  <c:v>80.268718000000007</c:v>
                </c:pt>
                <c:pt idx="42">
                  <c:v>79.393776000000003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5-45D5-B165-0C4B2CD74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axId val="180625792"/>
        <c:axId val="180627328"/>
      </c:barChart>
      <c:catAx>
        <c:axId val="18062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/>
          <a:lstStyle/>
          <a:p>
            <a:pPr>
              <a:defRPr sz="4400" b="1" i="0" baseline="0"/>
            </a:pPr>
            <a:endParaRPr lang="pt-BR"/>
          </a:p>
        </c:txPr>
        <c:crossAx val="180627328"/>
        <c:crosses val="autoZero"/>
        <c:auto val="1"/>
        <c:lblAlgn val="ctr"/>
        <c:lblOffset val="100"/>
        <c:noMultiLvlLbl val="0"/>
      </c:catAx>
      <c:valAx>
        <c:axId val="180627328"/>
        <c:scaling>
          <c:orientation val="minMax"/>
          <c:max val="90"/>
          <c:min val="0"/>
        </c:scaling>
        <c:delete val="0"/>
        <c:axPos val="l"/>
        <c:numFmt formatCode="0_ ;\-0\ " sourceLinked="0"/>
        <c:majorTickMark val="out"/>
        <c:minorTickMark val="none"/>
        <c:tickLblPos val="nextTo"/>
        <c:txPr>
          <a:bodyPr/>
          <a:lstStyle/>
          <a:p>
            <a:pPr>
              <a:defRPr sz="5500" b="1" i="0" baseline="0"/>
            </a:pPr>
            <a:endParaRPr lang="pt-BR"/>
          </a:p>
        </c:txPr>
        <c:crossAx val="180625792"/>
        <c:crosses val="autoZero"/>
        <c:crossBetween val="between"/>
      </c:valAx>
      <c:spPr>
        <a:solidFill>
          <a:schemeClr val="bg1">
            <a:lumMod val="95000"/>
          </a:schemeClr>
        </a:solidFill>
        <a:ln w="63500">
          <a:solidFill>
            <a:schemeClr val="tx1">
              <a:lumMod val="95000"/>
              <a:lumOff val="5000"/>
            </a:schemeClr>
          </a:solidFill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8740157499999996" l="0.511811024" r="0.511811024" t="0.78740157499999996" header="0.31496062000000058" footer="0.31496062000000058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069361585517343E-2"/>
          <c:y val="0.1379217120181406"/>
          <c:w val="0.9387785925628922"/>
          <c:h val="0.640797845804989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50800">
              <a:solidFill>
                <a:schemeClr val="tx1">
                  <a:lumMod val="95000"/>
                  <a:lumOff val="5000"/>
                </a:schemeClr>
              </a:solidFill>
            </a:ln>
          </c:spPr>
          <c:invertIfNegative val="0"/>
          <c:dPt>
            <c:idx val="28"/>
            <c:invertIfNegative val="0"/>
            <c:bubble3D val="0"/>
            <c:spPr>
              <a:solidFill>
                <a:srgbClr val="00B050"/>
              </a:solidFill>
              <a:ln w="5080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DC9E-467E-B346-2179C48BC2D9}"/>
              </c:ext>
            </c:extLst>
          </c:dPt>
          <c:cat>
            <c:strRef>
              <c:f>Plan8!$A$2:$A$44</c:f>
              <c:strCache>
                <c:ptCount val="43"/>
                <c:pt idx="0">
                  <c:v>Suíça</c:v>
                </c:pt>
                <c:pt idx="1">
                  <c:v>Austrália</c:v>
                </c:pt>
                <c:pt idx="2">
                  <c:v>França</c:v>
                </c:pt>
                <c:pt idx="3">
                  <c:v>Islândia</c:v>
                </c:pt>
                <c:pt idx="4">
                  <c:v>Canadá</c:v>
                </c:pt>
                <c:pt idx="5">
                  <c:v>Israel</c:v>
                </c:pt>
                <c:pt idx="6">
                  <c:v>Itália</c:v>
                </c:pt>
                <c:pt idx="7">
                  <c:v>Japão</c:v>
                </c:pt>
                <c:pt idx="8">
                  <c:v>Nova Zelândia</c:v>
                </c:pt>
                <c:pt idx="9">
                  <c:v>Espanha</c:v>
                </c:pt>
                <c:pt idx="10">
                  <c:v>Suécia</c:v>
                </c:pt>
                <c:pt idx="11">
                  <c:v>Noruega</c:v>
                </c:pt>
                <c:pt idx="12">
                  <c:v>Reino Unido</c:v>
                </c:pt>
                <c:pt idx="13">
                  <c:v>Holanda</c:v>
                </c:pt>
                <c:pt idx="14">
                  <c:v>Áustria</c:v>
                </c:pt>
                <c:pt idx="15">
                  <c:v>Luxemburgo</c:v>
                </c:pt>
                <c:pt idx="16">
                  <c:v>Finlândia</c:v>
                </c:pt>
                <c:pt idx="17">
                  <c:v>EUA</c:v>
                </c:pt>
                <c:pt idx="18">
                  <c:v>Bélgica</c:v>
                </c:pt>
                <c:pt idx="19">
                  <c:v>México</c:v>
                </c:pt>
                <c:pt idx="20">
                  <c:v>Coréia do Sul</c:v>
                </c:pt>
                <c:pt idx="21">
                  <c:v>Portugal</c:v>
                </c:pt>
                <c:pt idx="22">
                  <c:v>Grécia</c:v>
                </c:pt>
                <c:pt idx="23">
                  <c:v>Alemanha</c:v>
                </c:pt>
                <c:pt idx="24">
                  <c:v>Irlanda</c:v>
                </c:pt>
                <c:pt idx="25">
                  <c:v>Dinamarca</c:v>
                </c:pt>
                <c:pt idx="26">
                  <c:v>Chile</c:v>
                </c:pt>
                <c:pt idx="27">
                  <c:v>Eslovênia</c:v>
                </c:pt>
                <c:pt idx="28">
                  <c:v>Brasil</c:v>
                </c:pt>
                <c:pt idx="29">
                  <c:v>Rep. Tcheca</c:v>
                </c:pt>
                <c:pt idx="30">
                  <c:v>Polônia</c:v>
                </c:pt>
                <c:pt idx="31">
                  <c:v>Argentina</c:v>
                </c:pt>
                <c:pt idx="32">
                  <c:v>Estônia</c:v>
                </c:pt>
                <c:pt idx="33">
                  <c:v>Turquia</c:v>
                </c:pt>
                <c:pt idx="34">
                  <c:v>Eslováquia</c:v>
                </c:pt>
                <c:pt idx="35">
                  <c:v>China</c:v>
                </c:pt>
                <c:pt idx="36">
                  <c:v>Hungria</c:v>
                </c:pt>
                <c:pt idx="37">
                  <c:v>Arábia Saudita</c:v>
                </c:pt>
                <c:pt idx="38">
                  <c:v>Índia</c:v>
                </c:pt>
                <c:pt idx="39">
                  <c:v>Letônia</c:v>
                </c:pt>
                <c:pt idx="40">
                  <c:v>Rússia</c:v>
                </c:pt>
                <c:pt idx="41">
                  <c:v>Indonésia</c:v>
                </c:pt>
                <c:pt idx="42">
                  <c:v>África do Sul</c:v>
                </c:pt>
              </c:strCache>
            </c:strRef>
          </c:cat>
          <c:val>
            <c:numRef>
              <c:f>Plan8!$C$2:$C$44</c:f>
              <c:numCache>
                <c:formatCode>##0.00;\-##0.00;0</c:formatCode>
                <c:ptCount val="43"/>
                <c:pt idx="0">
                  <c:v>84.876350000000002</c:v>
                </c:pt>
                <c:pt idx="1">
                  <c:v>84.862830000000002</c:v>
                </c:pt>
                <c:pt idx="2">
                  <c:v>84.793245999999996</c:v>
                </c:pt>
                <c:pt idx="3">
                  <c:v>84.688511000000005</c:v>
                </c:pt>
                <c:pt idx="4">
                  <c:v>84.663864000000004</c:v>
                </c:pt>
                <c:pt idx="5">
                  <c:v>84.585148000000004</c:v>
                </c:pt>
                <c:pt idx="6">
                  <c:v>84.542653000000001</c:v>
                </c:pt>
                <c:pt idx="7">
                  <c:v>84.493071</c:v>
                </c:pt>
                <c:pt idx="8">
                  <c:v>84.469836000000001</c:v>
                </c:pt>
                <c:pt idx="9">
                  <c:v>84.364492999999996</c:v>
                </c:pt>
                <c:pt idx="10">
                  <c:v>84.355801999999997</c:v>
                </c:pt>
                <c:pt idx="11">
                  <c:v>84.169224999999997</c:v>
                </c:pt>
                <c:pt idx="12">
                  <c:v>84.069738999999998</c:v>
                </c:pt>
                <c:pt idx="13">
                  <c:v>83.765695999999991</c:v>
                </c:pt>
                <c:pt idx="14">
                  <c:v>83.741796999999991</c:v>
                </c:pt>
                <c:pt idx="15">
                  <c:v>83.674075999999999</c:v>
                </c:pt>
                <c:pt idx="16">
                  <c:v>83.615030000000004</c:v>
                </c:pt>
                <c:pt idx="17">
                  <c:v>83.540036000000001</c:v>
                </c:pt>
                <c:pt idx="18">
                  <c:v>83.440179999999998</c:v>
                </c:pt>
                <c:pt idx="19">
                  <c:v>83.367729999999995</c:v>
                </c:pt>
                <c:pt idx="20">
                  <c:v>83.334243999999998</c:v>
                </c:pt>
                <c:pt idx="21">
                  <c:v>83.288445999999993</c:v>
                </c:pt>
                <c:pt idx="22">
                  <c:v>83.282774000000003</c:v>
                </c:pt>
                <c:pt idx="23">
                  <c:v>83.271732</c:v>
                </c:pt>
                <c:pt idx="24">
                  <c:v>83.229068999999996</c:v>
                </c:pt>
                <c:pt idx="25">
                  <c:v>83.109060999999997</c:v>
                </c:pt>
                <c:pt idx="26">
                  <c:v>82.853471999999996</c:v>
                </c:pt>
                <c:pt idx="27">
                  <c:v>82.825790999999995</c:v>
                </c:pt>
                <c:pt idx="28">
                  <c:v>81.832679999999996</c:v>
                </c:pt>
                <c:pt idx="29">
                  <c:v>81.197201000000007</c:v>
                </c:pt>
                <c:pt idx="30">
                  <c:v>80.997147999999996</c:v>
                </c:pt>
                <c:pt idx="31">
                  <c:v>80.535885000000007</c:v>
                </c:pt>
                <c:pt idx="32">
                  <c:v>80.531656999999996</c:v>
                </c:pt>
                <c:pt idx="33">
                  <c:v>80.358290999999994</c:v>
                </c:pt>
                <c:pt idx="34">
                  <c:v>80.117890000000003</c:v>
                </c:pt>
                <c:pt idx="35">
                  <c:v>80.043794000000005</c:v>
                </c:pt>
                <c:pt idx="36">
                  <c:v>79.802535000000006</c:v>
                </c:pt>
                <c:pt idx="37">
                  <c:v>79.312674999999999</c:v>
                </c:pt>
                <c:pt idx="38">
                  <c:v>79.014955</c:v>
                </c:pt>
                <c:pt idx="39">
                  <c:v>78.842876000000004</c:v>
                </c:pt>
                <c:pt idx="40">
                  <c:v>78.077087000000006</c:v>
                </c:pt>
                <c:pt idx="41">
                  <c:v>77.205135999999996</c:v>
                </c:pt>
                <c:pt idx="42">
                  <c:v>76.495176999999998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E-467E-B346-2179C48BC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axId val="136939776"/>
        <c:axId val="136949760"/>
      </c:barChart>
      <c:catAx>
        <c:axId val="13693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/>
          <a:lstStyle/>
          <a:p>
            <a:pPr>
              <a:defRPr sz="4400" b="1" i="0" baseline="0"/>
            </a:pPr>
            <a:endParaRPr lang="pt-BR"/>
          </a:p>
        </c:txPr>
        <c:crossAx val="136949760"/>
        <c:crosses val="autoZero"/>
        <c:auto val="1"/>
        <c:lblAlgn val="ctr"/>
        <c:lblOffset val="100"/>
        <c:noMultiLvlLbl val="0"/>
      </c:catAx>
      <c:valAx>
        <c:axId val="136949760"/>
        <c:scaling>
          <c:orientation val="minMax"/>
          <c:max val="90"/>
          <c:min val="0"/>
        </c:scaling>
        <c:delete val="0"/>
        <c:axPos val="l"/>
        <c:numFmt formatCode="0_ ;\-0\ " sourceLinked="0"/>
        <c:majorTickMark val="out"/>
        <c:minorTickMark val="none"/>
        <c:tickLblPos val="nextTo"/>
        <c:txPr>
          <a:bodyPr/>
          <a:lstStyle/>
          <a:p>
            <a:pPr>
              <a:defRPr sz="5500" b="1" i="0" baseline="0"/>
            </a:pPr>
            <a:endParaRPr lang="pt-BR"/>
          </a:p>
        </c:txPr>
        <c:crossAx val="136939776"/>
        <c:crosses val="autoZero"/>
        <c:crossBetween val="between"/>
      </c:valAx>
      <c:spPr>
        <a:solidFill>
          <a:schemeClr val="bg1">
            <a:lumMod val="95000"/>
          </a:schemeClr>
        </a:solidFill>
        <a:ln w="63500">
          <a:solidFill>
            <a:schemeClr val="tx1">
              <a:lumMod val="95000"/>
              <a:lumOff val="5000"/>
            </a:schemeClr>
          </a:solidFill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8740157499999996" l="0.511811024" r="0.511811024" t="0.78740157499999996" header="0.31496062000000075" footer="0.3149606200000007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994484934076923E-2"/>
          <c:y val="0.17025877108382093"/>
          <c:w val="0.92520416052449828"/>
          <c:h val="0.64033207999643726"/>
        </c:manualLayout>
      </c:layout>
      <c:lineChart>
        <c:grouping val="standard"/>
        <c:varyColors val="0"/>
        <c:ser>
          <c:idx val="0"/>
          <c:order val="0"/>
          <c:tx>
            <c:v> Homens</c:v>
          </c:tx>
          <c:spPr>
            <a:ln w="635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Plan2!$A$2:$A$82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Plan2!$E$2:$E$82</c:f>
              <c:numCache>
                <c:formatCode>0.0</c:formatCode>
                <c:ptCount val="81"/>
                <c:pt idx="0">
                  <c:v>72.233731911588521</c:v>
                </c:pt>
                <c:pt idx="1">
                  <c:v>73.28407167570883</c:v>
                </c:pt>
                <c:pt idx="2">
                  <c:v>73.353400276659045</c:v>
                </c:pt>
                <c:pt idx="3">
                  <c:v>73.398126083351301</c:v>
                </c:pt>
                <c:pt idx="4">
                  <c:v>73.431966016089731</c:v>
                </c:pt>
                <c:pt idx="5">
                  <c:v>73.459475682769579</c:v>
                </c:pt>
                <c:pt idx="6">
                  <c:v>73.482829657088601</c:v>
                </c:pt>
                <c:pt idx="7">
                  <c:v>73.503298158628056</c:v>
                </c:pt>
                <c:pt idx="8">
                  <c:v>73.52175212315143</c:v>
                </c:pt>
                <c:pt idx="9">
                  <c:v>73.538894374476754</c:v>
                </c:pt>
                <c:pt idx="10">
                  <c:v>73.555400955717147</c:v>
                </c:pt>
                <c:pt idx="11">
                  <c:v>73.572040730650656</c:v>
                </c:pt>
                <c:pt idx="12">
                  <c:v>73.589810241526976</c:v>
                </c:pt>
                <c:pt idx="13">
                  <c:v>73.610115548804913</c:v>
                </c:pt>
                <c:pt idx="14">
                  <c:v>73.63503976167614</c:v>
                </c:pt>
                <c:pt idx="15">
                  <c:v>73.667752132117641</c:v>
                </c:pt>
                <c:pt idx="16">
                  <c:v>73.730193191769814</c:v>
                </c:pt>
                <c:pt idx="17">
                  <c:v>73.808718157415527</c:v>
                </c:pt>
                <c:pt idx="18">
                  <c:v>73.90130272552328</c:v>
                </c:pt>
                <c:pt idx="19">
                  <c:v>74.004788323622364</c:v>
                </c:pt>
                <c:pt idx="20">
                  <c:v>74.116470501093062</c:v>
                </c:pt>
                <c:pt idx="21">
                  <c:v>74.236077258312974</c:v>
                </c:pt>
                <c:pt idx="22">
                  <c:v>74.36298994832282</c:v>
                </c:pt>
                <c:pt idx="23">
                  <c:v>74.493803035843086</c:v>
                </c:pt>
                <c:pt idx="24">
                  <c:v>74.624427190986381</c:v>
                </c:pt>
                <c:pt idx="25">
                  <c:v>74.751944342579122</c:v>
                </c:pt>
                <c:pt idx="26">
                  <c:v>74.875085799417036</c:v>
                </c:pt>
                <c:pt idx="27">
                  <c:v>74.994236812861459</c:v>
                </c:pt>
                <c:pt idx="28">
                  <c:v>75.110298185678289</c:v>
                </c:pt>
                <c:pt idx="29">
                  <c:v>75.224881565378553</c:v>
                </c:pt>
                <c:pt idx="30">
                  <c:v>75.339198388589466</c:v>
                </c:pt>
                <c:pt idx="31">
                  <c:v>75.453461420470404</c:v>
                </c:pt>
                <c:pt idx="32">
                  <c:v>75.567430092893559</c:v>
                </c:pt>
                <c:pt idx="33">
                  <c:v>75.681357287195226</c:v>
                </c:pt>
                <c:pt idx="34">
                  <c:v>75.795479236961455</c:v>
                </c:pt>
                <c:pt idx="35">
                  <c:v>75.910104338277989</c:v>
                </c:pt>
                <c:pt idx="36">
                  <c:v>76.025666556786462</c:v>
                </c:pt>
                <c:pt idx="37">
                  <c:v>76.142660767067269</c:v>
                </c:pt>
                <c:pt idx="38">
                  <c:v>76.261552233849059</c:v>
                </c:pt>
                <c:pt idx="39">
                  <c:v>76.382825222341211</c:v>
                </c:pt>
                <c:pt idx="40">
                  <c:v>76.506985949621949</c:v>
                </c:pt>
                <c:pt idx="41">
                  <c:v>76.634491030334289</c:v>
                </c:pt>
                <c:pt idx="42">
                  <c:v>76.765870724571101</c:v>
                </c:pt>
                <c:pt idx="43">
                  <c:v>76.901787173497723</c:v>
                </c:pt>
                <c:pt idx="44">
                  <c:v>77.042945626373125</c:v>
                </c:pt>
                <c:pt idx="45">
                  <c:v>77.189966781761825</c:v>
                </c:pt>
                <c:pt idx="46">
                  <c:v>77.34326426111808</c:v>
                </c:pt>
                <c:pt idx="47">
                  <c:v>77.503212155309214</c:v>
                </c:pt>
                <c:pt idx="48">
                  <c:v>77.670307093347731</c:v>
                </c:pt>
                <c:pt idx="49">
                  <c:v>77.845041609266744</c:v>
                </c:pt>
                <c:pt idx="50">
                  <c:v>78.02781827601018</c:v>
                </c:pt>
                <c:pt idx="51">
                  <c:v>78.218920427311076</c:v>
                </c:pt>
                <c:pt idx="52">
                  <c:v>78.418535637931228</c:v>
                </c:pt>
                <c:pt idx="53">
                  <c:v>78.626821976117043</c:v>
                </c:pt>
                <c:pt idx="54">
                  <c:v>78.843887849196349</c:v>
                </c:pt>
                <c:pt idx="55">
                  <c:v>79.06982621917507</c:v>
                </c:pt>
                <c:pt idx="56">
                  <c:v>79.304988023475488</c:v>
                </c:pt>
                <c:pt idx="57">
                  <c:v>79.549509981703991</c:v>
                </c:pt>
                <c:pt idx="58">
                  <c:v>79.80305172974947</c:v>
                </c:pt>
                <c:pt idx="59">
                  <c:v>80.065122286085256</c:v>
                </c:pt>
                <c:pt idx="60">
                  <c:v>80.33551762650157</c:v>
                </c:pt>
                <c:pt idx="61">
                  <c:v>80.614337338277394</c:v>
                </c:pt>
                <c:pt idx="62">
                  <c:v>80.902144357300585</c:v>
                </c:pt>
                <c:pt idx="63">
                  <c:v>81.199788348183006</c:v>
                </c:pt>
                <c:pt idx="64">
                  <c:v>81.508351385393482</c:v>
                </c:pt>
                <c:pt idx="65">
                  <c:v>81.828750825935344</c:v>
                </c:pt>
                <c:pt idx="66">
                  <c:v>82.161060756493214</c:v>
                </c:pt>
                <c:pt idx="67">
                  <c:v>82.505563790504013</c:v>
                </c:pt>
                <c:pt idx="68">
                  <c:v>82.863571900850332</c:v>
                </c:pt>
                <c:pt idx="69">
                  <c:v>83.23671712765902</c:v>
                </c:pt>
                <c:pt idx="70">
                  <c:v>83.626210111245896</c:v>
                </c:pt>
                <c:pt idx="71">
                  <c:v>84.032197979503209</c:v>
                </c:pt>
                <c:pt idx="72">
                  <c:v>84.454589137148076</c:v>
                </c:pt>
                <c:pt idx="73">
                  <c:v>84.894012975606941</c:v>
                </c:pt>
                <c:pt idx="74">
                  <c:v>85.351237202218783</c:v>
                </c:pt>
                <c:pt idx="75">
                  <c:v>85.826862105423658</c:v>
                </c:pt>
                <c:pt idx="76">
                  <c:v>86.321078637494239</c:v>
                </c:pt>
                <c:pt idx="77">
                  <c:v>86.833977545561467</c:v>
                </c:pt>
                <c:pt idx="78">
                  <c:v>87.365983946272053</c:v>
                </c:pt>
                <c:pt idx="79">
                  <c:v>87.917670195344314</c:v>
                </c:pt>
                <c:pt idx="80">
                  <c:v>88.489718438687476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B-46A6-AABA-67ADB6C521BA}"/>
            </c:ext>
          </c:extLst>
        </c:ser>
        <c:ser>
          <c:idx val="1"/>
          <c:order val="1"/>
          <c:tx>
            <c:v> Mulheres</c:v>
          </c:tx>
          <c:spPr>
            <a:ln w="635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Plan2!$A$2:$A$82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Plan2!$F$2:$F$82</c:f>
              <c:numCache>
                <c:formatCode>0.0</c:formatCode>
                <c:ptCount val="81"/>
                <c:pt idx="0">
                  <c:v>79.368930606091638</c:v>
                </c:pt>
                <c:pt idx="1">
                  <c:v>80.346732161403821</c:v>
                </c:pt>
                <c:pt idx="2">
                  <c:v>80.409215042000653</c:v>
                </c:pt>
                <c:pt idx="3">
                  <c:v>80.447901187161236</c:v>
                </c:pt>
                <c:pt idx="4">
                  <c:v>80.476450516526455</c:v>
                </c:pt>
                <c:pt idx="5">
                  <c:v>80.499246004974708</c:v>
                </c:pt>
                <c:pt idx="6">
                  <c:v>80.518328893825327</c:v>
                </c:pt>
                <c:pt idx="7">
                  <c:v>80.534862365275373</c:v>
                </c:pt>
                <c:pt idx="8">
                  <c:v>80.549618445568271</c:v>
                </c:pt>
                <c:pt idx="9">
                  <c:v>80.563191161249307</c:v>
                </c:pt>
                <c:pt idx="10">
                  <c:v>80.576116151591165</c:v>
                </c:pt>
                <c:pt idx="11">
                  <c:v>80.588959438821448</c:v>
                </c:pt>
                <c:pt idx="12">
                  <c:v>80.602404712219212</c:v>
                </c:pt>
                <c:pt idx="13">
                  <c:v>80.618051270032652</c:v>
                </c:pt>
                <c:pt idx="14">
                  <c:v>80.636473170063994</c:v>
                </c:pt>
                <c:pt idx="15">
                  <c:v>80.65750712474518</c:v>
                </c:pt>
                <c:pt idx="16">
                  <c:v>80.681100302039013</c:v>
                </c:pt>
                <c:pt idx="17">
                  <c:v>80.707642082295493</c:v>
                </c:pt>
                <c:pt idx="18">
                  <c:v>80.7363610213622</c:v>
                </c:pt>
                <c:pt idx="19">
                  <c:v>80.766163484158525</c:v>
                </c:pt>
                <c:pt idx="20">
                  <c:v>80.796283943679541</c:v>
                </c:pt>
                <c:pt idx="21">
                  <c:v>80.826598291736985</c:v>
                </c:pt>
                <c:pt idx="22">
                  <c:v>80.857360702978582</c:v>
                </c:pt>
                <c:pt idx="23">
                  <c:v>80.888670240129372</c:v>
                </c:pt>
                <c:pt idx="24">
                  <c:v>80.920724173414186</c:v>
                </c:pt>
                <c:pt idx="25">
                  <c:v>80.953696153005467</c:v>
                </c:pt>
                <c:pt idx="26">
                  <c:v>80.98761868528625</c:v>
                </c:pt>
                <c:pt idx="27">
                  <c:v>81.022534376340701</c:v>
                </c:pt>
                <c:pt idx="28">
                  <c:v>81.058646108942014</c:v>
                </c:pt>
                <c:pt idx="29">
                  <c:v>81.096196136491884</c:v>
                </c:pt>
                <c:pt idx="30">
                  <c:v>81.135383280667966</c:v>
                </c:pt>
                <c:pt idx="31">
                  <c:v>81.17643502561171</c:v>
                </c:pt>
                <c:pt idx="32">
                  <c:v>81.219438219105143</c:v>
                </c:pt>
                <c:pt idx="33">
                  <c:v>81.264300387010863</c:v>
                </c:pt>
                <c:pt idx="34">
                  <c:v>81.310856740001782</c:v>
                </c:pt>
                <c:pt idx="35">
                  <c:v>81.359081491277905</c:v>
                </c:pt>
                <c:pt idx="36">
                  <c:v>81.40917471430086</c:v>
                </c:pt>
                <c:pt idx="37">
                  <c:v>81.461490277083286</c:v>
                </c:pt>
                <c:pt idx="38">
                  <c:v>81.516368654632146</c:v>
                </c:pt>
                <c:pt idx="39">
                  <c:v>81.574203004774304</c:v>
                </c:pt>
                <c:pt idx="40">
                  <c:v>81.635378152530137</c:v>
                </c:pt>
                <c:pt idx="41">
                  <c:v>81.70010428215322</c:v>
                </c:pt>
                <c:pt idx="42">
                  <c:v>81.768685819846553</c:v>
                </c:pt>
                <c:pt idx="43">
                  <c:v>81.841691754063447</c:v>
                </c:pt>
                <c:pt idx="44">
                  <c:v>81.919759840125337</c:v>
                </c:pt>
                <c:pt idx="45">
                  <c:v>82.003366803226868</c:v>
                </c:pt>
                <c:pt idx="46">
                  <c:v>82.092856907121714</c:v>
                </c:pt>
                <c:pt idx="47">
                  <c:v>82.188297551150356</c:v>
                </c:pt>
                <c:pt idx="48">
                  <c:v>82.289544487234068</c:v>
                </c:pt>
                <c:pt idx="49">
                  <c:v>82.396322331651618</c:v>
                </c:pt>
                <c:pt idx="50">
                  <c:v>82.508499504034788</c:v>
                </c:pt>
                <c:pt idx="51">
                  <c:v>82.626299223942894</c:v>
                </c:pt>
                <c:pt idx="52">
                  <c:v>82.750025137984437</c:v>
                </c:pt>
                <c:pt idx="53">
                  <c:v>82.879758024037898</c:v>
                </c:pt>
                <c:pt idx="54">
                  <c:v>83.01556735226734</c:v>
                </c:pt>
                <c:pt idx="55">
                  <c:v>83.15760874239983</c:v>
                </c:pt>
                <c:pt idx="56">
                  <c:v>83.306277802483081</c:v>
                </c:pt>
                <c:pt idx="57">
                  <c:v>83.461957994134465</c:v>
                </c:pt>
                <c:pt idx="58">
                  <c:v>83.624831381275641</c:v>
                </c:pt>
                <c:pt idx="59">
                  <c:v>83.795053983728891</c:v>
                </c:pt>
                <c:pt idx="60">
                  <c:v>83.972926474700799</c:v>
                </c:pt>
                <c:pt idx="61">
                  <c:v>84.158875707825757</c:v>
                </c:pt>
                <c:pt idx="62">
                  <c:v>84.353542065614306</c:v>
                </c:pt>
                <c:pt idx="63">
                  <c:v>84.557716927184359</c:v>
                </c:pt>
                <c:pt idx="64">
                  <c:v>84.7722921711391</c:v>
                </c:pt>
                <c:pt idx="65">
                  <c:v>84.99807013652746</c:v>
                </c:pt>
                <c:pt idx="66">
                  <c:v>85.235436128799876</c:v>
                </c:pt>
                <c:pt idx="67">
                  <c:v>85.48488272318815</c:v>
                </c:pt>
                <c:pt idx="68">
                  <c:v>85.747391932100783</c:v>
                </c:pt>
                <c:pt idx="69">
                  <c:v>86.024074661074806</c:v>
                </c:pt>
                <c:pt idx="70">
                  <c:v>86.31580440653245</c:v>
                </c:pt>
                <c:pt idx="71">
                  <c:v>86.622711941877583</c:v>
                </c:pt>
                <c:pt idx="72">
                  <c:v>86.944983521124982</c:v>
                </c:pt>
                <c:pt idx="73">
                  <c:v>87.283520605196244</c:v>
                </c:pt>
                <c:pt idx="74">
                  <c:v>87.639412502056658</c:v>
                </c:pt>
                <c:pt idx="75">
                  <c:v>88.013451984575937</c:v>
                </c:pt>
                <c:pt idx="76">
                  <c:v>88.405455165007695</c:v>
                </c:pt>
                <c:pt idx="77">
                  <c:v>88.815307893610722</c:v>
                </c:pt>
                <c:pt idx="78">
                  <c:v>89.243895280416808</c:v>
                </c:pt>
                <c:pt idx="79">
                  <c:v>89.692443351242474</c:v>
                </c:pt>
                <c:pt idx="80">
                  <c:v>90.161895465283976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B-46A6-AABA-67ADB6C52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86240"/>
        <c:axId val="179387776"/>
      </c:lineChart>
      <c:catAx>
        <c:axId val="179386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800" b="1" i="0" baseline="0"/>
            </a:pPr>
            <a:endParaRPr lang="pt-BR"/>
          </a:p>
        </c:txPr>
        <c:crossAx val="1793877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9387776"/>
        <c:scaling>
          <c:orientation val="minMax"/>
          <c:max val="92"/>
          <c:min val="70"/>
        </c:scaling>
        <c:delete val="0"/>
        <c:axPos val="l"/>
        <c:majorGridlines>
          <c:spPr>
            <a:ln w="38100">
              <a:solidFill>
                <a:schemeClr val="bg1">
                  <a:lumMod val="50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8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179386240"/>
        <c:crosses val="autoZero"/>
        <c:crossBetween val="midCat"/>
        <c:majorUnit val="4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legend>
      <c:legendPos val="r"/>
      <c:layout>
        <c:manualLayout>
          <c:xMode val="edge"/>
          <c:yMode val="edge"/>
          <c:x val="4.1340934159390559E-2"/>
          <c:y val="0.16518049522182587"/>
          <c:w val="0.39835353830174697"/>
          <c:h val="6.3191376368628607E-2"/>
        </c:manualLayout>
      </c:layout>
      <c:overlay val="1"/>
      <c:txPr>
        <a:bodyPr/>
        <a:lstStyle/>
        <a:p>
          <a:pPr>
            <a:defRPr sz="1800" baseline="0">
              <a:latin typeface="Helvetica" pitchFamily="34" charset="0"/>
              <a:cs typeface="Helvetica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47882889973239E-2"/>
          <c:y val="0.14600497030894388"/>
          <c:w val="0.91974143449289048"/>
          <c:h val="0.59333057786381349"/>
        </c:manualLayout>
      </c:layout>
      <c:lineChart>
        <c:grouping val="standard"/>
        <c:varyColors val="0"/>
        <c:ser>
          <c:idx val="0"/>
          <c:order val="0"/>
          <c:tx>
            <c:v> Mulheres</c:v>
          </c:tx>
          <c:spPr>
            <a:ln>
              <a:noFill/>
            </a:ln>
          </c:spPr>
          <c:marker>
            <c:symbol val="circle"/>
            <c:size val="15"/>
            <c:spPr>
              <a:solidFill>
                <a:srgbClr val="FF0000"/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dPt>
            <c:idx val="31"/>
            <c:marker>
              <c:spPr>
                <a:solidFill>
                  <a:srgbClr val="00B050"/>
                </a:solidFill>
                <a:ln w="12700">
                  <a:solidFill>
                    <a:schemeClr val="tx1">
                      <a:lumMod val="95000"/>
                      <a:lumOff val="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DC5-4119-8273-5986DD140A9F}"/>
              </c:ext>
            </c:extLst>
          </c:dPt>
          <c:cat>
            <c:strRef>
              <c:f>Plan9!$A$3:$A$45</c:f>
              <c:strCache>
                <c:ptCount val="43"/>
                <c:pt idx="0">
                  <c:v>Japão</c:v>
                </c:pt>
                <c:pt idx="1">
                  <c:v>França</c:v>
                </c:pt>
                <c:pt idx="2">
                  <c:v>Espanha</c:v>
                </c:pt>
                <c:pt idx="3">
                  <c:v>Suíça</c:v>
                </c:pt>
                <c:pt idx="4">
                  <c:v>Coréia do Sul</c:v>
                </c:pt>
                <c:pt idx="5">
                  <c:v>Austrália</c:v>
                </c:pt>
                <c:pt idx="6">
                  <c:v>Itália</c:v>
                </c:pt>
                <c:pt idx="7">
                  <c:v>Canadá</c:v>
                </c:pt>
                <c:pt idx="8">
                  <c:v>Luxemburgo</c:v>
                </c:pt>
                <c:pt idx="9">
                  <c:v>Nova Zelândia</c:v>
                </c:pt>
                <c:pt idx="10">
                  <c:v>Suécia</c:v>
                </c:pt>
                <c:pt idx="11">
                  <c:v>Bélgica</c:v>
                </c:pt>
                <c:pt idx="12">
                  <c:v>Portugal</c:v>
                </c:pt>
                <c:pt idx="13">
                  <c:v>Finlândia</c:v>
                </c:pt>
                <c:pt idx="14">
                  <c:v>Israel</c:v>
                </c:pt>
                <c:pt idx="15">
                  <c:v>Islândia</c:v>
                </c:pt>
                <c:pt idx="16">
                  <c:v>Noruega</c:v>
                </c:pt>
                <c:pt idx="17">
                  <c:v>Áustria</c:v>
                </c:pt>
                <c:pt idx="18">
                  <c:v>Reino Unido</c:v>
                </c:pt>
                <c:pt idx="19">
                  <c:v>Eslovênia</c:v>
                </c:pt>
                <c:pt idx="20">
                  <c:v>Grécia</c:v>
                </c:pt>
                <c:pt idx="21">
                  <c:v>Holanda</c:v>
                </c:pt>
                <c:pt idx="22">
                  <c:v>Chile</c:v>
                </c:pt>
                <c:pt idx="23">
                  <c:v>Alemanha</c:v>
                </c:pt>
                <c:pt idx="24">
                  <c:v>EUA</c:v>
                </c:pt>
                <c:pt idx="25">
                  <c:v>Irlanda</c:v>
                </c:pt>
                <c:pt idx="26">
                  <c:v>Dinamarca</c:v>
                </c:pt>
                <c:pt idx="27">
                  <c:v>Estônia</c:v>
                </c:pt>
                <c:pt idx="28">
                  <c:v>Argentina</c:v>
                </c:pt>
                <c:pt idx="29">
                  <c:v>México</c:v>
                </c:pt>
                <c:pt idx="30">
                  <c:v>Polônia</c:v>
                </c:pt>
                <c:pt idx="31">
                  <c:v>Brasil</c:v>
                </c:pt>
                <c:pt idx="32">
                  <c:v>Rep. Tcheca</c:v>
                </c:pt>
                <c:pt idx="33">
                  <c:v>Turquia</c:v>
                </c:pt>
                <c:pt idx="34">
                  <c:v>Eslováquia</c:v>
                </c:pt>
                <c:pt idx="35">
                  <c:v>Letônia</c:v>
                </c:pt>
                <c:pt idx="36">
                  <c:v>Hungria</c:v>
                </c:pt>
                <c:pt idx="37">
                  <c:v>Rússia</c:v>
                </c:pt>
                <c:pt idx="38">
                  <c:v>China</c:v>
                </c:pt>
                <c:pt idx="39">
                  <c:v>Arábia Saudita</c:v>
                </c:pt>
                <c:pt idx="40">
                  <c:v>África do Sul</c:v>
                </c:pt>
                <c:pt idx="41">
                  <c:v>Índia</c:v>
                </c:pt>
                <c:pt idx="42">
                  <c:v>Indonésia</c:v>
                </c:pt>
              </c:strCache>
            </c:strRef>
          </c:cat>
          <c:val>
            <c:numRef>
              <c:f>Plan9!$C$3:$C$45</c:f>
              <c:numCache>
                <c:formatCode>General</c:formatCode>
                <c:ptCount val="43"/>
                <c:pt idx="0">
                  <c:v>89.456931999999995</c:v>
                </c:pt>
                <c:pt idx="1">
                  <c:v>88.451110999999997</c:v>
                </c:pt>
                <c:pt idx="2">
                  <c:v>88.160156999999998</c:v>
                </c:pt>
                <c:pt idx="3">
                  <c:v>87.650513000000004</c:v>
                </c:pt>
                <c:pt idx="4">
                  <c:v>87.524776000000003</c:v>
                </c:pt>
                <c:pt idx="5">
                  <c:v>87.404769999999999</c:v>
                </c:pt>
                <c:pt idx="6">
                  <c:v>87.350062000000008</c:v>
                </c:pt>
                <c:pt idx="7">
                  <c:v>87.297133000000002</c:v>
                </c:pt>
                <c:pt idx="8">
                  <c:v>86.733724999999993</c:v>
                </c:pt>
                <c:pt idx="9">
                  <c:v>86.671728000000002</c:v>
                </c:pt>
                <c:pt idx="10">
                  <c:v>86.632521999999994</c:v>
                </c:pt>
                <c:pt idx="11">
                  <c:v>86.63</c:v>
                </c:pt>
                <c:pt idx="12">
                  <c:v>86.601718000000005</c:v>
                </c:pt>
                <c:pt idx="13">
                  <c:v>86.595801999999992</c:v>
                </c:pt>
                <c:pt idx="14">
                  <c:v>86.560469999999995</c:v>
                </c:pt>
                <c:pt idx="15">
                  <c:v>86.549470999999997</c:v>
                </c:pt>
                <c:pt idx="16">
                  <c:v>86.521489000000003</c:v>
                </c:pt>
                <c:pt idx="17">
                  <c:v>86.520967999999996</c:v>
                </c:pt>
                <c:pt idx="18">
                  <c:v>86.380389000000008</c:v>
                </c:pt>
                <c:pt idx="19">
                  <c:v>86.375714000000002</c:v>
                </c:pt>
                <c:pt idx="20">
                  <c:v>86.263593999999998</c:v>
                </c:pt>
                <c:pt idx="21">
                  <c:v>86.235218000000003</c:v>
                </c:pt>
                <c:pt idx="22">
                  <c:v>86.190822999999995</c:v>
                </c:pt>
                <c:pt idx="23">
                  <c:v>86.093216999999996</c:v>
                </c:pt>
                <c:pt idx="24">
                  <c:v>85.976226999999994</c:v>
                </c:pt>
                <c:pt idx="25">
                  <c:v>85.958184000000003</c:v>
                </c:pt>
                <c:pt idx="26">
                  <c:v>85.676367999999997</c:v>
                </c:pt>
                <c:pt idx="27">
                  <c:v>85.385052000000002</c:v>
                </c:pt>
                <c:pt idx="28">
                  <c:v>85.187344999999993</c:v>
                </c:pt>
                <c:pt idx="29">
                  <c:v>85.160174999999995</c:v>
                </c:pt>
                <c:pt idx="30">
                  <c:v>85.108765000000005</c:v>
                </c:pt>
                <c:pt idx="31">
                  <c:v>85.040891999999999</c:v>
                </c:pt>
                <c:pt idx="32">
                  <c:v>84.608289999999997</c:v>
                </c:pt>
                <c:pt idx="33">
                  <c:v>84.055116999999996</c:v>
                </c:pt>
                <c:pt idx="34">
                  <c:v>83.851346000000007</c:v>
                </c:pt>
                <c:pt idx="35">
                  <c:v>83.700766000000002</c:v>
                </c:pt>
                <c:pt idx="36">
                  <c:v>83.573065</c:v>
                </c:pt>
                <c:pt idx="37">
                  <c:v>82.605972000000008</c:v>
                </c:pt>
                <c:pt idx="38">
                  <c:v>82.154652999999996</c:v>
                </c:pt>
                <c:pt idx="39">
                  <c:v>81.387366999999998</c:v>
                </c:pt>
                <c:pt idx="40">
                  <c:v>80.758667000000003</c:v>
                </c:pt>
                <c:pt idx="41">
                  <c:v>80.268718000000007</c:v>
                </c:pt>
                <c:pt idx="42">
                  <c:v>79.393776000000003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5-4119-8273-5986DD140A9F}"/>
            </c:ext>
          </c:extLst>
        </c:ser>
        <c:ser>
          <c:idx val="1"/>
          <c:order val="1"/>
          <c:tx>
            <c:v> Homens</c:v>
          </c:tx>
          <c:spPr>
            <a:ln>
              <a:noFill/>
            </a:ln>
          </c:spPr>
          <c:marker>
            <c:symbol val="circle"/>
            <c:size val="15"/>
            <c:spPr>
              <a:solidFill>
                <a:srgbClr val="00B0F0"/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dPt>
            <c:idx val="31"/>
            <c:marker>
              <c:spPr>
                <a:solidFill>
                  <a:srgbClr val="7030A0"/>
                </a:solidFill>
                <a:ln w="12700">
                  <a:solidFill>
                    <a:schemeClr val="tx1">
                      <a:lumMod val="95000"/>
                      <a:lumOff val="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DC5-4119-8273-5986DD140A9F}"/>
              </c:ext>
            </c:extLst>
          </c:dPt>
          <c:val>
            <c:numRef>
              <c:f>Plan9!$B$3:$B$45</c:f>
              <c:numCache>
                <c:formatCode>##0.00;\-##0.00;0</c:formatCode>
                <c:ptCount val="43"/>
                <c:pt idx="0">
                  <c:v>84.493071</c:v>
                </c:pt>
                <c:pt idx="1">
                  <c:v>84.793245999999996</c:v>
                </c:pt>
                <c:pt idx="2">
                  <c:v>84.364492999999996</c:v>
                </c:pt>
                <c:pt idx="3">
                  <c:v>84.876350000000002</c:v>
                </c:pt>
                <c:pt idx="4">
                  <c:v>83.334243999999998</c:v>
                </c:pt>
                <c:pt idx="5">
                  <c:v>84.862830000000002</c:v>
                </c:pt>
                <c:pt idx="6">
                  <c:v>84.542653000000001</c:v>
                </c:pt>
                <c:pt idx="7">
                  <c:v>84.663864000000004</c:v>
                </c:pt>
                <c:pt idx="8">
                  <c:v>83.674075999999999</c:v>
                </c:pt>
                <c:pt idx="9">
                  <c:v>84.469836000000001</c:v>
                </c:pt>
                <c:pt idx="10">
                  <c:v>84.355801999999997</c:v>
                </c:pt>
                <c:pt idx="11">
                  <c:v>83.440179999999998</c:v>
                </c:pt>
                <c:pt idx="12">
                  <c:v>83.288445999999993</c:v>
                </c:pt>
                <c:pt idx="13">
                  <c:v>83.615030000000004</c:v>
                </c:pt>
                <c:pt idx="14">
                  <c:v>84.585148000000004</c:v>
                </c:pt>
                <c:pt idx="15">
                  <c:v>84.688511000000005</c:v>
                </c:pt>
                <c:pt idx="16">
                  <c:v>84.169224999999997</c:v>
                </c:pt>
                <c:pt idx="17">
                  <c:v>83.741796999999991</c:v>
                </c:pt>
                <c:pt idx="18">
                  <c:v>84.069738999999998</c:v>
                </c:pt>
                <c:pt idx="19">
                  <c:v>82.825790999999995</c:v>
                </c:pt>
                <c:pt idx="20">
                  <c:v>83.282774000000003</c:v>
                </c:pt>
                <c:pt idx="21">
                  <c:v>83.765695999999991</c:v>
                </c:pt>
                <c:pt idx="22">
                  <c:v>82.853471999999996</c:v>
                </c:pt>
                <c:pt idx="23">
                  <c:v>83.271732</c:v>
                </c:pt>
                <c:pt idx="24">
                  <c:v>83.540036000000001</c:v>
                </c:pt>
                <c:pt idx="25">
                  <c:v>83.229068999999996</c:v>
                </c:pt>
                <c:pt idx="26">
                  <c:v>83.109060999999997</c:v>
                </c:pt>
                <c:pt idx="27">
                  <c:v>80.531656999999996</c:v>
                </c:pt>
                <c:pt idx="28">
                  <c:v>80.535885000000007</c:v>
                </c:pt>
                <c:pt idx="29">
                  <c:v>83.367729999999995</c:v>
                </c:pt>
                <c:pt idx="30">
                  <c:v>80.997147999999996</c:v>
                </c:pt>
                <c:pt idx="31">
                  <c:v>81.832679999999996</c:v>
                </c:pt>
                <c:pt idx="32">
                  <c:v>81.197201000000007</c:v>
                </c:pt>
                <c:pt idx="33">
                  <c:v>80.358290999999994</c:v>
                </c:pt>
                <c:pt idx="34">
                  <c:v>80.117890000000003</c:v>
                </c:pt>
                <c:pt idx="35">
                  <c:v>78.842876000000004</c:v>
                </c:pt>
                <c:pt idx="36">
                  <c:v>79.802535000000006</c:v>
                </c:pt>
                <c:pt idx="37">
                  <c:v>78.077087000000006</c:v>
                </c:pt>
                <c:pt idx="38">
                  <c:v>80.043794000000005</c:v>
                </c:pt>
                <c:pt idx="39">
                  <c:v>79.312674999999999</c:v>
                </c:pt>
                <c:pt idx="40">
                  <c:v>76.495176999999998</c:v>
                </c:pt>
                <c:pt idx="41">
                  <c:v>79.014955</c:v>
                </c:pt>
                <c:pt idx="42">
                  <c:v>77.205135999999996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C5-4119-8273-5986DD140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95968"/>
        <c:axId val="179407104"/>
      </c:lineChart>
      <c:catAx>
        <c:axId val="17939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 rot="-5400000"/>
          <a:lstStyle/>
          <a:p>
            <a:pPr>
              <a:defRPr sz="12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179407104"/>
        <c:crosses val="autoZero"/>
        <c:auto val="1"/>
        <c:lblAlgn val="ctr"/>
        <c:lblOffset val="100"/>
        <c:noMultiLvlLbl val="0"/>
      </c:catAx>
      <c:valAx>
        <c:axId val="179407104"/>
        <c:scaling>
          <c:orientation val="minMax"/>
          <c:max val="91"/>
          <c:min val="75"/>
        </c:scaling>
        <c:delete val="0"/>
        <c:axPos val="l"/>
        <c:majorGridlines>
          <c:spPr>
            <a:ln w="38100"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8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179395968"/>
        <c:crosses val="autoZero"/>
        <c:crossBetween val="between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legend>
      <c:legendPos val="r"/>
      <c:layout>
        <c:manualLayout>
          <c:xMode val="edge"/>
          <c:yMode val="edge"/>
          <c:x val="3.003588855658744E-2"/>
          <c:y val="0.57800975885957906"/>
          <c:w val="0.18949977422767741"/>
          <c:h val="0.1635819708582939"/>
        </c:manualLayout>
      </c:layout>
      <c:overlay val="1"/>
      <c:txPr>
        <a:bodyPr/>
        <a:lstStyle/>
        <a:p>
          <a:pPr>
            <a:defRPr sz="1600" baseline="0">
              <a:latin typeface="Helvetica" pitchFamily="34" charset="0"/>
              <a:cs typeface="Helvetica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8740157499999996" l="0.511811024" r="0.511811024" t="0.78740157499999996" header="0.31496062000000041" footer="0.31496062000000041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85725</xdr:rowOff>
    </xdr:from>
    <xdr:to>
      <xdr:col>11</xdr:col>
      <xdr:colOff>114300</xdr:colOff>
      <xdr:row>16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59</xdr:col>
      <xdr:colOff>187326</xdr:colOff>
      <xdr:row>102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0.13679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0"/>
          <a:ext cx="31886526" cy="2413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8000" b="1"/>
            <a:t>Expectativa de sobrevida aos 65</a:t>
          </a:r>
          <a:r>
            <a:rPr lang="pt-BR" sz="8000" b="1" baseline="0"/>
            <a:t> para homens - 2015/2020</a:t>
          </a:r>
          <a:endParaRPr lang="pt-BR" sz="8000" b="1"/>
        </a:p>
      </cdr:txBody>
    </cdr:sp>
  </cdr:relSizeAnchor>
  <cdr:relSizeAnchor xmlns:cdr="http://schemas.openxmlformats.org/drawingml/2006/chartDrawing">
    <cdr:from>
      <cdr:x>0</cdr:x>
      <cdr:y>0.06228</cdr:y>
    </cdr:from>
    <cdr:to>
      <cdr:x>1</cdr:x>
      <cdr:y>0.15407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0" y="1098550"/>
          <a:ext cx="31886526" cy="161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7000"/>
            <a:t>(Em anos)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0.14438</cdr:x>
      <cdr:y>0.03861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0" y="0"/>
          <a:ext cx="4556102" cy="730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4500"/>
            <a:t>Fonte: ONU</a:t>
          </a:r>
        </a:p>
      </cdr:txBody>
    </cdr:sp>
  </cdr:relSizeAnchor>
  <cdr:relSizeAnchor xmlns:cdr="http://schemas.openxmlformats.org/drawingml/2006/chartDrawing">
    <cdr:from>
      <cdr:x>0</cdr:x>
      <cdr:y>0.91672</cdr:y>
    </cdr:from>
    <cdr:to>
      <cdr:x>0.12502</cdr:x>
      <cdr:y>1</cdr:y>
    </cdr:to>
    <cdr:pic>
      <cdr:nvPicPr>
        <cdr:cNvPr id="5" name="Imagem 4" descr="IMP__Logo.png">
          <a:extLst xmlns:a="http://schemas.openxmlformats.org/drawingml/2006/main">
            <a:ext uri="{FF2B5EF4-FFF2-40B4-BE49-F238E27FC236}">
              <a16:creationId xmlns:a16="http://schemas.microsoft.com/office/drawing/2014/main" id="{86CAD73B-EFA8-4485-82A8-FF11C9E85FC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17335501"/>
          <a:ext cx="3945288" cy="1574799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654886" cy="601806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165F0E-7470-4D55-92A0-DC02C77296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0.99812</cdr:x>
      <cdr:y>0.11613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0"/>
          <a:ext cx="9682463" cy="722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800" b="1" cap="small" baseline="0">
              <a:latin typeface="Franklin Gothic Medium" pitchFamily="34" charset="0"/>
            </a:rPr>
            <a:t>Figura 16. Expectativa de sobrevida em distintas idades, 2016</a:t>
          </a:r>
        </a:p>
      </cdr:txBody>
    </cdr:sp>
  </cdr:relSizeAnchor>
  <cdr:relSizeAnchor xmlns:cdr="http://schemas.openxmlformats.org/drawingml/2006/chartDrawing">
    <cdr:from>
      <cdr:x>0.00044</cdr:x>
      <cdr:y>0.07272</cdr:y>
    </cdr:from>
    <cdr:to>
      <cdr:x>0.99856</cdr:x>
      <cdr:y>0.17071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4293" y="452269"/>
          <a:ext cx="9682463" cy="6094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000">
              <a:latin typeface="Helvetica" pitchFamily="34" charset="0"/>
              <a:cs typeface="Helvetica" pitchFamily="34" charset="0"/>
            </a:rPr>
            <a:t>(Em anos, para cada horizonte de idade, por sexo)</a:t>
          </a:r>
        </a:p>
      </cdr:txBody>
    </cdr:sp>
  </cdr:relSizeAnchor>
  <cdr:relSizeAnchor xmlns:cdr="http://schemas.openxmlformats.org/drawingml/2006/chartDrawing">
    <cdr:from>
      <cdr:x>0.80551</cdr:x>
      <cdr:y>0.1571</cdr:y>
    </cdr:from>
    <cdr:to>
      <cdr:x>0.80551</cdr:x>
      <cdr:y>0.83437</cdr:y>
    </cdr:to>
    <cdr:sp macro="" textlink="">
      <cdr:nvSpPr>
        <cdr:cNvPr id="5" name="Conector reto 4"/>
        <cdr:cNvSpPr/>
      </cdr:nvSpPr>
      <cdr:spPr>
        <a:xfrm xmlns:a="http://schemas.openxmlformats.org/drawingml/2006/main" flipH="1" flipV="1">
          <a:off x="7814016" y="977036"/>
          <a:ext cx="0" cy="4212000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chemeClr val="tx1">
              <a:lumMod val="95000"/>
              <a:lumOff val="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0.78669</cdr:x>
      <cdr:y>0.33407</cdr:y>
    </cdr:from>
    <cdr:to>
      <cdr:x>0.82568</cdr:x>
      <cdr:y>0.40484</cdr:y>
    </cdr:to>
    <cdr:sp macro="" textlink="">
      <cdr:nvSpPr>
        <cdr:cNvPr id="6" name="Elipse 5"/>
        <cdr:cNvSpPr/>
      </cdr:nvSpPr>
      <cdr:spPr>
        <a:xfrm xmlns:a="http://schemas.openxmlformats.org/drawingml/2006/main">
          <a:off x="7595402" y="2010465"/>
          <a:ext cx="376444" cy="425899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5400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0.78724</cdr:x>
      <cdr:y>0.43544</cdr:y>
    </cdr:from>
    <cdr:to>
      <cdr:x>0.82511</cdr:x>
      <cdr:y>0.50418</cdr:y>
    </cdr:to>
    <cdr:sp macro="" textlink="">
      <cdr:nvSpPr>
        <cdr:cNvPr id="7" name="Elipse 6"/>
        <cdr:cNvSpPr/>
      </cdr:nvSpPr>
      <cdr:spPr>
        <a:xfrm xmlns:a="http://schemas.openxmlformats.org/drawingml/2006/main">
          <a:off x="7600712" y="2620517"/>
          <a:ext cx="365652" cy="41368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rgbClr val="7030A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0.6943</cdr:x>
      <cdr:y>0.27953</cdr:y>
    </cdr:from>
    <cdr:to>
      <cdr:x>0.81169</cdr:x>
      <cdr:y>0.34485</cdr:y>
    </cdr:to>
    <cdr:sp macro="" textlink="">
      <cdr:nvSpPr>
        <cdr:cNvPr id="10" name="CaixaDeTexto 9"/>
        <cdr:cNvSpPr txBox="1"/>
      </cdr:nvSpPr>
      <cdr:spPr>
        <a:xfrm xmlns:a="http://schemas.openxmlformats.org/drawingml/2006/main">
          <a:off x="6703387" y="1682240"/>
          <a:ext cx="1133387" cy="393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2000" b="1">
              <a:solidFill>
                <a:srgbClr val="C00000"/>
              </a:solidFill>
            </a:rPr>
            <a:t>85 anos</a:t>
          </a:r>
        </a:p>
      </cdr:txBody>
    </cdr:sp>
  </cdr:relSizeAnchor>
  <cdr:relSizeAnchor xmlns:cdr="http://schemas.openxmlformats.org/drawingml/2006/chartDrawing">
    <cdr:from>
      <cdr:x>0.82822</cdr:x>
      <cdr:y>0.45914</cdr:y>
    </cdr:from>
    <cdr:to>
      <cdr:x>0.97002</cdr:x>
      <cdr:y>0.52446</cdr:y>
    </cdr:to>
    <cdr:sp macro="" textlink="">
      <cdr:nvSpPr>
        <cdr:cNvPr id="11" name="CaixaDeTexto 1"/>
        <cdr:cNvSpPr txBox="1"/>
      </cdr:nvSpPr>
      <cdr:spPr>
        <a:xfrm xmlns:a="http://schemas.openxmlformats.org/drawingml/2006/main">
          <a:off x="7996370" y="2763145"/>
          <a:ext cx="1369063" cy="393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2000" b="1">
              <a:solidFill>
                <a:sysClr val="windowText" lastClr="000000"/>
              </a:solidFill>
            </a:rPr>
            <a:t>82 anos</a:t>
          </a:r>
        </a:p>
      </cdr:txBody>
    </cdr:sp>
  </cdr:relSizeAnchor>
  <cdr:relSizeAnchor xmlns:cdr="http://schemas.openxmlformats.org/drawingml/2006/chartDrawing">
    <cdr:from>
      <cdr:x>0.00103</cdr:x>
      <cdr:y>0.89928</cdr:y>
    </cdr:from>
    <cdr:to>
      <cdr:x>0.8083</cdr:x>
      <cdr:y>1</cdr:y>
    </cdr:to>
    <cdr:sp macro="" textlink="">
      <cdr:nvSpPr>
        <cdr:cNvPr id="12" name="CaixaDeTexto 11"/>
        <cdr:cNvSpPr txBox="1"/>
      </cdr:nvSpPr>
      <cdr:spPr>
        <a:xfrm xmlns:a="http://schemas.openxmlformats.org/drawingml/2006/main">
          <a:off x="9944" y="5411932"/>
          <a:ext cx="7794061" cy="606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600">
              <a:latin typeface="Helvetica" pitchFamily="34" charset="0"/>
              <a:cs typeface="Helvetica" pitchFamily="34" charset="0"/>
            </a:rPr>
            <a:t>Fonte: IBGE. </a:t>
          </a:r>
          <a:r>
            <a:rPr lang="pt-BR" sz="1600" i="1">
              <a:latin typeface="Helvetica" pitchFamily="34" charset="0"/>
              <a:cs typeface="Helvetica" pitchFamily="34" charset="0"/>
            </a:rPr>
            <a:t>Nota: A expectativa de sobrevida indica à</a:t>
          </a:r>
          <a:r>
            <a:rPr lang="pt-BR" sz="1600" i="1" baseline="0">
              <a:latin typeface="Helvetica" pitchFamily="34" charset="0"/>
              <a:cs typeface="Helvetica" pitchFamily="34" charset="0"/>
            </a:rPr>
            <a:t> qual idade espera-se que um indivíduo chegue dado que ele tem X anos</a:t>
          </a:r>
          <a:r>
            <a:rPr lang="pt-BR" sz="1600" i="0" baseline="0">
              <a:latin typeface="Helvetica" pitchFamily="34" charset="0"/>
              <a:cs typeface="Helvetica" pitchFamily="34" charset="0"/>
            </a:rPr>
            <a:t>.</a:t>
          </a:r>
          <a:endParaRPr lang="pt-BR" sz="16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0.84232</cdr:x>
      <cdr:y>0.89748</cdr:y>
    </cdr:from>
    <cdr:to>
      <cdr:x>1</cdr:x>
      <cdr:y>1</cdr:y>
    </cdr:to>
    <cdr:pic>
      <cdr:nvPicPr>
        <cdr:cNvPr id="13" name="Imagem 12" descr="IMP__Logo.png">
          <a:extLst xmlns:a="http://schemas.openxmlformats.org/drawingml/2006/main">
            <a:ext uri="{FF2B5EF4-FFF2-40B4-BE49-F238E27FC236}">
              <a16:creationId xmlns:a16="http://schemas.microsoft.com/office/drawing/2014/main" id="{B8C2CBB9-8485-42A1-930B-460D857B6C5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132463" y="5401109"/>
          <a:ext cx="1522423" cy="616959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8</xdr:row>
      <xdr:rowOff>95250</xdr:rowOff>
    </xdr:from>
    <xdr:to>
      <xdr:col>21</xdr:col>
      <xdr:colOff>80700</xdr:colOff>
      <xdr:row>40</xdr:row>
      <xdr:rowOff>4050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0.99937</cdr:x>
      <cdr:y>0.08472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0"/>
          <a:ext cx="30321250" cy="161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800" b="1" cap="small">
              <a:latin typeface="Franklin Gothic Medium" pitchFamily="34" charset="0"/>
            </a:rPr>
            <a:t>Figura</a:t>
          </a:r>
          <a:r>
            <a:rPr lang="pt-BR" sz="2800" b="1" cap="small" baseline="0">
              <a:latin typeface="Franklin Gothic Medium" pitchFamily="34" charset="0"/>
            </a:rPr>
            <a:t> 18: </a:t>
          </a:r>
          <a:r>
            <a:rPr lang="pt-BR" sz="2800" b="1" cap="small">
              <a:latin typeface="Franklin Gothic Medium" pitchFamily="34" charset="0"/>
            </a:rPr>
            <a:t>Expectativa</a:t>
          </a:r>
          <a:r>
            <a:rPr lang="pt-BR" sz="2800" b="1" cap="small" baseline="0">
              <a:latin typeface="Franklin Gothic Medium" pitchFamily="34" charset="0"/>
            </a:rPr>
            <a:t> de sobrevida aos 65 - 2015/2020</a:t>
          </a:r>
          <a:endParaRPr lang="pt-BR" sz="2800" b="1" cap="small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0.0598</cdr:y>
    </cdr:from>
    <cdr:to>
      <cdr:x>1</cdr:x>
      <cdr:y>0.12791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0" y="1142987"/>
          <a:ext cx="30340300" cy="1301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Arial" pitchFamily="34" charset="0"/>
              <a:cs typeface="Arial" pitchFamily="34" charset="0"/>
            </a:rPr>
            <a:t>(Em anos, por sexo)</a:t>
          </a:r>
        </a:p>
      </cdr:txBody>
    </cdr:sp>
  </cdr:relSizeAnchor>
  <cdr:relSizeAnchor xmlns:cdr="http://schemas.openxmlformats.org/drawingml/2006/chartDrawing">
    <cdr:from>
      <cdr:x>0.20364</cdr:x>
      <cdr:y>0.60299</cdr:y>
    </cdr:from>
    <cdr:to>
      <cdr:x>0.41817</cdr:x>
      <cdr:y>0.66777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6178610" y="11525268"/>
          <a:ext cx="6508905" cy="1238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600" b="1">
              <a:solidFill>
                <a:srgbClr val="00B050"/>
              </a:solidFill>
              <a:latin typeface="Helvetica" pitchFamily="34" charset="0"/>
              <a:cs typeface="Helvetica" pitchFamily="34" charset="0"/>
            </a:rPr>
            <a:t>Brasil</a:t>
          </a:r>
          <a:r>
            <a:rPr lang="pt-BR" sz="1600" b="1" baseline="0">
              <a:solidFill>
                <a:srgbClr val="00B050"/>
              </a:solidFill>
              <a:latin typeface="Helvetica" pitchFamily="34" charset="0"/>
              <a:cs typeface="Helvetica" pitchFamily="34" charset="0"/>
            </a:rPr>
            <a:t> - Mulheres</a:t>
          </a:r>
          <a:endParaRPr lang="pt-BR" sz="1600" b="1">
            <a:solidFill>
              <a:srgbClr val="00B050"/>
            </a:solidFill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0.20511</cdr:x>
      <cdr:y>0.66778</cdr:y>
    </cdr:from>
    <cdr:to>
      <cdr:x>0.41963</cdr:x>
      <cdr:y>0.73256</cdr:y>
    </cdr:to>
    <cdr:sp macro="" textlink="">
      <cdr:nvSpPr>
        <cdr:cNvPr id="5" name="CaixaDeTexto 1"/>
        <cdr:cNvSpPr txBox="1"/>
      </cdr:nvSpPr>
      <cdr:spPr>
        <a:xfrm xmlns:a="http://schemas.openxmlformats.org/drawingml/2006/main">
          <a:off x="6223210" y="12763527"/>
          <a:ext cx="6508601" cy="1238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1600" b="1">
              <a:solidFill>
                <a:srgbClr val="7030A0"/>
              </a:solidFill>
              <a:latin typeface="Helvetica" pitchFamily="34" charset="0"/>
              <a:cs typeface="Helvetica" pitchFamily="34" charset="0"/>
            </a:rPr>
            <a:t>Brasil</a:t>
          </a:r>
          <a:r>
            <a:rPr lang="pt-BR" sz="1600" b="1" baseline="0">
              <a:solidFill>
                <a:srgbClr val="7030A0"/>
              </a:solidFill>
              <a:latin typeface="Helvetica" pitchFamily="34" charset="0"/>
              <a:cs typeface="Helvetica" pitchFamily="34" charset="0"/>
            </a:rPr>
            <a:t> - Homens</a:t>
          </a:r>
          <a:endParaRPr lang="pt-BR" sz="1600" b="1">
            <a:solidFill>
              <a:srgbClr val="7030A0"/>
            </a:solidFill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0.89431</cdr:x>
      <cdr:y>0.93303</cdr:y>
    </cdr:from>
    <cdr:to>
      <cdr:x>1</cdr:x>
      <cdr:y>1</cdr:y>
    </cdr:to>
    <cdr:pic>
      <cdr:nvPicPr>
        <cdr:cNvPr id="6" name="Imagem 5" descr="IMP__Logo.png">
          <a:extLst xmlns:a="http://schemas.openxmlformats.org/drawingml/2006/main">
            <a:ext uri="{FF2B5EF4-FFF2-40B4-BE49-F238E27FC236}">
              <a16:creationId xmlns:a16="http://schemas.microsoft.com/office/drawing/2014/main" id="{18851674-195B-4602-9507-E2B2A938872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7133550" y="17833564"/>
          <a:ext cx="3206750" cy="127993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0.00167</cdr:x>
      <cdr:y>0.94976</cdr:y>
    </cdr:from>
    <cdr:to>
      <cdr:x>0.14568</cdr:x>
      <cdr:y>0.99834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15914" y="5703093"/>
          <a:ext cx="1372354" cy="2917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Arial" pitchFamily="34" charset="0"/>
              <a:cs typeface="Arial" pitchFamily="34" charset="0"/>
            </a:rPr>
            <a:t>Fonte: ONU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12</xdr:row>
      <xdr:rowOff>168274</xdr:rowOff>
    </xdr:from>
    <xdr:to>
      <xdr:col>67</xdr:col>
      <xdr:colOff>0</xdr:colOff>
      <xdr:row>106</xdr:row>
      <xdr:rowOff>95249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0.66705</cdr:x>
      <cdr:y>0.96606</cdr:y>
    </cdr:from>
    <cdr:to>
      <cdr:x>0.84751</cdr:x>
      <cdr:y>0.96615</cdr:y>
    </cdr:to>
    <cdr:sp macro="" textlink="">
      <cdr:nvSpPr>
        <cdr:cNvPr id="3" name="Conector de seta reta 2"/>
        <cdr:cNvSpPr/>
      </cdr:nvSpPr>
      <cdr:spPr>
        <a:xfrm xmlns:a="http://schemas.openxmlformats.org/drawingml/2006/main">
          <a:off x="19628486" y="17228652"/>
          <a:ext cx="5310312" cy="1606"/>
        </a:xfrm>
        <a:prstGeom xmlns:a="http://schemas.openxmlformats.org/drawingml/2006/main" prst="straightConnector1">
          <a:avLst/>
        </a:prstGeom>
        <a:ln xmlns:a="http://schemas.openxmlformats.org/drawingml/2006/main" w="78740">
          <a:solidFill>
            <a:schemeClr val="tx1">
              <a:lumMod val="95000"/>
              <a:lumOff val="5000"/>
            </a:schemeClr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0.18367</cdr:x>
      <cdr:y>0.9648</cdr:y>
    </cdr:from>
    <cdr:to>
      <cdr:x>0.36413</cdr:x>
      <cdr:y>0.96489</cdr:y>
    </cdr:to>
    <cdr:sp macro="" textlink="">
      <cdr:nvSpPr>
        <cdr:cNvPr id="4" name="Conector de seta reta 3"/>
        <cdr:cNvSpPr/>
      </cdr:nvSpPr>
      <cdr:spPr>
        <a:xfrm xmlns:a="http://schemas.openxmlformats.org/drawingml/2006/main" rot="10800000">
          <a:off x="5404532" y="17206183"/>
          <a:ext cx="5310312" cy="1605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78740" cap="flat" cmpd="sng" algn="ctr">
          <a:solidFill>
            <a:sysClr val="windowText" lastClr="000000">
              <a:lumMod val="95000"/>
              <a:lumOff val="5000"/>
            </a:sysClr>
          </a:solidFill>
          <a:prstDash val="solid"/>
          <a:tailEnd type="arrow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0.05868</cdr:x>
      <cdr:y>0.94062</cdr:y>
    </cdr:from>
    <cdr:to>
      <cdr:x>0.17342</cdr:x>
      <cdr:y>0.99822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1726649" y="16775053"/>
          <a:ext cx="3376310" cy="1027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4500" b="1"/>
            <a:t>Mais pobres</a:t>
          </a:r>
        </a:p>
      </cdr:txBody>
    </cdr:sp>
  </cdr:relSizeAnchor>
  <cdr:relSizeAnchor xmlns:cdr="http://schemas.openxmlformats.org/drawingml/2006/chartDrawing">
    <cdr:from>
      <cdr:x>0.8689</cdr:x>
      <cdr:y>0.94086</cdr:y>
    </cdr:from>
    <cdr:to>
      <cdr:x>0.98364</cdr:x>
      <cdr:y>0.98746</cdr:y>
    </cdr:to>
    <cdr:sp macro="" textlink="">
      <cdr:nvSpPr>
        <cdr:cNvPr id="6" name="CaixaDeTexto 1"/>
        <cdr:cNvSpPr txBox="1"/>
      </cdr:nvSpPr>
      <cdr:spPr>
        <a:xfrm xmlns:a="http://schemas.openxmlformats.org/drawingml/2006/main">
          <a:off x="25568168" y="16779263"/>
          <a:ext cx="3376309" cy="831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4500" b="1"/>
            <a:t>Mais ricas</a:t>
          </a:r>
        </a:p>
      </cdr:txBody>
    </cdr:sp>
  </cdr:relSizeAnchor>
  <cdr:relSizeAnchor xmlns:cdr="http://schemas.openxmlformats.org/drawingml/2006/chartDrawing">
    <cdr:from>
      <cdr:x>0.00089</cdr:x>
      <cdr:y>0</cdr:y>
    </cdr:from>
    <cdr:to>
      <cdr:x>1</cdr:x>
      <cdr:y>0.12779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25400" y="0"/>
          <a:ext cx="28476150" cy="2254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8000" b="1"/>
            <a:t>   Proporção das Horas</a:t>
          </a:r>
          <a:r>
            <a:rPr lang="pt-BR" sz="8000" b="1" baseline="0"/>
            <a:t> Dedicadas a Afazeres Domésticos - Mulheres</a:t>
          </a:r>
          <a:endParaRPr lang="pt-BR" sz="8000" b="1"/>
        </a:p>
      </cdr:txBody>
    </cdr:sp>
  </cdr:relSizeAnchor>
  <cdr:relSizeAnchor xmlns:cdr="http://schemas.openxmlformats.org/drawingml/2006/chartDrawing">
    <cdr:from>
      <cdr:x>0.00423</cdr:x>
      <cdr:y>0.06246</cdr:y>
    </cdr:from>
    <cdr:to>
      <cdr:x>0.98676</cdr:x>
      <cdr:y>0.12905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120650" y="1101725"/>
          <a:ext cx="28003500" cy="1174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7000"/>
            <a:t>           ([Horas dedicadas</a:t>
          </a:r>
          <a:r>
            <a:rPr lang="pt-BR" sz="7000" baseline="0"/>
            <a:t> a afazeres domésticos]/[Horas totais trabalhadas])</a:t>
          </a:r>
          <a:endParaRPr lang="pt-BR" sz="7000"/>
        </a:p>
      </cdr:txBody>
    </cdr:sp>
  </cdr:relSizeAnchor>
  <cdr:relSizeAnchor xmlns:cdr="http://schemas.openxmlformats.org/drawingml/2006/chartDrawing">
    <cdr:from>
      <cdr:x>0.07452</cdr:x>
      <cdr:y>0.73651</cdr:y>
    </cdr:from>
    <cdr:to>
      <cdr:x>0.34633</cdr:x>
      <cdr:y>0.817</cdr:y>
    </cdr:to>
    <cdr:sp macro="" textlink="">
      <cdr:nvSpPr>
        <cdr:cNvPr id="9" name="CaixaDeTexto 8"/>
        <cdr:cNvSpPr txBox="1"/>
      </cdr:nvSpPr>
      <cdr:spPr>
        <a:xfrm xmlns:a="http://schemas.openxmlformats.org/drawingml/2006/main">
          <a:off x="2192773" y="13134976"/>
          <a:ext cx="7998248" cy="1435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4500"/>
            <a:t>Fonte: Cálculos do autor com microdados da PNAD</a:t>
          </a:r>
          <a:r>
            <a:rPr lang="pt-BR" sz="4500" baseline="0"/>
            <a:t> </a:t>
          </a:r>
          <a:r>
            <a:rPr lang="pt-BR" sz="4500"/>
            <a:t>2015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54</xdr:col>
      <xdr:colOff>34472</xdr:colOff>
      <xdr:row>94</xdr:row>
      <xdr:rowOff>117475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0.66705</cdr:x>
      <cdr:y>0.96606</cdr:y>
    </cdr:from>
    <cdr:to>
      <cdr:x>0.84751</cdr:x>
      <cdr:y>0.96615</cdr:y>
    </cdr:to>
    <cdr:sp macro="" textlink="">
      <cdr:nvSpPr>
        <cdr:cNvPr id="3" name="Conector de seta reta 2"/>
        <cdr:cNvSpPr/>
      </cdr:nvSpPr>
      <cdr:spPr>
        <a:xfrm xmlns:a="http://schemas.openxmlformats.org/drawingml/2006/main">
          <a:off x="19628486" y="17228652"/>
          <a:ext cx="5310312" cy="1606"/>
        </a:xfrm>
        <a:prstGeom xmlns:a="http://schemas.openxmlformats.org/drawingml/2006/main" prst="straightConnector1">
          <a:avLst/>
        </a:prstGeom>
        <a:ln xmlns:a="http://schemas.openxmlformats.org/drawingml/2006/main" w="78740">
          <a:solidFill>
            <a:schemeClr val="tx1">
              <a:lumMod val="95000"/>
              <a:lumOff val="5000"/>
            </a:schemeClr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0.18367</cdr:x>
      <cdr:y>0.9648</cdr:y>
    </cdr:from>
    <cdr:to>
      <cdr:x>0.36413</cdr:x>
      <cdr:y>0.96489</cdr:y>
    </cdr:to>
    <cdr:sp macro="" textlink="">
      <cdr:nvSpPr>
        <cdr:cNvPr id="4" name="Conector de seta reta 3"/>
        <cdr:cNvSpPr/>
      </cdr:nvSpPr>
      <cdr:spPr>
        <a:xfrm xmlns:a="http://schemas.openxmlformats.org/drawingml/2006/main" rot="10800000">
          <a:off x="5404532" y="17206183"/>
          <a:ext cx="5310312" cy="1605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78740" cap="flat" cmpd="sng" algn="ctr">
          <a:solidFill>
            <a:sysClr val="windowText" lastClr="000000">
              <a:lumMod val="95000"/>
              <a:lumOff val="5000"/>
            </a:sysClr>
          </a:solidFill>
          <a:prstDash val="solid"/>
          <a:tailEnd type="arrow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0.05868</cdr:x>
      <cdr:y>0.94062</cdr:y>
    </cdr:from>
    <cdr:to>
      <cdr:x>0.17342</cdr:x>
      <cdr:y>0.99822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1726649" y="16775053"/>
          <a:ext cx="3376310" cy="1027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4500" b="1"/>
            <a:t>Mais pobres</a:t>
          </a:r>
        </a:p>
      </cdr:txBody>
    </cdr:sp>
  </cdr:relSizeAnchor>
  <cdr:relSizeAnchor xmlns:cdr="http://schemas.openxmlformats.org/drawingml/2006/chartDrawing">
    <cdr:from>
      <cdr:x>0.8689</cdr:x>
      <cdr:y>0.94086</cdr:y>
    </cdr:from>
    <cdr:to>
      <cdr:x>0.98364</cdr:x>
      <cdr:y>0.98746</cdr:y>
    </cdr:to>
    <cdr:sp macro="" textlink="">
      <cdr:nvSpPr>
        <cdr:cNvPr id="6" name="CaixaDeTexto 1"/>
        <cdr:cNvSpPr txBox="1"/>
      </cdr:nvSpPr>
      <cdr:spPr>
        <a:xfrm xmlns:a="http://schemas.openxmlformats.org/drawingml/2006/main">
          <a:off x="25568168" y="16779263"/>
          <a:ext cx="3376309" cy="831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4500" b="1"/>
            <a:t>Mais ricas</a:t>
          </a:r>
        </a:p>
      </cdr:txBody>
    </cdr:sp>
  </cdr:relSizeAnchor>
  <cdr:relSizeAnchor xmlns:cdr="http://schemas.openxmlformats.org/drawingml/2006/chartDrawing">
    <cdr:from>
      <cdr:x>0.00089</cdr:x>
      <cdr:y>0</cdr:y>
    </cdr:from>
    <cdr:to>
      <cdr:x>1</cdr:x>
      <cdr:y>0.12779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25400" y="0"/>
          <a:ext cx="28476150" cy="2254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8000" b="1"/>
            <a:t>                               Número Médio de Filhos por Mulher (alterar)</a:t>
          </a:r>
        </a:p>
      </cdr:txBody>
    </cdr:sp>
  </cdr:relSizeAnchor>
  <cdr:relSizeAnchor xmlns:cdr="http://schemas.openxmlformats.org/drawingml/2006/chartDrawing">
    <cdr:from>
      <cdr:x>0.00423</cdr:x>
      <cdr:y>0.06246</cdr:y>
    </cdr:from>
    <cdr:to>
      <cdr:x>0.98676</cdr:x>
      <cdr:y>0.12905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120650" y="1101725"/>
          <a:ext cx="28003500" cy="1174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pt-BR" sz="7000"/>
        </a:p>
      </cdr:txBody>
    </cdr:sp>
  </cdr:relSizeAnchor>
  <cdr:relSizeAnchor xmlns:cdr="http://schemas.openxmlformats.org/drawingml/2006/chartDrawing">
    <cdr:from>
      <cdr:x>0.72287</cdr:x>
      <cdr:y>0.10628</cdr:y>
    </cdr:from>
    <cdr:to>
      <cdr:x>0.99468</cdr:x>
      <cdr:y>0.18677</cdr:y>
    </cdr:to>
    <cdr:sp macro="" textlink="">
      <cdr:nvSpPr>
        <cdr:cNvPr id="9" name="CaixaDeTexto 8"/>
        <cdr:cNvSpPr txBox="1"/>
      </cdr:nvSpPr>
      <cdr:spPr>
        <a:xfrm xmlns:a="http://schemas.openxmlformats.org/drawingml/2006/main">
          <a:off x="20956370" y="1895401"/>
          <a:ext cx="7879900" cy="14354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4500"/>
            <a:t>Fonte: Cálculos do autor com microdados da PNAD</a:t>
          </a:r>
          <a:r>
            <a:rPr lang="pt-BR" sz="4500" baseline="0"/>
            <a:t> </a:t>
          </a:r>
          <a:r>
            <a:rPr lang="pt-BR" sz="4500"/>
            <a:t>2015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18</xdr:row>
      <xdr:rowOff>180975</xdr:rowOff>
    </xdr:from>
    <xdr:to>
      <xdr:col>55</xdr:col>
      <xdr:colOff>291675</xdr:colOff>
      <xdr:row>111</xdr:row>
      <xdr:rowOff>104475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0.00278</cdr:x>
      <cdr:y>0</cdr:y>
    </cdr:from>
    <cdr:to>
      <cdr:x>0.99088</cdr:x>
      <cdr:y>0.08819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79375" y="0"/>
          <a:ext cx="28162250" cy="155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8000" b="1"/>
            <a:t>                        Expectativa de Sobrevida aos 65 - Brasil</a:t>
          </a:r>
        </a:p>
      </cdr:txBody>
    </cdr:sp>
  </cdr:relSizeAnchor>
  <cdr:relSizeAnchor xmlns:cdr="http://schemas.openxmlformats.org/drawingml/2006/chartDrawing">
    <cdr:from>
      <cdr:x>0.08745</cdr:x>
      <cdr:y>0.06534</cdr:y>
    </cdr:from>
    <cdr:to>
      <cdr:x>0.94521</cdr:x>
      <cdr:y>0.14273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2492375" y="1152525"/>
          <a:ext cx="24447500" cy="1365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7000"/>
            <a:t>                                                   (Em anos)</a:t>
          </a:r>
        </a:p>
      </cdr:txBody>
    </cdr:sp>
  </cdr:relSizeAnchor>
  <cdr:relSizeAnchor xmlns:cdr="http://schemas.openxmlformats.org/drawingml/2006/chartDrawing">
    <cdr:from>
      <cdr:x>0.0596</cdr:x>
      <cdr:y>0.14273</cdr:y>
    </cdr:from>
    <cdr:to>
      <cdr:x>0.4027</cdr:x>
      <cdr:y>0.31372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1698625" y="2517775"/>
          <a:ext cx="9779000" cy="30162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4500"/>
            <a:t>Fonte: ONU</a:t>
          </a:r>
        </a:p>
        <a:p xmlns:a="http://schemas.openxmlformats.org/drawingml/2006/main">
          <a:r>
            <a:rPr lang="pt-BR" sz="4500" i="1"/>
            <a:t>Nota:</a:t>
          </a:r>
          <a:r>
            <a:rPr lang="pt-BR" sz="4500" i="1" baseline="0"/>
            <a:t> A expectativa de sobrevida indica a idade à qual se espera que o individuo chegue</a:t>
          </a:r>
          <a:endParaRPr lang="pt-BR" sz="4500" i="1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8</xdr:row>
      <xdr:rowOff>76200</xdr:rowOff>
    </xdr:from>
    <xdr:to>
      <xdr:col>58</xdr:col>
      <xdr:colOff>0</xdr:colOff>
      <xdr:row>107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0.13679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0"/>
          <a:ext cx="31886526" cy="2413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8000" b="1"/>
            <a:t>Expectativa de sobrevida aos 65</a:t>
          </a:r>
          <a:r>
            <a:rPr lang="pt-BR" sz="8000" b="1" baseline="0"/>
            <a:t> para mulheres - 2015/2020</a:t>
          </a:r>
          <a:endParaRPr lang="pt-BR" sz="8000" b="1"/>
        </a:p>
      </cdr:txBody>
    </cdr:sp>
  </cdr:relSizeAnchor>
  <cdr:relSizeAnchor xmlns:cdr="http://schemas.openxmlformats.org/drawingml/2006/chartDrawing">
    <cdr:from>
      <cdr:x>0</cdr:x>
      <cdr:y>0.06228</cdr:y>
    </cdr:from>
    <cdr:to>
      <cdr:x>1</cdr:x>
      <cdr:y>0.15407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0" y="1098550"/>
          <a:ext cx="31886526" cy="161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7000"/>
            <a:t>(Em anos)</a:t>
          </a:r>
        </a:p>
      </cdr:txBody>
    </cdr:sp>
  </cdr:relSizeAnchor>
  <cdr:relSizeAnchor xmlns:cdr="http://schemas.openxmlformats.org/drawingml/2006/chartDrawing">
    <cdr:from>
      <cdr:x>0</cdr:x>
      <cdr:y>0.00101</cdr:y>
    </cdr:from>
    <cdr:to>
      <cdr:x>0.09459</cdr:x>
      <cdr:y>0.08496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0" y="19096"/>
          <a:ext cx="3016249" cy="1587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4500"/>
            <a:t>Fonte: ONU</a:t>
          </a:r>
        </a:p>
      </cdr:txBody>
    </cdr:sp>
  </cdr:relSizeAnchor>
  <cdr:relSizeAnchor xmlns:cdr="http://schemas.openxmlformats.org/drawingml/2006/chartDrawing">
    <cdr:from>
      <cdr:x>0</cdr:x>
      <cdr:y>0.91269</cdr:y>
    </cdr:from>
    <cdr:to>
      <cdr:x>0.12972</cdr:x>
      <cdr:y>1</cdr:y>
    </cdr:to>
    <cdr:pic>
      <cdr:nvPicPr>
        <cdr:cNvPr id="5" name="Imagem 4" descr="IMP__Logo.png">
          <a:extLst xmlns:a="http://schemas.openxmlformats.org/drawingml/2006/main">
            <a:ext uri="{FF2B5EF4-FFF2-40B4-BE49-F238E27FC236}">
              <a16:creationId xmlns:a16="http://schemas.microsoft.com/office/drawing/2014/main" id="{CBF62048-E967-4AD0-A230-D2FA42CBB4C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17259301"/>
          <a:ext cx="4136190" cy="1650999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11" sqref="C11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 s="1">
        <v>0</v>
      </c>
      <c r="B2" s="4">
        <v>72.176139000812427</v>
      </c>
      <c r="C2" s="4">
        <v>79.311267500801677</v>
      </c>
    </row>
    <row r="3" spans="1:3" x14ac:dyDescent="0.25">
      <c r="A3" s="2">
        <v>1</v>
      </c>
      <c r="B3" s="4">
        <v>73.225442396392822</v>
      </c>
      <c r="C3" s="4">
        <v>80.288688091503232</v>
      </c>
    </row>
    <row r="4" spans="1:3" x14ac:dyDescent="0.25">
      <c r="A4" s="2">
        <v>5</v>
      </c>
      <c r="B4" s="4">
        <v>73.400158872636709</v>
      </c>
      <c r="C4" s="4">
        <v>80.441428312396255</v>
      </c>
    </row>
    <row r="5" spans="1:3" x14ac:dyDescent="0.25">
      <c r="A5" s="2">
        <v>10</v>
      </c>
      <c r="B5" s="4">
        <v>73.497081936804264</v>
      </c>
      <c r="C5" s="4">
        <v>80.519692113582309</v>
      </c>
    </row>
    <row r="6" spans="1:3" x14ac:dyDescent="0.25">
      <c r="A6" s="2">
        <v>15</v>
      </c>
      <c r="B6" s="4">
        <v>73.60976472431895</v>
      </c>
      <c r="C6" s="4">
        <v>80.602905695188284</v>
      </c>
    </row>
    <row r="7" spans="1:3" x14ac:dyDescent="0.25">
      <c r="A7" s="2">
        <v>20</v>
      </c>
      <c r="B7" s="4">
        <v>74.061485022413734</v>
      </c>
      <c r="C7" s="4">
        <v>80.742363163631694</v>
      </c>
    </row>
    <row r="8" spans="1:3" x14ac:dyDescent="0.25">
      <c r="A8" s="2">
        <v>25</v>
      </c>
      <c r="B8" s="4">
        <v>74.696526273408949</v>
      </c>
      <c r="C8" s="4">
        <v>80.900686524643191</v>
      </c>
    </row>
    <row r="9" spans="1:3" x14ac:dyDescent="0.25">
      <c r="A9" s="2">
        <v>30</v>
      </c>
      <c r="B9" s="4">
        <v>75.283848212918741</v>
      </c>
      <c r="C9" s="4">
        <v>81.082180391652244</v>
      </c>
    </row>
    <row r="10" spans="1:3" x14ac:dyDescent="0.25">
      <c r="A10" s="2">
        <v>35</v>
      </c>
      <c r="B10" s="4">
        <v>75.855068789095895</v>
      </c>
      <c r="C10" s="4">
        <v>81.305853963814272</v>
      </c>
    </row>
    <row r="11" spans="1:3" x14ac:dyDescent="0.25">
      <c r="A11" s="2">
        <v>40</v>
      </c>
      <c r="B11" s="4">
        <v>76.453239755658217</v>
      </c>
      <c r="C11" s="4">
        <v>81.581924316510012</v>
      </c>
    </row>
    <row r="12" spans="1:3" x14ac:dyDescent="0.25">
      <c r="A12" s="2">
        <v>45</v>
      </c>
      <c r="B12" s="4">
        <v>77.137497981132398</v>
      </c>
      <c r="C12" s="4">
        <v>81.950587449720047</v>
      </c>
    </row>
    <row r="13" spans="1:3" x14ac:dyDescent="0.25">
      <c r="A13" s="2">
        <v>50</v>
      </c>
      <c r="B13" s="4">
        <v>77.977196715551173</v>
      </c>
      <c r="C13" s="4">
        <v>82.456754322170426</v>
      </c>
    </row>
    <row r="14" spans="1:3" x14ac:dyDescent="0.25">
      <c r="A14" s="2">
        <v>55</v>
      </c>
      <c r="B14" s="4">
        <v>79.022593052022884</v>
      </c>
      <c r="C14" s="4">
        <v>83.107487238840179</v>
      </c>
    </row>
    <row r="15" spans="1:3" x14ac:dyDescent="0.25">
      <c r="A15" s="2">
        <v>60</v>
      </c>
      <c r="B15" s="4">
        <v>80.291897044730419</v>
      </c>
      <c r="C15" s="4">
        <v>83.926026740002683</v>
      </c>
    </row>
    <row r="16" spans="1:3" x14ac:dyDescent="0.25">
      <c r="A16" s="2">
        <v>65</v>
      </c>
      <c r="B16" s="4">
        <v>81.790926531862084</v>
      </c>
      <c r="C16" s="4">
        <v>84.956705156734586</v>
      </c>
    </row>
    <row r="17" spans="1:3" x14ac:dyDescent="0.25">
      <c r="A17" s="2">
        <v>70</v>
      </c>
      <c r="B17" s="4">
        <v>83.598112530036047</v>
      </c>
      <c r="C17" s="4">
        <v>86.283102672147919</v>
      </c>
    </row>
    <row r="18" spans="1:3" x14ac:dyDescent="0.25">
      <c r="A18" s="2">
        <v>75</v>
      </c>
      <c r="B18" s="4">
        <v>85.812620277516743</v>
      </c>
      <c r="C18" s="4">
        <v>87.994106733249325</v>
      </c>
    </row>
    <row r="19" spans="1:3" x14ac:dyDescent="0.25">
      <c r="A19" s="2">
        <v>80</v>
      </c>
      <c r="B19" s="4">
        <v>88.4897185048994</v>
      </c>
      <c r="C19" s="4">
        <v>90.161895588638757</v>
      </c>
    </row>
    <row r="20" spans="1:3" x14ac:dyDescent="0.25">
      <c r="A20" s="2">
        <v>85</v>
      </c>
      <c r="B20" s="4">
        <v>91.606717609462734</v>
      </c>
      <c r="C20" s="4">
        <v>92.933914648008766</v>
      </c>
    </row>
    <row r="21" spans="1:3" x14ac:dyDescent="0.25">
      <c r="A21" s="2">
        <v>90</v>
      </c>
      <c r="B21" s="4">
        <v>95.27307776197938</v>
      </c>
      <c r="C21" s="4">
        <v>96.513070368674221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C25" zoomScale="30" zoomScaleNormal="30" workbookViewId="0">
      <selection activeCell="BQ60" sqref="BQ60"/>
    </sheetView>
  </sheetViews>
  <sheetFormatPr defaultRowHeight="15" x14ac:dyDescent="0.25"/>
  <cols>
    <col min="10" max="10" width="18.5703125" bestFit="1" customWidth="1"/>
    <col min="11" max="11" width="19" bestFit="1" customWidth="1"/>
  </cols>
  <sheetData>
    <row r="1" spans="1:11" x14ac:dyDescent="0.25">
      <c r="C1" s="20" t="s">
        <v>16</v>
      </c>
      <c r="D1" s="20"/>
      <c r="E1" s="20" t="s">
        <v>17</v>
      </c>
      <c r="F1" s="20"/>
    </row>
    <row r="2" spans="1:11" x14ac:dyDescent="0.25">
      <c r="C2" t="s">
        <v>0</v>
      </c>
      <c r="D2" t="s">
        <v>1</v>
      </c>
      <c r="E2" t="s">
        <v>0</v>
      </c>
      <c r="F2" t="s">
        <v>1</v>
      </c>
      <c r="J2" t="s">
        <v>40</v>
      </c>
      <c r="K2" t="s">
        <v>41</v>
      </c>
    </row>
    <row r="3" spans="1:11" x14ac:dyDescent="0.25">
      <c r="A3">
        <v>1</v>
      </c>
      <c r="B3" s="5">
        <v>0.05</v>
      </c>
      <c r="C3" s="4">
        <v>26.8</v>
      </c>
      <c r="D3" s="4">
        <v>20.527999999999999</v>
      </c>
      <c r="E3" s="4">
        <v>10.210000000000001</v>
      </c>
      <c r="F3" s="4">
        <v>25.943999999999999</v>
      </c>
      <c r="J3">
        <f>F3/SUM(D3,F3)</f>
        <v>0.55827164744362201</v>
      </c>
    </row>
    <row r="4" spans="1:11" x14ac:dyDescent="0.25">
      <c r="A4">
        <v>2</v>
      </c>
      <c r="B4" s="5">
        <f>B3+0.05</f>
        <v>0.1</v>
      </c>
      <c r="C4" s="4">
        <v>32.020000000000003</v>
      </c>
      <c r="D4" s="4">
        <v>25.24</v>
      </c>
      <c r="E4" s="4">
        <v>10.75</v>
      </c>
      <c r="F4" s="4">
        <v>24.37</v>
      </c>
      <c r="H4" s="4"/>
      <c r="J4">
        <f t="shared" ref="J4:J21" si="0">F4/SUM(D4,F4)</f>
        <v>0.49123160653094139</v>
      </c>
    </row>
    <row r="5" spans="1:11" x14ac:dyDescent="0.25">
      <c r="A5">
        <v>3</v>
      </c>
      <c r="B5" s="5">
        <f t="shared" ref="B5:B21" si="1">B4+0.05</f>
        <v>0.15000000000000002</v>
      </c>
      <c r="C5" s="4">
        <v>35.74</v>
      </c>
      <c r="D5" s="4">
        <v>29.43</v>
      </c>
      <c r="E5" s="4">
        <v>10.35</v>
      </c>
      <c r="F5" s="4">
        <v>22.32</v>
      </c>
      <c r="J5">
        <f t="shared" si="0"/>
        <v>0.43130434782608695</v>
      </c>
    </row>
    <row r="6" spans="1:11" x14ac:dyDescent="0.25">
      <c r="A6">
        <v>4</v>
      </c>
      <c r="B6" s="5">
        <f t="shared" si="1"/>
        <v>0.2</v>
      </c>
      <c r="C6" s="4">
        <v>40.57</v>
      </c>
      <c r="D6" s="4">
        <v>37.700000000000003</v>
      </c>
      <c r="E6" s="4">
        <v>10.36</v>
      </c>
      <c r="F6" s="4">
        <v>19.600000000000001</v>
      </c>
      <c r="J6">
        <f t="shared" si="0"/>
        <v>0.34205933682373474</v>
      </c>
    </row>
    <row r="7" spans="1:11" x14ac:dyDescent="0.25">
      <c r="A7">
        <v>5</v>
      </c>
      <c r="B7" s="5">
        <f t="shared" si="1"/>
        <v>0.25</v>
      </c>
      <c r="C7" s="4">
        <v>41.35</v>
      </c>
      <c r="D7" s="4">
        <v>38.799999999999997</v>
      </c>
      <c r="E7" s="4">
        <v>10.33</v>
      </c>
      <c r="F7" s="4">
        <v>19.23</v>
      </c>
      <c r="J7">
        <f t="shared" si="0"/>
        <v>0.33138032052386696</v>
      </c>
    </row>
    <row r="8" spans="1:11" x14ac:dyDescent="0.25">
      <c r="A8">
        <v>6</v>
      </c>
      <c r="B8" s="5">
        <f t="shared" si="1"/>
        <v>0.3</v>
      </c>
      <c r="C8" s="4">
        <v>40.76</v>
      </c>
      <c r="D8" s="4">
        <v>37.08</v>
      </c>
      <c r="E8" s="4">
        <v>10.07</v>
      </c>
      <c r="F8" s="4">
        <v>20.16</v>
      </c>
      <c r="J8">
        <f t="shared" si="0"/>
        <v>0.35220125786163525</v>
      </c>
    </row>
    <row r="9" spans="1:11" x14ac:dyDescent="0.25">
      <c r="A9">
        <v>7</v>
      </c>
      <c r="B9" s="5">
        <f t="shared" si="1"/>
        <v>0.35</v>
      </c>
      <c r="C9" s="4">
        <v>42.84</v>
      </c>
      <c r="D9" s="4">
        <v>40.549999999999997</v>
      </c>
      <c r="E9" s="4">
        <v>10.54</v>
      </c>
      <c r="F9" s="4">
        <v>19.54</v>
      </c>
      <c r="J9">
        <f t="shared" si="0"/>
        <v>0.32517889831918789</v>
      </c>
    </row>
    <row r="10" spans="1:11" x14ac:dyDescent="0.25">
      <c r="A10">
        <v>8</v>
      </c>
      <c r="B10" s="5">
        <f t="shared" si="1"/>
        <v>0.39999999999999997</v>
      </c>
      <c r="C10" s="4">
        <v>42.21</v>
      </c>
      <c r="D10" s="4">
        <v>39.79</v>
      </c>
      <c r="E10" s="4">
        <v>10.050000000000001</v>
      </c>
      <c r="F10" s="4">
        <v>18.88</v>
      </c>
      <c r="J10">
        <f t="shared" si="0"/>
        <v>0.32179989773308332</v>
      </c>
    </row>
    <row r="11" spans="1:11" x14ac:dyDescent="0.25">
      <c r="A11">
        <v>9</v>
      </c>
      <c r="B11" s="5">
        <f t="shared" si="1"/>
        <v>0.44999999999999996</v>
      </c>
      <c r="C11" s="4">
        <v>41.76</v>
      </c>
      <c r="D11" s="6">
        <v>39.274000000000001</v>
      </c>
      <c r="E11" s="4">
        <v>9.85</v>
      </c>
      <c r="F11" s="4">
        <v>19.11</v>
      </c>
      <c r="J11">
        <f t="shared" si="0"/>
        <v>0.32731570293231022</v>
      </c>
    </row>
    <row r="12" spans="1:11" x14ac:dyDescent="0.25">
      <c r="A12">
        <v>10</v>
      </c>
      <c r="B12" s="5">
        <f t="shared" si="1"/>
        <v>0.49999999999999994</v>
      </c>
      <c r="C12" s="4">
        <v>42.9</v>
      </c>
      <c r="D12" s="4">
        <v>40.31</v>
      </c>
      <c r="E12" s="4">
        <v>9.91</v>
      </c>
      <c r="F12" s="4">
        <v>18.84</v>
      </c>
      <c r="J12">
        <f t="shared" si="0"/>
        <v>0.31851225697379543</v>
      </c>
    </row>
    <row r="13" spans="1:11" x14ac:dyDescent="0.25">
      <c r="A13">
        <v>11</v>
      </c>
      <c r="B13" s="5">
        <f>B12+0.05</f>
        <v>0.54999999999999993</v>
      </c>
      <c r="C13" s="4">
        <v>42.51</v>
      </c>
      <c r="D13" s="4">
        <v>39.51</v>
      </c>
      <c r="E13" s="4">
        <v>9.99</v>
      </c>
      <c r="F13" s="4">
        <v>18.760000000000002</v>
      </c>
      <c r="J13">
        <f t="shared" si="0"/>
        <v>0.32194954522052521</v>
      </c>
    </row>
    <row r="14" spans="1:11" x14ac:dyDescent="0.25">
      <c r="A14">
        <v>12</v>
      </c>
      <c r="B14" s="5">
        <f t="shared" si="1"/>
        <v>0.6</v>
      </c>
      <c r="C14" s="4">
        <v>43.41</v>
      </c>
      <c r="D14" s="4">
        <v>39.49</v>
      </c>
      <c r="E14" s="4">
        <v>9.86</v>
      </c>
      <c r="F14" s="4">
        <v>18.73</v>
      </c>
      <c r="J14">
        <f t="shared" si="0"/>
        <v>0.32171075231879082</v>
      </c>
    </row>
    <row r="15" spans="1:11" x14ac:dyDescent="0.25">
      <c r="A15">
        <v>13</v>
      </c>
      <c r="B15" s="5">
        <f t="shared" si="1"/>
        <v>0.65</v>
      </c>
      <c r="C15" s="4">
        <v>42.89</v>
      </c>
      <c r="D15" s="4">
        <v>39.19</v>
      </c>
      <c r="E15" s="4">
        <v>9.92</v>
      </c>
      <c r="F15" s="4">
        <v>18.55</v>
      </c>
      <c r="J15">
        <f t="shared" si="0"/>
        <v>0.32126775199168689</v>
      </c>
    </row>
    <row r="16" spans="1:11" x14ac:dyDescent="0.25">
      <c r="A16">
        <v>14</v>
      </c>
      <c r="B16" s="5">
        <f t="shared" si="1"/>
        <v>0.70000000000000007</v>
      </c>
      <c r="C16" s="4">
        <v>42.81</v>
      </c>
      <c r="D16" s="4">
        <v>37.9</v>
      </c>
      <c r="E16" s="4">
        <v>9.73</v>
      </c>
      <c r="F16" s="4">
        <v>18.36</v>
      </c>
      <c r="J16">
        <f t="shared" si="0"/>
        <v>0.32634198364735156</v>
      </c>
    </row>
    <row r="17" spans="1:10" x14ac:dyDescent="0.25">
      <c r="A17">
        <v>15</v>
      </c>
      <c r="B17" s="5">
        <f t="shared" si="1"/>
        <v>0.75000000000000011</v>
      </c>
      <c r="C17" s="4">
        <v>43.08</v>
      </c>
      <c r="D17" s="4">
        <v>38.9</v>
      </c>
      <c r="E17" s="4">
        <v>10.029999999999999</v>
      </c>
      <c r="F17" s="4">
        <v>18.170000000000002</v>
      </c>
      <c r="J17">
        <f t="shared" si="0"/>
        <v>0.31838093569300863</v>
      </c>
    </row>
    <row r="18" spans="1:10" x14ac:dyDescent="0.25">
      <c r="A18">
        <v>16</v>
      </c>
      <c r="B18" s="5">
        <f t="shared" si="1"/>
        <v>0.80000000000000016</v>
      </c>
      <c r="C18" s="4">
        <v>43.13</v>
      </c>
      <c r="D18" s="4">
        <v>38.33</v>
      </c>
      <c r="E18" s="4">
        <v>9.65</v>
      </c>
      <c r="F18" s="4">
        <v>17.93</v>
      </c>
      <c r="J18">
        <f t="shared" si="0"/>
        <v>0.31869889797369355</v>
      </c>
    </row>
    <row r="19" spans="1:10" x14ac:dyDescent="0.25">
      <c r="A19">
        <v>17</v>
      </c>
      <c r="B19" s="5">
        <f t="shared" si="1"/>
        <v>0.8500000000000002</v>
      </c>
      <c r="C19" s="4">
        <v>42.48</v>
      </c>
      <c r="D19" s="4">
        <v>38.17</v>
      </c>
      <c r="E19" s="4">
        <v>10.02</v>
      </c>
      <c r="F19" s="4">
        <v>17.02</v>
      </c>
      <c r="J19">
        <f t="shared" si="0"/>
        <v>0.30838920094219968</v>
      </c>
    </row>
    <row r="20" spans="1:10" x14ac:dyDescent="0.25">
      <c r="A20">
        <v>18</v>
      </c>
      <c r="B20" s="5">
        <f>B19+0.05</f>
        <v>0.90000000000000024</v>
      </c>
      <c r="C20" s="4">
        <v>43.04</v>
      </c>
      <c r="D20" s="4">
        <v>38.6</v>
      </c>
      <c r="E20" s="4">
        <v>9.3699999999999992</v>
      </c>
      <c r="F20" s="4">
        <v>16.670000000000002</v>
      </c>
      <c r="J20">
        <f t="shared" si="0"/>
        <v>0.30161027682286956</v>
      </c>
    </row>
    <row r="21" spans="1:10" x14ac:dyDescent="0.25">
      <c r="A21">
        <v>19</v>
      </c>
      <c r="B21" s="5">
        <f t="shared" si="1"/>
        <v>0.95000000000000029</v>
      </c>
      <c r="C21" s="4">
        <v>43.09</v>
      </c>
      <c r="D21" s="4">
        <v>38.729999999999997</v>
      </c>
      <c r="E21" s="4">
        <v>9.2799999999999994</v>
      </c>
      <c r="F21" s="4">
        <v>15.72</v>
      </c>
      <c r="H21" s="4">
        <f>SUM(D21,F21)</f>
        <v>54.449999999999996</v>
      </c>
      <c r="J21">
        <f t="shared" si="0"/>
        <v>0.28870523415977967</v>
      </c>
    </row>
    <row r="22" spans="1:10" x14ac:dyDescent="0.25">
      <c r="A22">
        <v>20</v>
      </c>
      <c r="B22" s="5">
        <v>1</v>
      </c>
      <c r="C22" s="4">
        <v>42.61</v>
      </c>
      <c r="D22" s="4">
        <v>40.020000000000003</v>
      </c>
      <c r="E22" s="4">
        <v>8.51</v>
      </c>
      <c r="F22" s="4">
        <v>13.37</v>
      </c>
      <c r="J22">
        <f>F22/SUM(D22,F22)</f>
        <v>0.25042142723356431</v>
      </c>
    </row>
  </sheetData>
  <mergeCells count="2">
    <mergeCell ref="C1:D1"/>
    <mergeCell ref="E1:F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21"/>
  <sheetViews>
    <sheetView zoomScale="30" zoomScaleNormal="30" workbookViewId="0">
      <selection activeCell="BO36" sqref="BO36"/>
    </sheetView>
  </sheetViews>
  <sheetFormatPr defaultRowHeight="15" x14ac:dyDescent="0.25"/>
  <sheetData>
    <row r="1" spans="3:4" x14ac:dyDescent="0.25">
      <c r="D1" t="s">
        <v>46</v>
      </c>
    </row>
    <row r="2" spans="3:4" x14ac:dyDescent="0.25">
      <c r="C2" s="5">
        <v>0.05</v>
      </c>
      <c r="D2" s="4">
        <v>3.1065999999999998</v>
      </c>
    </row>
    <row r="3" spans="3:4" x14ac:dyDescent="0.25">
      <c r="C3" s="5">
        <f>C2+0.05</f>
        <v>0.1</v>
      </c>
      <c r="D3" s="4">
        <v>2.7162999999999999</v>
      </c>
    </row>
    <row r="4" spans="3:4" x14ac:dyDescent="0.25">
      <c r="C4" s="5">
        <f t="shared" ref="C4:C19" si="0">C3+0.05</f>
        <v>0.15000000000000002</v>
      </c>
      <c r="D4" s="4">
        <v>2.6116999999999999</v>
      </c>
    </row>
    <row r="5" spans="3:4" x14ac:dyDescent="0.25">
      <c r="C5" s="5">
        <f t="shared" si="0"/>
        <v>0.2</v>
      </c>
      <c r="D5" s="4">
        <v>2.3624000000000001</v>
      </c>
    </row>
    <row r="6" spans="3:4" x14ac:dyDescent="0.25">
      <c r="C6" s="5">
        <f t="shared" si="0"/>
        <v>0.25</v>
      </c>
      <c r="D6" s="4">
        <v>2.3563000000000001</v>
      </c>
    </row>
    <row r="7" spans="3:4" x14ac:dyDescent="0.25">
      <c r="C7" s="5">
        <f t="shared" si="0"/>
        <v>0.3</v>
      </c>
      <c r="D7" s="4">
        <v>2.2873999999999999</v>
      </c>
    </row>
    <row r="8" spans="3:4" x14ac:dyDescent="0.25">
      <c r="C8" s="5">
        <f t="shared" si="0"/>
        <v>0.35</v>
      </c>
      <c r="D8" s="4">
        <v>2.1770999999999998</v>
      </c>
    </row>
    <row r="9" spans="3:4" x14ac:dyDescent="0.25">
      <c r="C9" s="5">
        <f t="shared" si="0"/>
        <v>0.39999999999999997</v>
      </c>
      <c r="D9" s="4">
        <v>2.1897000000000002</v>
      </c>
    </row>
    <row r="10" spans="3:4" x14ac:dyDescent="0.25">
      <c r="C10" s="5">
        <f t="shared" si="0"/>
        <v>0.44999999999999996</v>
      </c>
      <c r="D10" s="4">
        <v>2.1812</v>
      </c>
    </row>
    <row r="11" spans="3:4" x14ac:dyDescent="0.25">
      <c r="C11" s="5">
        <f t="shared" si="0"/>
        <v>0.49999999999999994</v>
      </c>
      <c r="D11" s="4">
        <v>2.0387</v>
      </c>
    </row>
    <row r="12" spans="3:4" x14ac:dyDescent="0.25">
      <c r="C12" s="5">
        <f t="shared" si="0"/>
        <v>0.54999999999999993</v>
      </c>
      <c r="D12" s="4">
        <v>2.1448</v>
      </c>
    </row>
    <row r="13" spans="3:4" x14ac:dyDescent="0.25">
      <c r="C13" s="5">
        <f t="shared" si="0"/>
        <v>0.6</v>
      </c>
      <c r="D13" s="4">
        <v>1.9930000000000001</v>
      </c>
    </row>
    <row r="14" spans="3:4" x14ac:dyDescent="0.25">
      <c r="C14" s="5">
        <f t="shared" si="0"/>
        <v>0.65</v>
      </c>
      <c r="D14" s="4">
        <v>2.0834000000000001</v>
      </c>
    </row>
    <row r="15" spans="3:4" x14ac:dyDescent="0.25">
      <c r="C15" s="5">
        <f t="shared" si="0"/>
        <v>0.70000000000000007</v>
      </c>
      <c r="D15" s="4">
        <v>2.0082</v>
      </c>
    </row>
    <row r="16" spans="3:4" x14ac:dyDescent="0.25">
      <c r="C16" s="5">
        <f t="shared" si="0"/>
        <v>0.75000000000000011</v>
      </c>
      <c r="D16" s="4">
        <v>1.9434</v>
      </c>
    </row>
    <row r="17" spans="3:4" x14ac:dyDescent="0.25">
      <c r="C17" s="5">
        <f t="shared" si="0"/>
        <v>0.80000000000000016</v>
      </c>
      <c r="D17" s="4">
        <v>1.9818</v>
      </c>
    </row>
    <row r="18" spans="3:4" x14ac:dyDescent="0.25">
      <c r="C18" s="5">
        <f t="shared" si="0"/>
        <v>0.8500000000000002</v>
      </c>
      <c r="D18" s="4">
        <v>1.9177</v>
      </c>
    </row>
    <row r="19" spans="3:4" x14ac:dyDescent="0.25">
      <c r="C19" s="5">
        <f t="shared" si="0"/>
        <v>0.90000000000000024</v>
      </c>
      <c r="D19" s="4">
        <v>1.9023000000000001</v>
      </c>
    </row>
    <row r="20" spans="3:4" x14ac:dyDescent="0.25">
      <c r="C20" s="5">
        <f>C19+0.05</f>
        <v>0.95000000000000029</v>
      </c>
      <c r="D20" s="4">
        <v>1.8771</v>
      </c>
    </row>
    <row r="21" spans="3:4" x14ac:dyDescent="0.25">
      <c r="C21" s="5">
        <v>1</v>
      </c>
      <c r="D21" s="4">
        <v>1.8691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8"/>
  <sheetViews>
    <sheetView topLeftCell="A30" zoomScale="30" zoomScaleNormal="30" workbookViewId="0">
      <selection activeCell="BM67" sqref="BM67"/>
    </sheetView>
  </sheetViews>
  <sheetFormatPr defaultRowHeight="15" x14ac:dyDescent="0.25"/>
  <sheetData>
    <row r="1" spans="3:8" x14ac:dyDescent="0.25">
      <c r="H1">
        <v>65</v>
      </c>
    </row>
    <row r="3" spans="3:8" x14ac:dyDescent="0.25">
      <c r="F3" s="7"/>
    </row>
    <row r="4" spans="3:8" x14ac:dyDescent="0.25">
      <c r="F4" s="7"/>
    </row>
    <row r="5" spans="3:8" x14ac:dyDescent="0.25">
      <c r="F5" s="7"/>
    </row>
    <row r="6" spans="3:8" x14ac:dyDescent="0.25">
      <c r="D6" t="s">
        <v>44</v>
      </c>
      <c r="E6" t="s">
        <v>45</v>
      </c>
      <c r="F6" t="s">
        <v>42</v>
      </c>
      <c r="G6" t="s">
        <v>43</v>
      </c>
    </row>
    <row r="7" spans="3:8" x14ac:dyDescent="0.25">
      <c r="C7">
        <f t="shared" ref="C7:C18" si="0">C8-5</f>
        <v>1950</v>
      </c>
      <c r="D7" s="9">
        <v>77.561551995850493</v>
      </c>
      <c r="E7" s="10"/>
      <c r="F7" s="13">
        <v>76.274405150914902</v>
      </c>
      <c r="G7" s="10"/>
    </row>
    <row r="8" spans="3:8" x14ac:dyDescent="0.25">
      <c r="C8">
        <f t="shared" si="0"/>
        <v>1955</v>
      </c>
      <c r="D8" s="9">
        <v>77.937967797847605</v>
      </c>
      <c r="E8" s="10"/>
      <c r="F8" s="13">
        <v>76.610375225993693</v>
      </c>
      <c r="G8" s="10"/>
    </row>
    <row r="9" spans="3:8" x14ac:dyDescent="0.25">
      <c r="C9">
        <f t="shared" si="0"/>
        <v>1960</v>
      </c>
      <c r="D9" s="9">
        <v>78.409339769857894</v>
      </c>
      <c r="E9" s="10"/>
      <c r="F9" s="13">
        <v>76.869406160894101</v>
      </c>
      <c r="G9" s="10"/>
    </row>
    <row r="10" spans="3:8" x14ac:dyDescent="0.25">
      <c r="C10">
        <f t="shared" si="0"/>
        <v>1965</v>
      </c>
      <c r="D10" s="9">
        <v>78.571404801741807</v>
      </c>
      <c r="E10" s="10"/>
      <c r="F10" s="13">
        <v>77.163611079376295</v>
      </c>
      <c r="G10" s="10"/>
    </row>
    <row r="11" spans="3:8" x14ac:dyDescent="0.25">
      <c r="C11">
        <f t="shared" si="0"/>
        <v>1970</v>
      </c>
      <c r="D11" s="9">
        <v>78.781628045206801</v>
      </c>
      <c r="E11" s="10"/>
      <c r="F11" s="13">
        <v>77.225892003692707</v>
      </c>
      <c r="G11" s="10"/>
    </row>
    <row r="12" spans="3:8" x14ac:dyDescent="0.25">
      <c r="C12">
        <f t="shared" si="0"/>
        <v>1975</v>
      </c>
      <c r="D12" s="9">
        <v>78.919802549534495</v>
      </c>
      <c r="E12" s="10"/>
      <c r="F12" s="13">
        <v>76.760287384522499</v>
      </c>
      <c r="G12" s="10"/>
    </row>
    <row r="13" spans="3:8" x14ac:dyDescent="0.25">
      <c r="C13">
        <f t="shared" si="0"/>
        <v>1980</v>
      </c>
      <c r="D13" s="9">
        <v>79.070027838567</v>
      </c>
      <c r="E13" s="10"/>
      <c r="F13" s="13">
        <v>76.488393442469601</v>
      </c>
      <c r="G13" s="10"/>
    </row>
    <row r="14" spans="3:8" x14ac:dyDescent="0.25">
      <c r="C14">
        <f t="shared" si="0"/>
        <v>1985</v>
      </c>
      <c r="D14" s="9">
        <v>79.317452256935297</v>
      </c>
      <c r="E14" s="10"/>
      <c r="F14" s="13">
        <v>76.575928339024799</v>
      </c>
      <c r="G14" s="10"/>
    </row>
    <row r="15" spans="3:8" x14ac:dyDescent="0.25">
      <c r="C15">
        <f t="shared" si="0"/>
        <v>1990</v>
      </c>
      <c r="D15" s="9">
        <v>79.983139122511105</v>
      </c>
      <c r="E15" s="10"/>
      <c r="F15" s="13">
        <v>77.098614262901208</v>
      </c>
      <c r="G15" s="10"/>
    </row>
    <row r="16" spans="3:8" x14ac:dyDescent="0.25">
      <c r="C16">
        <f t="shared" si="0"/>
        <v>1995</v>
      </c>
      <c r="D16" s="9">
        <v>81.495893628915397</v>
      </c>
      <c r="E16" s="10"/>
      <c r="F16" s="13">
        <v>78.8977354728313</v>
      </c>
      <c r="G16" s="10"/>
    </row>
    <row r="17" spans="3:7" x14ac:dyDescent="0.25">
      <c r="C17">
        <f t="shared" si="0"/>
        <v>2000</v>
      </c>
      <c r="D17" s="9">
        <v>82.579559995938894</v>
      </c>
      <c r="E17" s="10"/>
      <c r="F17" s="13">
        <v>79.969134015442904</v>
      </c>
      <c r="G17" s="10"/>
    </row>
    <row r="18" spans="3:7" x14ac:dyDescent="0.25">
      <c r="C18">
        <f t="shared" si="0"/>
        <v>2005</v>
      </c>
      <c r="D18" s="9">
        <v>83.231557756738198</v>
      </c>
      <c r="E18" s="10"/>
      <c r="F18" s="13">
        <v>80.350661328169494</v>
      </c>
      <c r="G18" s="10"/>
    </row>
    <row r="19" spans="3:7" x14ac:dyDescent="0.25">
      <c r="C19">
        <f>C20-5</f>
        <v>2010</v>
      </c>
      <c r="D19" s="9">
        <v>84.020958051134201</v>
      </c>
      <c r="E19" s="10"/>
      <c r="F19" s="13">
        <v>80.979071278632503</v>
      </c>
      <c r="G19" s="10"/>
    </row>
    <row r="20" spans="3:7" x14ac:dyDescent="0.25">
      <c r="C20">
        <v>2015</v>
      </c>
      <c r="D20" s="11">
        <v>84.658155576079707</v>
      </c>
      <c r="E20" s="10">
        <f>D20</f>
        <v>84.658155576079707</v>
      </c>
      <c r="F20" s="15">
        <v>81.559573201299997</v>
      </c>
      <c r="G20" s="14">
        <f>F20</f>
        <v>81.559573201299997</v>
      </c>
    </row>
    <row r="21" spans="3:7" x14ac:dyDescent="0.25">
      <c r="C21" s="8">
        <f>C20+5</f>
        <v>2020</v>
      </c>
      <c r="D21" s="10"/>
      <c r="E21" s="12">
        <v>85.306406243162101</v>
      </c>
      <c r="F21" s="15"/>
      <c r="G21" s="15">
        <v>82.051089401996592</v>
      </c>
    </row>
    <row r="22" spans="3:7" x14ac:dyDescent="0.25">
      <c r="C22" s="8">
        <f t="shared" ref="C22:C36" si="1">C21+5</f>
        <v>2025</v>
      </c>
      <c r="D22" s="10"/>
      <c r="E22" s="12">
        <v>85.898458695980196</v>
      </c>
      <c r="F22" s="15"/>
      <c r="G22" s="15">
        <v>82.549150735551095</v>
      </c>
    </row>
    <row r="23" spans="3:7" x14ac:dyDescent="0.25">
      <c r="C23" s="8">
        <f t="shared" si="1"/>
        <v>2030</v>
      </c>
      <c r="D23" s="10"/>
      <c r="E23" s="12">
        <v>86.438457884456795</v>
      </c>
      <c r="F23" s="15"/>
      <c r="G23" s="15">
        <v>83.051312469022093</v>
      </c>
    </row>
    <row r="24" spans="3:7" x14ac:dyDescent="0.25">
      <c r="C24" s="8">
        <f t="shared" si="1"/>
        <v>2035</v>
      </c>
      <c r="D24" s="10"/>
      <c r="E24" s="12">
        <v>86.9414063645048</v>
      </c>
      <c r="F24" s="15"/>
      <c r="G24" s="15">
        <v>83.606215303026204</v>
      </c>
    </row>
    <row r="25" spans="3:7" x14ac:dyDescent="0.25">
      <c r="C25" s="8">
        <f t="shared" si="1"/>
        <v>2040</v>
      </c>
      <c r="D25" s="10"/>
      <c r="E25" s="12">
        <v>87.439116647679398</v>
      </c>
      <c r="F25" s="15"/>
      <c r="G25" s="15">
        <v>84.203600353520102</v>
      </c>
    </row>
    <row r="26" spans="3:7" x14ac:dyDescent="0.25">
      <c r="C26" s="8">
        <f t="shared" si="1"/>
        <v>2045</v>
      </c>
      <c r="D26" s="10"/>
      <c r="E26" s="12">
        <v>87.924307377763</v>
      </c>
      <c r="F26" s="15"/>
      <c r="G26" s="15">
        <v>84.802877476010593</v>
      </c>
    </row>
    <row r="27" spans="3:7" x14ac:dyDescent="0.25">
      <c r="C27" s="8">
        <f t="shared" si="1"/>
        <v>2050</v>
      </c>
      <c r="D27" s="10"/>
      <c r="E27" s="12">
        <v>88.389310959106808</v>
      </c>
      <c r="F27" s="15"/>
      <c r="G27" s="15">
        <v>85.410589602834193</v>
      </c>
    </row>
    <row r="28" spans="3:7" x14ac:dyDescent="0.25">
      <c r="C28" s="8">
        <f t="shared" si="1"/>
        <v>2055</v>
      </c>
      <c r="D28" s="10"/>
      <c r="E28" s="12">
        <v>88.825898315993697</v>
      </c>
      <c r="F28" s="15"/>
      <c r="G28" s="15">
        <v>85.900699521078792</v>
      </c>
    </row>
    <row r="29" spans="3:7" x14ac:dyDescent="0.25">
      <c r="C29" s="8">
        <f t="shared" si="1"/>
        <v>2060</v>
      </c>
      <c r="D29" s="10"/>
      <c r="E29" s="12">
        <v>89.2630935720086</v>
      </c>
      <c r="F29" s="15"/>
      <c r="G29" s="15">
        <v>86.3098773827803</v>
      </c>
    </row>
    <row r="30" spans="3:7" x14ac:dyDescent="0.25">
      <c r="C30" s="8">
        <f t="shared" si="1"/>
        <v>2065</v>
      </c>
      <c r="D30" s="10"/>
      <c r="E30" s="12">
        <v>89.668851261312497</v>
      </c>
      <c r="F30" s="15"/>
      <c r="G30" s="15">
        <v>86.730200846854601</v>
      </c>
    </row>
    <row r="31" spans="3:7" x14ac:dyDescent="0.25">
      <c r="C31" s="8">
        <f t="shared" si="1"/>
        <v>2070</v>
      </c>
      <c r="D31" s="10"/>
      <c r="E31" s="12">
        <v>90.062576889098892</v>
      </c>
      <c r="F31" s="15"/>
      <c r="G31" s="15">
        <v>87.112856922420704</v>
      </c>
    </row>
    <row r="32" spans="3:7" x14ac:dyDescent="0.25">
      <c r="C32" s="8">
        <f t="shared" si="1"/>
        <v>2075</v>
      </c>
      <c r="D32" s="10"/>
      <c r="E32" s="12">
        <v>90.493318620659295</v>
      </c>
      <c r="F32" s="15"/>
      <c r="G32" s="15">
        <v>87.495641565196792</v>
      </c>
    </row>
    <row r="33" spans="3:7" x14ac:dyDescent="0.25">
      <c r="C33" s="8">
        <f t="shared" si="1"/>
        <v>2080</v>
      </c>
      <c r="D33" s="10"/>
      <c r="E33" s="12">
        <v>90.902528187881998</v>
      </c>
      <c r="F33" s="15"/>
      <c r="G33" s="15">
        <v>87.846538721357206</v>
      </c>
    </row>
    <row r="34" spans="3:7" x14ac:dyDescent="0.25">
      <c r="C34" s="8">
        <f t="shared" si="1"/>
        <v>2085</v>
      </c>
      <c r="D34" s="10"/>
      <c r="E34" s="12">
        <v>91.303233171298103</v>
      </c>
      <c r="F34" s="15"/>
      <c r="G34" s="15">
        <v>88.246049271662201</v>
      </c>
    </row>
    <row r="35" spans="3:7" x14ac:dyDescent="0.25">
      <c r="C35" s="8">
        <f t="shared" si="1"/>
        <v>2090</v>
      </c>
      <c r="D35" s="10"/>
      <c r="E35" s="12">
        <v>91.707939914963603</v>
      </c>
      <c r="F35" s="15"/>
      <c r="G35" s="15">
        <v>88.571260663872494</v>
      </c>
    </row>
    <row r="36" spans="3:7" x14ac:dyDescent="0.25">
      <c r="C36" s="8">
        <f t="shared" si="1"/>
        <v>2095</v>
      </c>
      <c r="D36" s="10"/>
      <c r="E36" s="12">
        <v>92.082980734230404</v>
      </c>
      <c r="F36" s="15"/>
      <c r="G36" s="15">
        <v>88.931038872597895</v>
      </c>
    </row>
    <row r="37" spans="3:7" x14ac:dyDescent="0.25">
      <c r="F37" s="10"/>
    </row>
    <row r="38" spans="3:7" x14ac:dyDescent="0.25">
      <c r="G38" s="16">
        <f>G36-65</f>
        <v>23.931038872597895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6"/>
  <sheetViews>
    <sheetView workbookViewId="0">
      <selection activeCell="H5" sqref="H5"/>
    </sheetView>
  </sheetViews>
  <sheetFormatPr defaultRowHeight="15" x14ac:dyDescent="0.25"/>
  <sheetData>
    <row r="2" spans="3:6" x14ac:dyDescent="0.25">
      <c r="D2" t="s">
        <v>47</v>
      </c>
      <c r="F2" t="s">
        <v>0</v>
      </c>
    </row>
    <row r="3" spans="3:6" x14ac:dyDescent="0.25">
      <c r="C3" t="s">
        <v>48</v>
      </c>
      <c r="D3" s="3">
        <v>318996</v>
      </c>
      <c r="E3" t="s">
        <v>48</v>
      </c>
      <c r="F3" s="3">
        <v>206410</v>
      </c>
    </row>
    <row r="4" spans="3:6" x14ac:dyDescent="0.25">
      <c r="C4" t="s">
        <v>49</v>
      </c>
      <c r="D4" s="3">
        <v>1464</v>
      </c>
      <c r="E4" t="s">
        <v>49</v>
      </c>
      <c r="F4" s="3">
        <v>1369</v>
      </c>
    </row>
    <row r="6" spans="3:6" x14ac:dyDescent="0.25">
      <c r="F6">
        <f>SUM(F3:F4)/SUM(D3:D4)</f>
        <v>0.64837733258440988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72" zoomScale="70" zoomScaleNormal="70" workbookViewId="0">
      <selection activeCell="C8" sqref="C8"/>
    </sheetView>
  </sheetViews>
  <sheetFormatPr defaultRowHeight="15" x14ac:dyDescent="0.25"/>
  <sheetData>
    <row r="1" spans="1:3" x14ac:dyDescent="0.25">
      <c r="B1" t="s">
        <v>44</v>
      </c>
      <c r="C1">
        <v>65</v>
      </c>
    </row>
    <row r="2" spans="1:3" x14ac:dyDescent="0.25">
      <c r="A2" s="17" t="s">
        <v>39</v>
      </c>
      <c r="B2" s="18">
        <v>24.456931999999998</v>
      </c>
      <c r="C2" s="16">
        <f>B2+65</f>
        <v>89.456931999999995</v>
      </c>
    </row>
    <row r="3" spans="1:3" x14ac:dyDescent="0.25">
      <c r="A3" s="17" t="s">
        <v>38</v>
      </c>
      <c r="B3" s="18">
        <v>23.451111000000001</v>
      </c>
      <c r="C3" s="16">
        <f t="shared" ref="C3:C44" si="0">B3+65</f>
        <v>88.451110999999997</v>
      </c>
    </row>
    <row r="4" spans="1:3" x14ac:dyDescent="0.25">
      <c r="A4" s="17" t="s">
        <v>37</v>
      </c>
      <c r="B4" s="18">
        <v>23.160157000000002</v>
      </c>
      <c r="C4" s="16">
        <f t="shared" si="0"/>
        <v>88.160156999999998</v>
      </c>
    </row>
    <row r="5" spans="1:3" x14ac:dyDescent="0.25">
      <c r="A5" s="17" t="s">
        <v>34</v>
      </c>
      <c r="B5" s="18">
        <v>22.650513</v>
      </c>
      <c r="C5" s="16">
        <f t="shared" si="0"/>
        <v>87.650513000000004</v>
      </c>
    </row>
    <row r="6" spans="1:3" x14ac:dyDescent="0.25">
      <c r="A6" s="17" t="s">
        <v>36</v>
      </c>
      <c r="B6" s="18">
        <v>22.524775999999999</v>
      </c>
      <c r="C6" s="16">
        <f t="shared" si="0"/>
        <v>87.524776000000003</v>
      </c>
    </row>
    <row r="7" spans="1:3" x14ac:dyDescent="0.25">
      <c r="A7" s="17" t="s">
        <v>31</v>
      </c>
      <c r="B7" s="18">
        <v>22.404769999999999</v>
      </c>
      <c r="C7" s="16">
        <f t="shared" si="0"/>
        <v>87.404769999999999</v>
      </c>
    </row>
    <row r="8" spans="1:3" x14ac:dyDescent="0.25">
      <c r="A8" s="17" t="s">
        <v>35</v>
      </c>
      <c r="B8" s="18">
        <v>22.350062000000001</v>
      </c>
      <c r="C8" s="16">
        <f t="shared" si="0"/>
        <v>87.350062000000008</v>
      </c>
    </row>
    <row r="9" spans="1:3" x14ac:dyDescent="0.25">
      <c r="A9" s="17" t="s">
        <v>52</v>
      </c>
      <c r="B9" s="18">
        <v>22.297132999999999</v>
      </c>
      <c r="C9" s="16">
        <f t="shared" si="0"/>
        <v>87.297133000000002</v>
      </c>
    </row>
    <row r="10" spans="1:3" x14ac:dyDescent="0.25">
      <c r="A10" s="17" t="s">
        <v>33</v>
      </c>
      <c r="B10" s="18">
        <v>21.733725</v>
      </c>
      <c r="C10" s="16">
        <f t="shared" si="0"/>
        <v>86.733724999999993</v>
      </c>
    </row>
    <row r="11" spans="1:3" x14ac:dyDescent="0.25">
      <c r="A11" s="17" t="s">
        <v>22</v>
      </c>
      <c r="B11" s="18">
        <v>21.671728000000002</v>
      </c>
      <c r="C11" s="16">
        <f t="shared" si="0"/>
        <v>86.671728000000002</v>
      </c>
    </row>
    <row r="12" spans="1:3" x14ac:dyDescent="0.25">
      <c r="A12" s="17" t="s">
        <v>26</v>
      </c>
      <c r="B12" s="18">
        <v>21.632522000000002</v>
      </c>
      <c r="C12" s="16">
        <f t="shared" si="0"/>
        <v>86.632521999999994</v>
      </c>
    </row>
    <row r="13" spans="1:3" x14ac:dyDescent="0.25">
      <c r="A13" s="17" t="s">
        <v>29</v>
      </c>
      <c r="B13" s="18">
        <v>21.63</v>
      </c>
      <c r="C13" s="16">
        <f t="shared" si="0"/>
        <v>86.63</v>
      </c>
    </row>
    <row r="14" spans="1:3" x14ac:dyDescent="0.25">
      <c r="A14" s="17" t="s">
        <v>30</v>
      </c>
      <c r="B14" s="18">
        <v>21.601718000000002</v>
      </c>
      <c r="C14" s="16">
        <f t="shared" si="0"/>
        <v>86.601718000000005</v>
      </c>
    </row>
    <row r="15" spans="1:3" x14ac:dyDescent="0.25">
      <c r="A15" s="17" t="s">
        <v>27</v>
      </c>
      <c r="B15" s="18">
        <v>21.595801999999999</v>
      </c>
      <c r="C15" s="16">
        <f t="shared" si="0"/>
        <v>86.595801999999992</v>
      </c>
    </row>
    <row r="16" spans="1:3" x14ac:dyDescent="0.25">
      <c r="A16" s="17" t="s">
        <v>21</v>
      </c>
      <c r="B16" s="18">
        <v>21.560469999999999</v>
      </c>
      <c r="C16" s="16">
        <f t="shared" si="0"/>
        <v>86.560469999999995</v>
      </c>
    </row>
    <row r="17" spans="1:3" x14ac:dyDescent="0.25">
      <c r="A17" s="17" t="s">
        <v>32</v>
      </c>
      <c r="B17" s="18">
        <v>21.549471</v>
      </c>
      <c r="C17" s="16">
        <f t="shared" si="0"/>
        <v>86.549470999999997</v>
      </c>
    </row>
    <row r="18" spans="1:3" x14ac:dyDescent="0.25">
      <c r="A18" s="17" t="s">
        <v>24</v>
      </c>
      <c r="B18" s="18">
        <v>21.521488999999999</v>
      </c>
      <c r="C18" s="16">
        <f t="shared" si="0"/>
        <v>86.521489000000003</v>
      </c>
    </row>
    <row r="19" spans="1:3" x14ac:dyDescent="0.25">
      <c r="A19" s="17" t="s">
        <v>28</v>
      </c>
      <c r="B19" s="18">
        <v>21.520968</v>
      </c>
      <c r="C19" s="16">
        <f t="shared" si="0"/>
        <v>86.520967999999996</v>
      </c>
    </row>
    <row r="20" spans="1:3" x14ac:dyDescent="0.25">
      <c r="A20" s="17" t="s">
        <v>18</v>
      </c>
      <c r="B20" s="18">
        <v>21.380389000000001</v>
      </c>
      <c r="C20" s="16">
        <f t="shared" si="0"/>
        <v>86.380389000000008</v>
      </c>
    </row>
    <row r="21" spans="1:3" x14ac:dyDescent="0.25">
      <c r="A21" s="17" t="s">
        <v>25</v>
      </c>
      <c r="B21" s="18">
        <v>21.375713999999999</v>
      </c>
      <c r="C21" s="16">
        <f t="shared" si="0"/>
        <v>86.375714000000002</v>
      </c>
    </row>
    <row r="22" spans="1:3" x14ac:dyDescent="0.25">
      <c r="A22" s="17" t="s">
        <v>23</v>
      </c>
      <c r="B22" s="18">
        <v>21.263594000000001</v>
      </c>
      <c r="C22" s="16">
        <f t="shared" si="0"/>
        <v>86.263593999999998</v>
      </c>
    </row>
    <row r="23" spans="1:3" x14ac:dyDescent="0.25">
      <c r="A23" s="17" t="s">
        <v>20</v>
      </c>
      <c r="B23" s="18">
        <v>21.235218</v>
      </c>
      <c r="C23" s="16">
        <f t="shared" si="0"/>
        <v>86.235218000000003</v>
      </c>
    </row>
    <row r="24" spans="1:3" x14ac:dyDescent="0.25">
      <c r="A24" s="17" t="s">
        <v>9</v>
      </c>
      <c r="B24" s="18">
        <v>21.190823000000002</v>
      </c>
      <c r="C24" s="16">
        <f t="shared" si="0"/>
        <v>86.190822999999995</v>
      </c>
    </row>
    <row r="25" spans="1:3" x14ac:dyDescent="0.25">
      <c r="A25" s="17" t="s">
        <v>19</v>
      </c>
      <c r="B25" s="18">
        <v>21.093216999999999</v>
      </c>
      <c r="C25" s="16">
        <f t="shared" si="0"/>
        <v>86.093216999999996</v>
      </c>
    </row>
    <row r="26" spans="1:3" x14ac:dyDescent="0.25">
      <c r="A26" s="17" t="s">
        <v>13</v>
      </c>
      <c r="B26" s="18">
        <v>20.976227000000002</v>
      </c>
      <c r="C26" s="16">
        <f t="shared" si="0"/>
        <v>85.976226999999994</v>
      </c>
    </row>
    <row r="27" spans="1:3" x14ac:dyDescent="0.25">
      <c r="A27" s="17" t="s">
        <v>15</v>
      </c>
      <c r="B27" s="18">
        <v>20.958183999999999</v>
      </c>
      <c r="C27" s="16">
        <f t="shared" si="0"/>
        <v>85.958184000000003</v>
      </c>
    </row>
    <row r="28" spans="1:3" x14ac:dyDescent="0.25">
      <c r="A28" s="17" t="s">
        <v>14</v>
      </c>
      <c r="B28" s="18">
        <v>20.676368</v>
      </c>
      <c r="C28" s="16">
        <f t="shared" si="0"/>
        <v>85.676367999999997</v>
      </c>
    </row>
    <row r="29" spans="1:3" x14ac:dyDescent="0.25">
      <c r="A29" s="17" t="s">
        <v>11</v>
      </c>
      <c r="B29" s="18">
        <v>20.385052000000002</v>
      </c>
      <c r="C29" s="16">
        <f t="shared" si="0"/>
        <v>85.385052000000002</v>
      </c>
    </row>
    <row r="30" spans="1:3" x14ac:dyDescent="0.25">
      <c r="A30" s="17" t="s">
        <v>50</v>
      </c>
      <c r="B30" s="18">
        <v>20.187345000000001</v>
      </c>
      <c r="C30" s="16">
        <f t="shared" si="0"/>
        <v>85.187344999999993</v>
      </c>
    </row>
    <row r="31" spans="1:3" x14ac:dyDescent="0.25">
      <c r="A31" s="17" t="s">
        <v>4</v>
      </c>
      <c r="B31" s="18">
        <v>20.160174999999999</v>
      </c>
      <c r="C31" s="16">
        <f t="shared" si="0"/>
        <v>85.160174999999995</v>
      </c>
    </row>
    <row r="32" spans="1:3" x14ac:dyDescent="0.25">
      <c r="A32" s="17" t="s">
        <v>12</v>
      </c>
      <c r="B32" s="18">
        <v>20.108764999999998</v>
      </c>
      <c r="C32" s="16">
        <f t="shared" si="0"/>
        <v>85.108765000000005</v>
      </c>
    </row>
    <row r="33" spans="1:3" x14ac:dyDescent="0.25">
      <c r="A33" s="17" t="s">
        <v>10</v>
      </c>
      <c r="B33" s="18">
        <v>20.040891999999999</v>
      </c>
      <c r="C33" s="16">
        <f t="shared" si="0"/>
        <v>85.040891999999999</v>
      </c>
    </row>
    <row r="34" spans="1:3" x14ac:dyDescent="0.25">
      <c r="A34" s="17" t="s">
        <v>8</v>
      </c>
      <c r="B34" s="18">
        <v>19.60829</v>
      </c>
      <c r="C34" s="16">
        <f t="shared" si="0"/>
        <v>84.608289999999997</v>
      </c>
    </row>
    <row r="35" spans="1:3" x14ac:dyDescent="0.25">
      <c r="A35" s="17" t="s">
        <v>7</v>
      </c>
      <c r="B35" s="18">
        <v>19.055116999999999</v>
      </c>
      <c r="C35" s="16">
        <f t="shared" si="0"/>
        <v>84.055116999999996</v>
      </c>
    </row>
    <row r="36" spans="1:3" x14ac:dyDescent="0.25">
      <c r="A36" s="17" t="s">
        <v>6</v>
      </c>
      <c r="B36" s="18">
        <v>18.851345999999999</v>
      </c>
      <c r="C36" s="16">
        <f t="shared" si="0"/>
        <v>83.851346000000007</v>
      </c>
    </row>
    <row r="37" spans="1:3" x14ac:dyDescent="0.25">
      <c r="A37" s="17" t="s">
        <v>5</v>
      </c>
      <c r="B37" s="18">
        <v>18.700766000000002</v>
      </c>
      <c r="C37" s="16">
        <f t="shared" si="0"/>
        <v>83.700766000000002</v>
      </c>
    </row>
    <row r="38" spans="1:3" x14ac:dyDescent="0.25">
      <c r="A38" s="17" t="s">
        <v>3</v>
      </c>
      <c r="B38" s="18">
        <v>18.573065</v>
      </c>
      <c r="C38" s="16">
        <f t="shared" si="0"/>
        <v>83.573065</v>
      </c>
    </row>
    <row r="39" spans="1:3" x14ac:dyDescent="0.25">
      <c r="A39" s="17" t="s">
        <v>2</v>
      </c>
      <c r="B39" s="18">
        <v>17.605972000000001</v>
      </c>
      <c r="C39" s="16">
        <f t="shared" si="0"/>
        <v>82.605972000000008</v>
      </c>
    </row>
    <row r="40" spans="1:3" x14ac:dyDescent="0.25">
      <c r="A40" s="17" t="s">
        <v>51</v>
      </c>
      <c r="B40" s="18">
        <v>17.154653</v>
      </c>
      <c r="C40" s="16">
        <f t="shared" si="0"/>
        <v>82.154652999999996</v>
      </c>
    </row>
    <row r="41" spans="1:3" x14ac:dyDescent="0.25">
      <c r="A41" s="17" t="s">
        <v>53</v>
      </c>
      <c r="B41" s="18">
        <v>16.387367000000001</v>
      </c>
      <c r="C41" s="16">
        <f t="shared" si="0"/>
        <v>81.387366999999998</v>
      </c>
    </row>
    <row r="42" spans="1:3" x14ac:dyDescent="0.25">
      <c r="A42" s="17" t="s">
        <v>54</v>
      </c>
      <c r="B42" s="18">
        <v>15.758667000000001</v>
      </c>
      <c r="C42" s="16">
        <f t="shared" si="0"/>
        <v>80.758667000000003</v>
      </c>
    </row>
    <row r="43" spans="1:3" x14ac:dyDescent="0.25">
      <c r="A43" s="17" t="s">
        <v>55</v>
      </c>
      <c r="B43" s="18">
        <v>15.268718</v>
      </c>
      <c r="C43" s="16">
        <f t="shared" si="0"/>
        <v>80.268718000000007</v>
      </c>
    </row>
    <row r="44" spans="1:3" x14ac:dyDescent="0.25">
      <c r="A44" s="17" t="s">
        <v>56</v>
      </c>
      <c r="B44" s="18">
        <v>14.393776000000001</v>
      </c>
      <c r="C44" s="16">
        <f t="shared" si="0"/>
        <v>79.393776000000003</v>
      </c>
    </row>
  </sheetData>
  <sortState ref="A2:B44">
    <sortCondition descending="1" ref="B2"/>
  </sortState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Z1" zoomScale="90" zoomScaleNormal="90" workbookViewId="0">
      <selection activeCell="C2" sqref="C2:C44"/>
    </sheetView>
  </sheetViews>
  <sheetFormatPr defaultRowHeight="15" x14ac:dyDescent="0.25"/>
  <sheetData>
    <row r="1" spans="1:3" x14ac:dyDescent="0.25">
      <c r="B1" t="s">
        <v>42</v>
      </c>
      <c r="C1">
        <v>65</v>
      </c>
    </row>
    <row r="2" spans="1:3" x14ac:dyDescent="0.25">
      <c r="A2" s="17" t="s">
        <v>34</v>
      </c>
      <c r="B2" s="18">
        <v>19.876349999999999</v>
      </c>
      <c r="C2" s="19">
        <v>84.876350000000002</v>
      </c>
    </row>
    <row r="3" spans="1:3" x14ac:dyDescent="0.25">
      <c r="A3" s="17" t="s">
        <v>31</v>
      </c>
      <c r="B3" s="18">
        <v>19.862829999999999</v>
      </c>
      <c r="C3" s="19">
        <v>84.862830000000002</v>
      </c>
    </row>
    <row r="4" spans="1:3" x14ac:dyDescent="0.25">
      <c r="A4" s="17" t="s">
        <v>38</v>
      </c>
      <c r="B4" s="18">
        <v>19.793246</v>
      </c>
      <c r="C4" s="19">
        <v>84.793245999999996</v>
      </c>
    </row>
    <row r="5" spans="1:3" x14ac:dyDescent="0.25">
      <c r="A5" s="17" t="s">
        <v>32</v>
      </c>
      <c r="B5" s="18">
        <v>19.688510999999998</v>
      </c>
      <c r="C5" s="19">
        <v>84.688511000000005</v>
      </c>
    </row>
    <row r="6" spans="1:3" x14ac:dyDescent="0.25">
      <c r="A6" s="17" t="s">
        <v>52</v>
      </c>
      <c r="B6" s="18">
        <v>19.663864</v>
      </c>
      <c r="C6" s="19">
        <v>84.663864000000004</v>
      </c>
    </row>
    <row r="7" spans="1:3" x14ac:dyDescent="0.25">
      <c r="A7" s="17" t="s">
        <v>21</v>
      </c>
      <c r="B7" s="18">
        <v>19.585148</v>
      </c>
      <c r="C7" s="19">
        <v>84.585148000000004</v>
      </c>
    </row>
    <row r="8" spans="1:3" x14ac:dyDescent="0.25">
      <c r="A8" s="17" t="s">
        <v>35</v>
      </c>
      <c r="B8" s="18">
        <v>19.542653000000001</v>
      </c>
      <c r="C8" s="19">
        <v>84.542653000000001</v>
      </c>
    </row>
    <row r="9" spans="1:3" x14ac:dyDescent="0.25">
      <c r="A9" s="17" t="s">
        <v>39</v>
      </c>
      <c r="B9" s="18">
        <v>19.493071</v>
      </c>
      <c r="C9" s="19">
        <v>84.493071</v>
      </c>
    </row>
    <row r="10" spans="1:3" x14ac:dyDescent="0.25">
      <c r="A10" s="17" t="s">
        <v>22</v>
      </c>
      <c r="B10" s="18">
        <v>19.469836000000001</v>
      </c>
      <c r="C10" s="19">
        <v>84.469836000000001</v>
      </c>
    </row>
    <row r="11" spans="1:3" x14ac:dyDescent="0.25">
      <c r="A11" s="17" t="s">
        <v>37</v>
      </c>
      <c r="B11" s="18">
        <v>19.364493</v>
      </c>
      <c r="C11" s="19">
        <v>84.364492999999996</v>
      </c>
    </row>
    <row r="12" spans="1:3" x14ac:dyDescent="0.25">
      <c r="A12" s="17" t="s">
        <v>26</v>
      </c>
      <c r="B12" s="18">
        <v>19.355802000000001</v>
      </c>
      <c r="C12" s="19">
        <v>84.355801999999997</v>
      </c>
    </row>
    <row r="13" spans="1:3" x14ac:dyDescent="0.25">
      <c r="A13" s="17" t="s">
        <v>24</v>
      </c>
      <c r="B13" s="18">
        <v>19.169225000000001</v>
      </c>
      <c r="C13" s="19">
        <v>84.169224999999997</v>
      </c>
    </row>
    <row r="14" spans="1:3" x14ac:dyDescent="0.25">
      <c r="A14" s="17" t="s">
        <v>18</v>
      </c>
      <c r="B14" s="18">
        <v>19.069738999999998</v>
      </c>
      <c r="C14" s="19">
        <v>84.069738999999998</v>
      </c>
    </row>
    <row r="15" spans="1:3" x14ac:dyDescent="0.25">
      <c r="A15" s="17" t="s">
        <v>20</v>
      </c>
      <c r="B15" s="18">
        <v>18.765695999999998</v>
      </c>
      <c r="C15" s="19">
        <v>83.765695999999991</v>
      </c>
    </row>
    <row r="16" spans="1:3" x14ac:dyDescent="0.25">
      <c r="A16" s="17" t="s">
        <v>28</v>
      </c>
      <c r="B16" s="18">
        <v>18.741796999999998</v>
      </c>
      <c r="C16" s="19">
        <v>83.741796999999991</v>
      </c>
    </row>
    <row r="17" spans="1:3" x14ac:dyDescent="0.25">
      <c r="A17" s="17" t="s">
        <v>33</v>
      </c>
      <c r="B17" s="18">
        <v>18.674075999999999</v>
      </c>
      <c r="C17" s="19">
        <v>83.674075999999999</v>
      </c>
    </row>
    <row r="18" spans="1:3" x14ac:dyDescent="0.25">
      <c r="A18" s="17" t="s">
        <v>27</v>
      </c>
      <c r="B18" s="18">
        <v>18.615030000000001</v>
      </c>
      <c r="C18" s="19">
        <v>83.615030000000004</v>
      </c>
    </row>
    <row r="19" spans="1:3" x14ac:dyDescent="0.25">
      <c r="A19" s="17" t="s">
        <v>13</v>
      </c>
      <c r="B19" s="18">
        <v>18.540036000000001</v>
      </c>
      <c r="C19" s="19">
        <v>83.540036000000001</v>
      </c>
    </row>
    <row r="20" spans="1:3" x14ac:dyDescent="0.25">
      <c r="A20" s="17" t="s">
        <v>29</v>
      </c>
      <c r="B20" s="18">
        <v>18.440180000000002</v>
      </c>
      <c r="C20" s="19">
        <v>83.440179999999998</v>
      </c>
    </row>
    <row r="21" spans="1:3" x14ac:dyDescent="0.25">
      <c r="A21" s="17" t="s">
        <v>4</v>
      </c>
      <c r="B21" s="18">
        <v>18.367730000000002</v>
      </c>
      <c r="C21" s="19">
        <v>83.367729999999995</v>
      </c>
    </row>
    <row r="22" spans="1:3" x14ac:dyDescent="0.25">
      <c r="A22" s="17" t="s">
        <v>36</v>
      </c>
      <c r="B22" s="18">
        <v>18.334244000000002</v>
      </c>
      <c r="C22" s="19">
        <v>83.334243999999998</v>
      </c>
    </row>
    <row r="23" spans="1:3" x14ac:dyDescent="0.25">
      <c r="A23" s="17" t="s">
        <v>30</v>
      </c>
      <c r="B23" s="18">
        <v>18.288446</v>
      </c>
      <c r="C23" s="19">
        <v>83.288445999999993</v>
      </c>
    </row>
    <row r="24" spans="1:3" x14ac:dyDescent="0.25">
      <c r="A24" s="17" t="s">
        <v>23</v>
      </c>
      <c r="B24" s="18">
        <v>18.282774</v>
      </c>
      <c r="C24" s="19">
        <v>83.282774000000003</v>
      </c>
    </row>
    <row r="25" spans="1:3" x14ac:dyDescent="0.25">
      <c r="A25" s="17" t="s">
        <v>19</v>
      </c>
      <c r="B25" s="18">
        <v>18.271732</v>
      </c>
      <c r="C25" s="19">
        <v>83.271732</v>
      </c>
    </row>
    <row r="26" spans="1:3" x14ac:dyDescent="0.25">
      <c r="A26" s="17" t="s">
        <v>15</v>
      </c>
      <c r="B26" s="18">
        <v>18.229068999999999</v>
      </c>
      <c r="C26" s="19">
        <v>83.229068999999996</v>
      </c>
    </row>
    <row r="27" spans="1:3" x14ac:dyDescent="0.25">
      <c r="A27" s="17" t="s">
        <v>14</v>
      </c>
      <c r="B27" s="18">
        <v>18.109061000000001</v>
      </c>
      <c r="C27" s="19">
        <v>83.109060999999997</v>
      </c>
    </row>
    <row r="28" spans="1:3" x14ac:dyDescent="0.25">
      <c r="A28" s="17" t="s">
        <v>9</v>
      </c>
      <c r="B28" s="18">
        <v>17.853472</v>
      </c>
      <c r="C28" s="19">
        <v>82.853471999999996</v>
      </c>
    </row>
    <row r="29" spans="1:3" x14ac:dyDescent="0.25">
      <c r="A29" s="17" t="s">
        <v>25</v>
      </c>
      <c r="B29" s="18">
        <v>17.825790999999999</v>
      </c>
      <c r="C29" s="19">
        <v>82.825790999999995</v>
      </c>
    </row>
    <row r="30" spans="1:3" x14ac:dyDescent="0.25">
      <c r="A30" s="17" t="s">
        <v>10</v>
      </c>
      <c r="B30" s="18">
        <v>16.83268</v>
      </c>
      <c r="C30" s="19">
        <v>81.832679999999996</v>
      </c>
    </row>
    <row r="31" spans="1:3" x14ac:dyDescent="0.25">
      <c r="A31" s="17" t="s">
        <v>8</v>
      </c>
      <c r="B31" s="18">
        <v>16.197201</v>
      </c>
      <c r="C31" s="19">
        <v>81.197201000000007</v>
      </c>
    </row>
    <row r="32" spans="1:3" x14ac:dyDescent="0.25">
      <c r="A32" s="17" t="s">
        <v>12</v>
      </c>
      <c r="B32" s="18">
        <v>15.997147999999999</v>
      </c>
      <c r="C32" s="19">
        <v>80.997147999999996</v>
      </c>
    </row>
    <row r="33" spans="1:3" x14ac:dyDescent="0.25">
      <c r="A33" s="17" t="s">
        <v>50</v>
      </c>
      <c r="B33" s="18">
        <v>15.535885</v>
      </c>
      <c r="C33" s="19">
        <v>80.535885000000007</v>
      </c>
    </row>
    <row r="34" spans="1:3" x14ac:dyDescent="0.25">
      <c r="A34" s="17" t="s">
        <v>11</v>
      </c>
      <c r="B34" s="18">
        <v>15.531656999999999</v>
      </c>
      <c r="C34" s="19">
        <v>80.531656999999996</v>
      </c>
    </row>
    <row r="35" spans="1:3" x14ac:dyDescent="0.25">
      <c r="A35" s="17" t="s">
        <v>7</v>
      </c>
      <c r="B35" s="18">
        <v>15.358290999999999</v>
      </c>
      <c r="C35" s="19">
        <v>80.358290999999994</v>
      </c>
    </row>
    <row r="36" spans="1:3" x14ac:dyDescent="0.25">
      <c r="A36" s="17" t="s">
        <v>6</v>
      </c>
      <c r="B36" s="18">
        <v>15.117889999999999</v>
      </c>
      <c r="C36" s="19">
        <v>80.117890000000003</v>
      </c>
    </row>
    <row r="37" spans="1:3" x14ac:dyDescent="0.25">
      <c r="A37" s="17" t="s">
        <v>51</v>
      </c>
      <c r="B37" s="18">
        <v>15.043794</v>
      </c>
      <c r="C37" s="19">
        <v>80.043794000000005</v>
      </c>
    </row>
    <row r="38" spans="1:3" x14ac:dyDescent="0.25">
      <c r="A38" s="17" t="s">
        <v>3</v>
      </c>
      <c r="B38" s="18">
        <v>14.802535000000001</v>
      </c>
      <c r="C38" s="19">
        <v>79.802535000000006</v>
      </c>
    </row>
    <row r="39" spans="1:3" x14ac:dyDescent="0.25">
      <c r="A39" s="17" t="s">
        <v>53</v>
      </c>
      <c r="B39" s="18">
        <v>14.312675</v>
      </c>
      <c r="C39" s="19">
        <v>79.312674999999999</v>
      </c>
    </row>
    <row r="40" spans="1:3" x14ac:dyDescent="0.25">
      <c r="A40" s="17" t="s">
        <v>55</v>
      </c>
      <c r="B40" s="18">
        <v>14.014955</v>
      </c>
      <c r="C40" s="19">
        <v>79.014955</v>
      </c>
    </row>
    <row r="41" spans="1:3" x14ac:dyDescent="0.25">
      <c r="A41" s="17" t="s">
        <v>5</v>
      </c>
      <c r="B41" s="18">
        <v>13.842876</v>
      </c>
      <c r="C41" s="19">
        <v>78.842876000000004</v>
      </c>
    </row>
    <row r="42" spans="1:3" x14ac:dyDescent="0.25">
      <c r="A42" s="17" t="s">
        <v>2</v>
      </c>
      <c r="B42" s="18">
        <v>13.077087000000001</v>
      </c>
      <c r="C42" s="19">
        <v>78.077087000000006</v>
      </c>
    </row>
    <row r="43" spans="1:3" x14ac:dyDescent="0.25">
      <c r="A43" s="17" t="s">
        <v>56</v>
      </c>
      <c r="B43" s="18">
        <v>12.205136</v>
      </c>
      <c r="C43" s="19">
        <v>77.205135999999996</v>
      </c>
    </row>
    <row r="44" spans="1:3" x14ac:dyDescent="0.25">
      <c r="A44" s="17" t="s">
        <v>54</v>
      </c>
      <c r="B44" s="18">
        <v>11.495177</v>
      </c>
      <c r="C44" s="19">
        <v>76.495176999999998</v>
      </c>
    </row>
  </sheetData>
  <sortState ref="A2:C44">
    <sortCondition descending="1" ref="C2"/>
  </sortState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opLeftCell="A70" zoomScale="80" zoomScaleNormal="80" workbookViewId="0">
      <selection activeCell="Y81" sqref="Y81"/>
    </sheetView>
  </sheetViews>
  <sheetFormatPr defaultRowHeight="15" x14ac:dyDescent="0.25"/>
  <cols>
    <col min="1" max="16384" width="9.140625" style="21"/>
  </cols>
  <sheetData>
    <row r="1" spans="1:6" x14ac:dyDescent="0.25">
      <c r="A1" s="21" t="s">
        <v>57</v>
      </c>
      <c r="B1" s="21" t="s">
        <v>42</v>
      </c>
      <c r="C1" s="21" t="s">
        <v>44</v>
      </c>
      <c r="E1" s="21" t="s">
        <v>42</v>
      </c>
      <c r="F1" s="21" t="s">
        <v>44</v>
      </c>
    </row>
    <row r="2" spans="1:6" ht="15.75" x14ac:dyDescent="0.25">
      <c r="A2" s="21">
        <v>0</v>
      </c>
      <c r="B2" s="22">
        <v>72.233731911588521</v>
      </c>
      <c r="C2" s="22">
        <v>79.368930606091638</v>
      </c>
      <c r="E2" s="23">
        <f>A2+B2</f>
        <v>72.233731911588521</v>
      </c>
      <c r="F2" s="23">
        <f>A2+C2</f>
        <v>79.368930606091638</v>
      </c>
    </row>
    <row r="3" spans="1:6" ht="15.75" x14ac:dyDescent="0.25">
      <c r="A3" s="21">
        <v>1</v>
      </c>
      <c r="B3" s="22">
        <v>72.28407167570883</v>
      </c>
      <c r="C3" s="22">
        <v>79.346732161403821</v>
      </c>
      <c r="E3" s="23">
        <f t="shared" ref="E3:E66" si="0">A3+B3</f>
        <v>73.28407167570883</v>
      </c>
      <c r="F3" s="23">
        <f t="shared" ref="F3:F66" si="1">A3+C3</f>
        <v>80.346732161403821</v>
      </c>
    </row>
    <row r="4" spans="1:6" ht="15.75" x14ac:dyDescent="0.25">
      <c r="A4" s="21">
        <v>2</v>
      </c>
      <c r="B4" s="22">
        <v>71.353400276659045</v>
      </c>
      <c r="C4" s="22">
        <v>78.409215042000653</v>
      </c>
      <c r="E4" s="23">
        <f t="shared" si="0"/>
        <v>73.353400276659045</v>
      </c>
      <c r="F4" s="23">
        <f t="shared" si="1"/>
        <v>80.409215042000653</v>
      </c>
    </row>
    <row r="5" spans="1:6" ht="15.75" x14ac:dyDescent="0.25">
      <c r="A5" s="21">
        <v>3</v>
      </c>
      <c r="B5" s="22">
        <v>70.398126083351301</v>
      </c>
      <c r="C5" s="22">
        <v>77.447901187161236</v>
      </c>
      <c r="E5" s="23">
        <f t="shared" si="0"/>
        <v>73.398126083351301</v>
      </c>
      <c r="F5" s="23">
        <f t="shared" si="1"/>
        <v>80.447901187161236</v>
      </c>
    </row>
    <row r="6" spans="1:6" ht="15.75" x14ac:dyDescent="0.25">
      <c r="A6" s="21">
        <v>4</v>
      </c>
      <c r="B6" s="22">
        <v>69.431966016089731</v>
      </c>
      <c r="C6" s="22">
        <v>76.476450516526455</v>
      </c>
      <c r="E6" s="23">
        <f t="shared" si="0"/>
        <v>73.431966016089731</v>
      </c>
      <c r="F6" s="23">
        <f t="shared" si="1"/>
        <v>80.476450516526455</v>
      </c>
    </row>
    <row r="7" spans="1:6" ht="15.75" x14ac:dyDescent="0.25">
      <c r="A7" s="21">
        <v>5</v>
      </c>
      <c r="B7" s="22">
        <v>68.459475682769579</v>
      </c>
      <c r="C7" s="22">
        <v>75.499246004974708</v>
      </c>
      <c r="E7" s="23">
        <f t="shared" si="0"/>
        <v>73.459475682769579</v>
      </c>
      <c r="F7" s="23">
        <f t="shared" si="1"/>
        <v>80.499246004974708</v>
      </c>
    </row>
    <row r="8" spans="1:6" ht="15.75" x14ac:dyDescent="0.25">
      <c r="A8" s="21">
        <v>6</v>
      </c>
      <c r="B8" s="22">
        <v>67.482829657088601</v>
      </c>
      <c r="C8" s="22">
        <v>74.518328893825327</v>
      </c>
      <c r="E8" s="23">
        <f t="shared" si="0"/>
        <v>73.482829657088601</v>
      </c>
      <c r="F8" s="23">
        <f t="shared" si="1"/>
        <v>80.518328893825327</v>
      </c>
    </row>
    <row r="9" spans="1:6" ht="15.75" x14ac:dyDescent="0.25">
      <c r="A9" s="21">
        <v>7</v>
      </c>
      <c r="B9" s="22">
        <v>66.503298158628056</v>
      </c>
      <c r="C9" s="22">
        <v>73.534862365275373</v>
      </c>
      <c r="E9" s="23">
        <f t="shared" si="0"/>
        <v>73.503298158628056</v>
      </c>
      <c r="F9" s="23">
        <f t="shared" si="1"/>
        <v>80.534862365275373</v>
      </c>
    </row>
    <row r="10" spans="1:6" ht="15.75" x14ac:dyDescent="0.25">
      <c r="A10" s="21">
        <v>8</v>
      </c>
      <c r="B10" s="22">
        <v>65.52175212315143</v>
      </c>
      <c r="C10" s="22">
        <v>72.549618445568271</v>
      </c>
      <c r="E10" s="23">
        <f t="shared" si="0"/>
        <v>73.52175212315143</v>
      </c>
      <c r="F10" s="23">
        <f t="shared" si="1"/>
        <v>80.549618445568271</v>
      </c>
    </row>
    <row r="11" spans="1:6" ht="15.75" x14ac:dyDescent="0.25">
      <c r="A11" s="21">
        <v>9</v>
      </c>
      <c r="B11" s="22">
        <v>64.538894374476754</v>
      </c>
      <c r="C11" s="22">
        <v>71.563191161249307</v>
      </c>
      <c r="E11" s="23">
        <f t="shared" si="0"/>
        <v>73.538894374476754</v>
      </c>
      <c r="F11" s="23">
        <f t="shared" si="1"/>
        <v>80.563191161249307</v>
      </c>
    </row>
    <row r="12" spans="1:6" ht="15.75" x14ac:dyDescent="0.25">
      <c r="A12" s="21">
        <v>10</v>
      </c>
      <c r="B12" s="22">
        <v>63.55540095571714</v>
      </c>
      <c r="C12" s="22">
        <v>70.576116151591165</v>
      </c>
      <c r="E12" s="23">
        <f t="shared" si="0"/>
        <v>73.555400955717147</v>
      </c>
      <c r="F12" s="23">
        <f t="shared" si="1"/>
        <v>80.576116151591165</v>
      </c>
    </row>
    <row r="13" spans="1:6" ht="15.75" x14ac:dyDescent="0.25">
      <c r="A13" s="21">
        <v>11</v>
      </c>
      <c r="B13" s="22">
        <v>62.572040730650663</v>
      </c>
      <c r="C13" s="22">
        <v>69.588959438821448</v>
      </c>
      <c r="E13" s="23">
        <f t="shared" si="0"/>
        <v>73.572040730650656</v>
      </c>
      <c r="F13" s="23">
        <f t="shared" si="1"/>
        <v>80.588959438821448</v>
      </c>
    </row>
    <row r="14" spans="1:6" ht="15.75" x14ac:dyDescent="0.25">
      <c r="A14" s="21">
        <v>12</v>
      </c>
      <c r="B14" s="22">
        <v>61.589810241526983</v>
      </c>
      <c r="C14" s="22">
        <v>68.602404712219212</v>
      </c>
      <c r="E14" s="23">
        <f t="shared" si="0"/>
        <v>73.589810241526976</v>
      </c>
      <c r="F14" s="23">
        <f t="shared" si="1"/>
        <v>80.602404712219212</v>
      </c>
    </row>
    <row r="15" spans="1:6" ht="15.75" x14ac:dyDescent="0.25">
      <c r="A15" s="21">
        <v>13</v>
      </c>
      <c r="B15" s="22">
        <v>60.610115548804906</v>
      </c>
      <c r="C15" s="22">
        <v>67.618051270032652</v>
      </c>
      <c r="E15" s="23">
        <f t="shared" si="0"/>
        <v>73.610115548804913</v>
      </c>
      <c r="F15" s="23">
        <f t="shared" si="1"/>
        <v>80.618051270032652</v>
      </c>
    </row>
    <row r="16" spans="1:6" ht="15.75" x14ac:dyDescent="0.25">
      <c r="A16" s="21">
        <v>14</v>
      </c>
      <c r="B16" s="22">
        <v>59.63503976167614</v>
      </c>
      <c r="C16" s="22">
        <v>66.636473170063994</v>
      </c>
      <c r="E16" s="23">
        <f t="shared" si="0"/>
        <v>73.63503976167614</v>
      </c>
      <c r="F16" s="23">
        <f t="shared" si="1"/>
        <v>80.636473170063994</v>
      </c>
    </row>
    <row r="17" spans="1:6" ht="15.75" x14ac:dyDescent="0.25">
      <c r="A17" s="21">
        <v>15</v>
      </c>
      <c r="B17" s="22">
        <v>58.667752132117634</v>
      </c>
      <c r="C17" s="22">
        <v>65.65750712474518</v>
      </c>
      <c r="E17" s="23">
        <f t="shared" si="0"/>
        <v>73.667752132117641</v>
      </c>
      <c r="F17" s="23">
        <f t="shared" si="1"/>
        <v>80.65750712474518</v>
      </c>
    </row>
    <row r="18" spans="1:6" ht="15.75" x14ac:dyDescent="0.25">
      <c r="A18" s="21">
        <v>16</v>
      </c>
      <c r="B18" s="22">
        <v>57.730193191769821</v>
      </c>
      <c r="C18" s="22">
        <v>64.681100302039013</v>
      </c>
      <c r="E18" s="23">
        <f t="shared" si="0"/>
        <v>73.730193191769814</v>
      </c>
      <c r="F18" s="23">
        <f t="shared" si="1"/>
        <v>80.681100302039013</v>
      </c>
    </row>
    <row r="19" spans="1:6" ht="15.75" x14ac:dyDescent="0.25">
      <c r="A19" s="21">
        <v>17</v>
      </c>
      <c r="B19" s="22">
        <v>56.808718157415527</v>
      </c>
      <c r="C19" s="22">
        <v>63.707642082295493</v>
      </c>
      <c r="E19" s="23">
        <f t="shared" si="0"/>
        <v>73.808718157415527</v>
      </c>
      <c r="F19" s="23">
        <f t="shared" si="1"/>
        <v>80.707642082295493</v>
      </c>
    </row>
    <row r="20" spans="1:6" ht="15.75" x14ac:dyDescent="0.25">
      <c r="A20" s="21">
        <v>18</v>
      </c>
      <c r="B20" s="22">
        <v>55.90130272552328</v>
      </c>
      <c r="C20" s="22">
        <v>62.7363610213622</v>
      </c>
      <c r="E20" s="23">
        <f t="shared" si="0"/>
        <v>73.90130272552328</v>
      </c>
      <c r="F20" s="23">
        <f t="shared" si="1"/>
        <v>80.7363610213622</v>
      </c>
    </row>
    <row r="21" spans="1:6" ht="15.75" x14ac:dyDescent="0.25">
      <c r="A21" s="21">
        <v>19</v>
      </c>
      <c r="B21" s="22">
        <v>55.004788323622371</v>
      </c>
      <c r="C21" s="22">
        <v>61.766163484158525</v>
      </c>
      <c r="E21" s="23">
        <f t="shared" si="0"/>
        <v>74.004788323622364</v>
      </c>
      <c r="F21" s="23">
        <f t="shared" si="1"/>
        <v>80.766163484158525</v>
      </c>
    </row>
    <row r="22" spans="1:6" ht="15.75" x14ac:dyDescent="0.25">
      <c r="A22" s="21">
        <v>20</v>
      </c>
      <c r="B22" s="22">
        <v>54.116470501093055</v>
      </c>
      <c r="C22" s="22">
        <v>60.796283943679541</v>
      </c>
      <c r="E22" s="23">
        <f t="shared" si="0"/>
        <v>74.116470501093062</v>
      </c>
      <c r="F22" s="23">
        <f t="shared" si="1"/>
        <v>80.796283943679541</v>
      </c>
    </row>
    <row r="23" spans="1:6" ht="15.75" x14ac:dyDescent="0.25">
      <c r="A23" s="21">
        <v>21</v>
      </c>
      <c r="B23" s="22">
        <v>53.236077258312982</v>
      </c>
      <c r="C23" s="22">
        <v>59.826598291736985</v>
      </c>
      <c r="E23" s="23">
        <f t="shared" si="0"/>
        <v>74.236077258312974</v>
      </c>
      <c r="F23" s="23">
        <f t="shared" si="1"/>
        <v>80.826598291736985</v>
      </c>
    </row>
    <row r="24" spans="1:6" ht="15.75" x14ac:dyDescent="0.25">
      <c r="A24" s="21">
        <v>22</v>
      </c>
      <c r="B24" s="22">
        <v>52.36298994832282</v>
      </c>
      <c r="C24" s="22">
        <v>58.857360702978575</v>
      </c>
      <c r="E24" s="23">
        <f t="shared" si="0"/>
        <v>74.36298994832282</v>
      </c>
      <c r="F24" s="23">
        <f t="shared" si="1"/>
        <v>80.857360702978582</v>
      </c>
    </row>
    <row r="25" spans="1:6" ht="15.75" x14ac:dyDescent="0.25">
      <c r="A25" s="21">
        <v>23</v>
      </c>
      <c r="B25" s="22">
        <v>51.493803035843079</v>
      </c>
      <c r="C25" s="22">
        <v>57.888670240129372</v>
      </c>
      <c r="E25" s="23">
        <f t="shared" si="0"/>
        <v>74.493803035843086</v>
      </c>
      <c r="F25" s="23">
        <f t="shared" si="1"/>
        <v>80.888670240129372</v>
      </c>
    </row>
    <row r="26" spans="1:6" ht="15.75" x14ac:dyDescent="0.25">
      <c r="A26" s="21">
        <v>24</v>
      </c>
      <c r="B26" s="22">
        <v>50.624427190986374</v>
      </c>
      <c r="C26" s="22">
        <v>56.920724173414186</v>
      </c>
      <c r="E26" s="23">
        <f t="shared" si="0"/>
        <v>74.624427190986381</v>
      </c>
      <c r="F26" s="23">
        <f t="shared" si="1"/>
        <v>80.920724173414186</v>
      </c>
    </row>
    <row r="27" spans="1:6" ht="15.75" x14ac:dyDescent="0.25">
      <c r="A27" s="21">
        <v>25</v>
      </c>
      <c r="B27" s="22">
        <v>49.751944342579115</v>
      </c>
      <c r="C27" s="22">
        <v>55.953696153005474</v>
      </c>
      <c r="E27" s="23">
        <f t="shared" si="0"/>
        <v>74.751944342579122</v>
      </c>
      <c r="F27" s="23">
        <f t="shared" si="1"/>
        <v>80.953696153005467</v>
      </c>
    </row>
    <row r="28" spans="1:6" ht="15.75" x14ac:dyDescent="0.25">
      <c r="A28" s="21">
        <v>26</v>
      </c>
      <c r="B28" s="22">
        <v>48.875085799417036</v>
      </c>
      <c r="C28" s="22">
        <v>54.98761868528625</v>
      </c>
      <c r="E28" s="23">
        <f t="shared" si="0"/>
        <v>74.875085799417036</v>
      </c>
      <c r="F28" s="23">
        <f t="shared" si="1"/>
        <v>80.98761868528625</v>
      </c>
    </row>
    <row r="29" spans="1:6" ht="15.75" x14ac:dyDescent="0.25">
      <c r="A29" s="21">
        <v>27</v>
      </c>
      <c r="B29" s="22">
        <v>47.994236812861459</v>
      </c>
      <c r="C29" s="22">
        <v>54.022534376340701</v>
      </c>
      <c r="E29" s="23">
        <f t="shared" si="0"/>
        <v>74.994236812861459</v>
      </c>
      <c r="F29" s="23">
        <f t="shared" si="1"/>
        <v>81.022534376340701</v>
      </c>
    </row>
    <row r="30" spans="1:6" ht="15.75" x14ac:dyDescent="0.25">
      <c r="A30" s="21">
        <v>28</v>
      </c>
      <c r="B30" s="22">
        <v>47.110298185678289</v>
      </c>
      <c r="C30" s="22">
        <v>53.058646108942014</v>
      </c>
      <c r="E30" s="23">
        <f t="shared" si="0"/>
        <v>75.110298185678289</v>
      </c>
      <c r="F30" s="23">
        <f t="shared" si="1"/>
        <v>81.058646108942014</v>
      </c>
    </row>
    <row r="31" spans="1:6" ht="15.75" x14ac:dyDescent="0.25">
      <c r="A31" s="21">
        <v>29</v>
      </c>
      <c r="B31" s="22">
        <v>46.224881565378553</v>
      </c>
      <c r="C31" s="22">
        <v>52.096196136491884</v>
      </c>
      <c r="E31" s="23">
        <f t="shared" si="0"/>
        <v>75.224881565378553</v>
      </c>
      <c r="F31" s="23">
        <f t="shared" si="1"/>
        <v>81.096196136491884</v>
      </c>
    </row>
    <row r="32" spans="1:6" ht="15.75" x14ac:dyDescent="0.25">
      <c r="A32" s="21">
        <v>30</v>
      </c>
      <c r="B32" s="22">
        <v>45.339198388589473</v>
      </c>
      <c r="C32" s="22">
        <v>51.135383280667966</v>
      </c>
      <c r="E32" s="23">
        <f t="shared" si="0"/>
        <v>75.339198388589466</v>
      </c>
      <c r="F32" s="23">
        <f t="shared" si="1"/>
        <v>81.135383280667966</v>
      </c>
    </row>
    <row r="33" spans="1:6" ht="15.75" x14ac:dyDescent="0.25">
      <c r="A33" s="21">
        <v>31</v>
      </c>
      <c r="B33" s="22">
        <v>44.453461420470397</v>
      </c>
      <c r="C33" s="22">
        <v>50.176435025611703</v>
      </c>
      <c r="E33" s="23">
        <f t="shared" si="0"/>
        <v>75.453461420470404</v>
      </c>
      <c r="F33" s="23">
        <f t="shared" si="1"/>
        <v>81.17643502561171</v>
      </c>
    </row>
    <row r="34" spans="1:6" ht="15.75" x14ac:dyDescent="0.25">
      <c r="A34" s="21">
        <v>32</v>
      </c>
      <c r="B34" s="22">
        <v>43.567430092893559</v>
      </c>
      <c r="C34" s="22">
        <v>49.219438219105136</v>
      </c>
      <c r="E34" s="23">
        <f t="shared" si="0"/>
        <v>75.567430092893559</v>
      </c>
      <c r="F34" s="23">
        <f t="shared" si="1"/>
        <v>81.219438219105143</v>
      </c>
    </row>
    <row r="35" spans="1:6" ht="15.75" x14ac:dyDescent="0.25">
      <c r="A35" s="21">
        <v>33</v>
      </c>
      <c r="B35" s="22">
        <v>42.681357287195219</v>
      </c>
      <c r="C35" s="22">
        <v>48.264300387010863</v>
      </c>
      <c r="E35" s="23">
        <f t="shared" si="0"/>
        <v>75.681357287195226</v>
      </c>
      <c r="F35" s="23">
        <f t="shared" si="1"/>
        <v>81.264300387010863</v>
      </c>
    </row>
    <row r="36" spans="1:6" ht="15.75" x14ac:dyDescent="0.25">
      <c r="A36" s="21">
        <v>34</v>
      </c>
      <c r="B36" s="22">
        <v>41.795479236961448</v>
      </c>
      <c r="C36" s="22">
        <v>47.310856740001789</v>
      </c>
      <c r="E36" s="23">
        <f t="shared" si="0"/>
        <v>75.795479236961455</v>
      </c>
      <c r="F36" s="23">
        <f t="shared" si="1"/>
        <v>81.310856740001782</v>
      </c>
    </row>
    <row r="37" spans="1:6" ht="15.75" x14ac:dyDescent="0.25">
      <c r="A37" s="21">
        <v>35</v>
      </c>
      <c r="B37" s="22">
        <v>40.910104338277989</v>
      </c>
      <c r="C37" s="22">
        <v>46.359081491277905</v>
      </c>
      <c r="E37" s="23">
        <f t="shared" si="0"/>
        <v>75.910104338277989</v>
      </c>
      <c r="F37" s="23">
        <f t="shared" si="1"/>
        <v>81.359081491277905</v>
      </c>
    </row>
    <row r="38" spans="1:6" ht="15.75" x14ac:dyDescent="0.25">
      <c r="A38" s="21">
        <v>36</v>
      </c>
      <c r="B38" s="22">
        <v>40.025666556786462</v>
      </c>
      <c r="C38" s="22">
        <v>45.409174714300867</v>
      </c>
      <c r="E38" s="23">
        <f t="shared" si="0"/>
        <v>76.025666556786462</v>
      </c>
      <c r="F38" s="23">
        <f t="shared" si="1"/>
        <v>81.40917471430086</v>
      </c>
    </row>
    <row r="39" spans="1:6" ht="15.75" x14ac:dyDescent="0.25">
      <c r="A39" s="21">
        <v>37</v>
      </c>
      <c r="B39" s="22">
        <v>39.142660767067277</v>
      </c>
      <c r="C39" s="22">
        <v>44.461490277083286</v>
      </c>
      <c r="E39" s="23">
        <f t="shared" si="0"/>
        <v>76.142660767067269</v>
      </c>
      <c r="F39" s="23">
        <f t="shared" si="1"/>
        <v>81.461490277083286</v>
      </c>
    </row>
    <row r="40" spans="1:6" ht="15.75" x14ac:dyDescent="0.25">
      <c r="A40" s="21">
        <v>38</v>
      </c>
      <c r="B40" s="22">
        <v>38.261552233849059</v>
      </c>
      <c r="C40" s="22">
        <v>43.516368654632146</v>
      </c>
      <c r="E40" s="23">
        <f t="shared" si="0"/>
        <v>76.261552233849059</v>
      </c>
      <c r="F40" s="23">
        <f t="shared" si="1"/>
        <v>81.516368654632146</v>
      </c>
    </row>
    <row r="41" spans="1:6" ht="15.75" x14ac:dyDescent="0.25">
      <c r="A41" s="21">
        <v>39</v>
      </c>
      <c r="B41" s="22">
        <v>37.382825222341211</v>
      </c>
      <c r="C41" s="22">
        <v>42.574203004774304</v>
      </c>
      <c r="E41" s="23">
        <f t="shared" si="0"/>
        <v>76.382825222341211</v>
      </c>
      <c r="F41" s="23">
        <f t="shared" si="1"/>
        <v>81.574203004774304</v>
      </c>
    </row>
    <row r="42" spans="1:6" ht="15.75" x14ac:dyDescent="0.25">
      <c r="A42" s="21">
        <v>40</v>
      </c>
      <c r="B42" s="22">
        <v>36.506985949621949</v>
      </c>
      <c r="C42" s="22">
        <v>41.635378152530144</v>
      </c>
      <c r="E42" s="23">
        <f t="shared" si="0"/>
        <v>76.506985949621949</v>
      </c>
      <c r="F42" s="23">
        <f t="shared" si="1"/>
        <v>81.635378152530137</v>
      </c>
    </row>
    <row r="43" spans="1:6" ht="15.75" x14ac:dyDescent="0.25">
      <c r="A43" s="21">
        <v>41</v>
      </c>
      <c r="B43" s="22">
        <v>35.634491030334296</v>
      </c>
      <c r="C43" s="22">
        <v>40.70010428215322</v>
      </c>
      <c r="E43" s="23">
        <f t="shared" si="0"/>
        <v>76.634491030334289</v>
      </c>
      <c r="F43" s="23">
        <f t="shared" si="1"/>
        <v>81.70010428215322</v>
      </c>
    </row>
    <row r="44" spans="1:6" ht="15.75" x14ac:dyDescent="0.25">
      <c r="A44" s="21">
        <v>42</v>
      </c>
      <c r="B44" s="22">
        <v>34.765870724571108</v>
      </c>
      <c r="C44" s="22">
        <v>39.768685819846546</v>
      </c>
      <c r="E44" s="23">
        <f t="shared" si="0"/>
        <v>76.765870724571101</v>
      </c>
      <c r="F44" s="23">
        <f t="shared" si="1"/>
        <v>81.768685819846553</v>
      </c>
    </row>
    <row r="45" spans="1:6" ht="15.75" x14ac:dyDescent="0.25">
      <c r="A45" s="21">
        <v>43</v>
      </c>
      <c r="B45" s="22">
        <v>33.901787173497723</v>
      </c>
      <c r="C45" s="22">
        <v>38.841691754063447</v>
      </c>
      <c r="E45" s="23">
        <f t="shared" si="0"/>
        <v>76.901787173497723</v>
      </c>
      <c r="F45" s="23">
        <f t="shared" si="1"/>
        <v>81.841691754063447</v>
      </c>
    </row>
    <row r="46" spans="1:6" ht="15.75" x14ac:dyDescent="0.25">
      <c r="A46" s="21">
        <v>44</v>
      </c>
      <c r="B46" s="22">
        <v>33.042945626373132</v>
      </c>
      <c r="C46" s="22">
        <v>37.919759840125337</v>
      </c>
      <c r="E46" s="23">
        <f t="shared" si="0"/>
        <v>77.042945626373125</v>
      </c>
      <c r="F46" s="23">
        <f t="shared" si="1"/>
        <v>81.919759840125337</v>
      </c>
    </row>
    <row r="47" spans="1:6" ht="15.75" x14ac:dyDescent="0.25">
      <c r="A47" s="21">
        <v>45</v>
      </c>
      <c r="B47" s="22">
        <v>32.189966781761832</v>
      </c>
      <c r="C47" s="22">
        <v>37.003366803226868</v>
      </c>
      <c r="E47" s="23">
        <f t="shared" si="0"/>
        <v>77.189966781761825</v>
      </c>
      <c r="F47" s="23">
        <f t="shared" si="1"/>
        <v>82.003366803226868</v>
      </c>
    </row>
    <row r="48" spans="1:6" ht="15.75" x14ac:dyDescent="0.25">
      <c r="A48" s="21">
        <v>46</v>
      </c>
      <c r="B48" s="22">
        <v>31.343264261118083</v>
      </c>
      <c r="C48" s="22">
        <v>36.092856907121714</v>
      </c>
      <c r="E48" s="23">
        <f t="shared" si="0"/>
        <v>77.34326426111808</v>
      </c>
      <c r="F48" s="23">
        <f t="shared" si="1"/>
        <v>82.092856907121714</v>
      </c>
    </row>
    <row r="49" spans="1:6" ht="15.75" x14ac:dyDescent="0.25">
      <c r="A49" s="21">
        <v>47</v>
      </c>
      <c r="B49" s="22">
        <v>30.503212155309217</v>
      </c>
      <c r="C49" s="22">
        <v>35.188297551150349</v>
      </c>
      <c r="E49" s="23">
        <f t="shared" si="0"/>
        <v>77.503212155309214</v>
      </c>
      <c r="F49" s="23">
        <f t="shared" si="1"/>
        <v>82.188297551150356</v>
      </c>
    </row>
    <row r="50" spans="1:6" ht="15.75" x14ac:dyDescent="0.25">
      <c r="A50" s="21">
        <v>48</v>
      </c>
      <c r="B50" s="22">
        <v>29.670307093347731</v>
      </c>
      <c r="C50" s="22">
        <v>34.289544487234068</v>
      </c>
      <c r="E50" s="23">
        <f t="shared" si="0"/>
        <v>77.670307093347731</v>
      </c>
      <c r="F50" s="23">
        <f t="shared" si="1"/>
        <v>82.289544487234068</v>
      </c>
    </row>
    <row r="51" spans="1:6" ht="15.75" x14ac:dyDescent="0.25">
      <c r="A51" s="21">
        <v>49</v>
      </c>
      <c r="B51" s="22">
        <v>28.845041609266744</v>
      </c>
      <c r="C51" s="22">
        <v>33.396322331651618</v>
      </c>
      <c r="E51" s="23">
        <f t="shared" si="0"/>
        <v>77.845041609266744</v>
      </c>
      <c r="F51" s="23">
        <f t="shared" si="1"/>
        <v>82.396322331651618</v>
      </c>
    </row>
    <row r="52" spans="1:6" ht="15.75" x14ac:dyDescent="0.25">
      <c r="A52" s="21">
        <v>50</v>
      </c>
      <c r="B52" s="22">
        <v>28.027818276010183</v>
      </c>
      <c r="C52" s="22">
        <v>32.508499504034788</v>
      </c>
      <c r="E52" s="23">
        <f t="shared" si="0"/>
        <v>78.02781827601018</v>
      </c>
      <c r="F52" s="23">
        <f t="shared" si="1"/>
        <v>82.508499504034788</v>
      </c>
    </row>
    <row r="53" spans="1:6" ht="15.75" x14ac:dyDescent="0.25">
      <c r="A53" s="21">
        <v>51</v>
      </c>
      <c r="B53" s="22">
        <v>27.218920427311083</v>
      </c>
      <c r="C53" s="22">
        <v>31.626299223942894</v>
      </c>
      <c r="E53" s="23">
        <f t="shared" si="0"/>
        <v>78.218920427311076</v>
      </c>
      <c r="F53" s="23">
        <f t="shared" si="1"/>
        <v>82.626299223942894</v>
      </c>
    </row>
    <row r="54" spans="1:6" ht="15.75" x14ac:dyDescent="0.25">
      <c r="A54" s="21">
        <v>52</v>
      </c>
      <c r="B54" s="22">
        <v>26.418535637931225</v>
      </c>
      <c r="C54" s="22">
        <v>30.750025137984441</v>
      </c>
      <c r="E54" s="23">
        <f t="shared" si="0"/>
        <v>78.418535637931228</v>
      </c>
      <c r="F54" s="23">
        <f t="shared" si="1"/>
        <v>82.750025137984437</v>
      </c>
    </row>
    <row r="55" spans="1:6" ht="15.75" x14ac:dyDescent="0.25">
      <c r="A55" s="21">
        <v>53</v>
      </c>
      <c r="B55" s="22">
        <v>25.626821976117046</v>
      </c>
      <c r="C55" s="22">
        <v>29.879758024037894</v>
      </c>
      <c r="E55" s="23">
        <f t="shared" si="0"/>
        <v>78.626821976117043</v>
      </c>
      <c r="F55" s="23">
        <f t="shared" si="1"/>
        <v>82.879758024037898</v>
      </c>
    </row>
    <row r="56" spans="1:6" ht="15.75" x14ac:dyDescent="0.25">
      <c r="A56" s="21">
        <v>54</v>
      </c>
      <c r="B56" s="22">
        <v>24.843887849196353</v>
      </c>
      <c r="C56" s="22">
        <v>29.01556735226734</v>
      </c>
      <c r="E56" s="23">
        <f t="shared" si="0"/>
        <v>78.843887849196349</v>
      </c>
      <c r="F56" s="23">
        <f t="shared" si="1"/>
        <v>83.01556735226734</v>
      </c>
    </row>
    <row r="57" spans="1:6" ht="15.75" x14ac:dyDescent="0.25">
      <c r="A57" s="21">
        <v>55</v>
      </c>
      <c r="B57" s="22">
        <v>24.069826219175063</v>
      </c>
      <c r="C57" s="22">
        <v>28.157608742399827</v>
      </c>
      <c r="E57" s="23">
        <f t="shared" si="0"/>
        <v>79.06982621917507</v>
      </c>
      <c r="F57" s="23">
        <f t="shared" si="1"/>
        <v>83.15760874239983</v>
      </c>
    </row>
    <row r="58" spans="1:6" ht="15.75" x14ac:dyDescent="0.25">
      <c r="A58" s="21">
        <v>56</v>
      </c>
      <c r="B58" s="22">
        <v>23.304988023475492</v>
      </c>
      <c r="C58" s="22">
        <v>27.306277802483084</v>
      </c>
      <c r="E58" s="23">
        <f t="shared" si="0"/>
        <v>79.304988023475488</v>
      </c>
      <c r="F58" s="23">
        <f t="shared" si="1"/>
        <v>83.306277802483081</v>
      </c>
    </row>
    <row r="59" spans="1:6" ht="15.75" x14ac:dyDescent="0.25">
      <c r="A59" s="21">
        <v>57</v>
      </c>
      <c r="B59" s="22">
        <v>22.549509981703991</v>
      </c>
      <c r="C59" s="22">
        <v>26.461957994134462</v>
      </c>
      <c r="E59" s="23">
        <f t="shared" si="0"/>
        <v>79.549509981703991</v>
      </c>
      <c r="F59" s="23">
        <f t="shared" si="1"/>
        <v>83.461957994134465</v>
      </c>
    </row>
    <row r="60" spans="1:6" ht="15.75" x14ac:dyDescent="0.25">
      <c r="A60" s="21">
        <v>58</v>
      </c>
      <c r="B60" s="22">
        <v>21.803051729749466</v>
      </c>
      <c r="C60" s="22">
        <v>25.624831381275648</v>
      </c>
      <c r="E60" s="23">
        <f t="shared" si="0"/>
        <v>79.80305172974947</v>
      </c>
      <c r="F60" s="23">
        <f t="shared" si="1"/>
        <v>83.624831381275641</v>
      </c>
    </row>
    <row r="61" spans="1:6" ht="15.75" x14ac:dyDescent="0.25">
      <c r="A61" s="21">
        <v>59</v>
      </c>
      <c r="B61" s="22">
        <v>21.065122286085259</v>
      </c>
      <c r="C61" s="22">
        <v>24.795053983728888</v>
      </c>
      <c r="E61" s="23">
        <f t="shared" si="0"/>
        <v>80.065122286085256</v>
      </c>
      <c r="F61" s="23">
        <f t="shared" si="1"/>
        <v>83.795053983728891</v>
      </c>
    </row>
    <row r="62" spans="1:6" ht="15.75" x14ac:dyDescent="0.25">
      <c r="A62" s="21">
        <v>60</v>
      </c>
      <c r="B62" s="22">
        <v>20.335517626501566</v>
      </c>
      <c r="C62" s="22">
        <v>23.972926474700802</v>
      </c>
      <c r="E62" s="23">
        <f t="shared" si="0"/>
        <v>80.33551762650157</v>
      </c>
      <c r="F62" s="23">
        <f t="shared" si="1"/>
        <v>83.972926474700799</v>
      </c>
    </row>
    <row r="63" spans="1:6" ht="15.75" x14ac:dyDescent="0.25">
      <c r="A63" s="21">
        <v>61</v>
      </c>
      <c r="B63" s="22">
        <v>19.614337338277398</v>
      </c>
      <c r="C63" s="22">
        <v>23.15887570782575</v>
      </c>
      <c r="E63" s="23">
        <f t="shared" si="0"/>
        <v>80.614337338277394</v>
      </c>
      <c r="F63" s="23">
        <f t="shared" si="1"/>
        <v>84.158875707825757</v>
      </c>
    </row>
    <row r="64" spans="1:6" ht="15.75" x14ac:dyDescent="0.25">
      <c r="A64" s="21">
        <v>62</v>
      </c>
      <c r="B64" s="22">
        <v>18.902144357300589</v>
      </c>
      <c r="C64" s="22">
        <v>22.353542065614299</v>
      </c>
      <c r="E64" s="23">
        <f t="shared" si="0"/>
        <v>80.902144357300585</v>
      </c>
      <c r="F64" s="23">
        <f t="shared" si="1"/>
        <v>84.353542065614306</v>
      </c>
    </row>
    <row r="65" spans="1:6" ht="15.75" x14ac:dyDescent="0.25">
      <c r="A65" s="21">
        <v>63</v>
      </c>
      <c r="B65" s="22">
        <v>18.199788348183006</v>
      </c>
      <c r="C65" s="22">
        <v>21.557716927184359</v>
      </c>
      <c r="E65" s="23">
        <f t="shared" si="0"/>
        <v>81.199788348183006</v>
      </c>
      <c r="F65" s="23">
        <f t="shared" si="1"/>
        <v>84.557716927184359</v>
      </c>
    </row>
    <row r="66" spans="1:6" ht="15.75" x14ac:dyDescent="0.25">
      <c r="A66" s="21">
        <v>64</v>
      </c>
      <c r="B66" s="22">
        <v>17.508351385393485</v>
      </c>
      <c r="C66" s="22">
        <v>20.772292171139103</v>
      </c>
      <c r="E66" s="23">
        <f t="shared" si="0"/>
        <v>81.508351385393482</v>
      </c>
      <c r="F66" s="23">
        <f t="shared" si="1"/>
        <v>84.7722921711391</v>
      </c>
    </row>
    <row r="67" spans="1:6" ht="15.75" x14ac:dyDescent="0.25">
      <c r="A67" s="21">
        <v>65</v>
      </c>
      <c r="B67" s="22">
        <v>16.828750825935341</v>
      </c>
      <c r="C67" s="22">
        <v>19.998070136527456</v>
      </c>
      <c r="E67" s="23">
        <f t="shared" ref="E67:E82" si="2">A67+B67</f>
        <v>81.828750825935344</v>
      </c>
      <c r="F67" s="23">
        <f t="shared" ref="F67:F82" si="3">A67+C67</f>
        <v>84.99807013652746</v>
      </c>
    </row>
    <row r="68" spans="1:6" ht="15.75" x14ac:dyDescent="0.25">
      <c r="A68" s="21">
        <v>66</v>
      </c>
      <c r="B68" s="22">
        <v>16.161060756493217</v>
      </c>
      <c r="C68" s="22">
        <v>19.235436128799872</v>
      </c>
      <c r="E68" s="23">
        <f t="shared" si="2"/>
        <v>82.161060756493214</v>
      </c>
      <c r="F68" s="23">
        <f t="shared" si="3"/>
        <v>85.235436128799876</v>
      </c>
    </row>
    <row r="69" spans="1:6" ht="15.75" x14ac:dyDescent="0.25">
      <c r="A69" s="21">
        <v>67</v>
      </c>
      <c r="B69" s="22">
        <v>15.505563790504009</v>
      </c>
      <c r="C69" s="22">
        <v>18.48488272318815</v>
      </c>
      <c r="E69" s="23">
        <f t="shared" si="2"/>
        <v>82.505563790504013</v>
      </c>
      <c r="F69" s="23">
        <f t="shared" si="3"/>
        <v>85.48488272318815</v>
      </c>
    </row>
    <row r="70" spans="1:6" ht="15.75" x14ac:dyDescent="0.25">
      <c r="A70" s="21">
        <v>68</v>
      </c>
      <c r="B70" s="22">
        <v>14.863571900850326</v>
      </c>
      <c r="C70" s="22">
        <v>17.747391932100783</v>
      </c>
      <c r="E70" s="23">
        <f t="shared" si="2"/>
        <v>82.863571900850332</v>
      </c>
      <c r="F70" s="23">
        <f t="shared" si="3"/>
        <v>85.747391932100783</v>
      </c>
    </row>
    <row r="71" spans="1:6" ht="15.75" x14ac:dyDescent="0.25">
      <c r="A71" s="21">
        <v>69</v>
      </c>
      <c r="B71" s="22">
        <v>14.236717127659015</v>
      </c>
      <c r="C71" s="22">
        <v>17.024074661074806</v>
      </c>
      <c r="E71" s="23">
        <f t="shared" si="2"/>
        <v>83.23671712765902</v>
      </c>
      <c r="F71" s="23">
        <f t="shared" si="3"/>
        <v>86.024074661074806</v>
      </c>
    </row>
    <row r="72" spans="1:6" ht="15.75" x14ac:dyDescent="0.25">
      <c r="A72" s="21">
        <v>70</v>
      </c>
      <c r="B72" s="22">
        <v>13.6262101112459</v>
      </c>
      <c r="C72" s="22">
        <v>16.315804406532447</v>
      </c>
      <c r="E72" s="23">
        <f t="shared" si="2"/>
        <v>83.626210111245896</v>
      </c>
      <c r="F72" s="23">
        <f t="shared" si="3"/>
        <v>86.31580440653245</v>
      </c>
    </row>
    <row r="73" spans="1:6" ht="15.75" x14ac:dyDescent="0.25">
      <c r="A73" s="21">
        <v>71</v>
      </c>
      <c r="B73" s="22">
        <v>13.032197979503209</v>
      </c>
      <c r="C73" s="22">
        <v>15.622711941877578</v>
      </c>
      <c r="E73" s="23">
        <f t="shared" si="2"/>
        <v>84.032197979503209</v>
      </c>
      <c r="F73" s="23">
        <f t="shared" si="3"/>
        <v>86.622711941877583</v>
      </c>
    </row>
    <row r="74" spans="1:6" ht="15.75" x14ac:dyDescent="0.25">
      <c r="A74" s="21">
        <v>72</v>
      </c>
      <c r="B74" s="22">
        <v>12.454589137148076</v>
      </c>
      <c r="C74" s="22">
        <v>14.944983521124982</v>
      </c>
      <c r="E74" s="23">
        <f t="shared" si="2"/>
        <v>84.454589137148076</v>
      </c>
      <c r="F74" s="23">
        <f t="shared" si="3"/>
        <v>86.944983521124982</v>
      </c>
    </row>
    <row r="75" spans="1:6" ht="15.75" x14ac:dyDescent="0.25">
      <c r="A75" s="21">
        <v>73</v>
      </c>
      <c r="B75" s="22">
        <v>11.894012975606941</v>
      </c>
      <c r="C75" s="22">
        <v>14.283520605196246</v>
      </c>
      <c r="E75" s="23">
        <f t="shared" si="2"/>
        <v>84.894012975606941</v>
      </c>
      <c r="F75" s="23">
        <f t="shared" si="3"/>
        <v>87.283520605196244</v>
      </c>
    </row>
    <row r="76" spans="1:6" ht="15.75" x14ac:dyDescent="0.25">
      <c r="A76" s="21">
        <v>74</v>
      </c>
      <c r="B76" s="22">
        <v>11.35123720221878</v>
      </c>
      <c r="C76" s="22">
        <v>13.639412502056659</v>
      </c>
      <c r="E76" s="23">
        <f t="shared" si="2"/>
        <v>85.351237202218783</v>
      </c>
      <c r="F76" s="23">
        <f t="shared" si="3"/>
        <v>87.639412502056658</v>
      </c>
    </row>
    <row r="77" spans="1:6" ht="15.75" x14ac:dyDescent="0.25">
      <c r="A77" s="21">
        <v>75</v>
      </c>
      <c r="B77" s="22">
        <v>10.826862105423663</v>
      </c>
      <c r="C77" s="22">
        <v>13.013451984575944</v>
      </c>
      <c r="E77" s="23">
        <f t="shared" si="2"/>
        <v>85.826862105423658</v>
      </c>
      <c r="F77" s="23">
        <f t="shared" si="3"/>
        <v>88.013451984575937</v>
      </c>
    </row>
    <row r="78" spans="1:6" ht="15.75" x14ac:dyDescent="0.25">
      <c r="A78" s="21">
        <v>76</v>
      </c>
      <c r="B78" s="22">
        <v>10.321078637494237</v>
      </c>
      <c r="C78" s="22">
        <v>12.405455165007691</v>
      </c>
      <c r="E78" s="23">
        <f t="shared" si="2"/>
        <v>86.321078637494239</v>
      </c>
      <c r="F78" s="23">
        <f t="shared" si="3"/>
        <v>88.405455165007695</v>
      </c>
    </row>
    <row r="79" spans="1:6" ht="15.75" x14ac:dyDescent="0.25">
      <c r="A79" s="21">
        <v>77</v>
      </c>
      <c r="B79" s="22">
        <v>9.8339775455614653</v>
      </c>
      <c r="C79" s="22">
        <v>11.815307893610726</v>
      </c>
      <c r="E79" s="23">
        <f t="shared" si="2"/>
        <v>86.833977545561467</v>
      </c>
      <c r="F79" s="23">
        <f t="shared" si="3"/>
        <v>88.815307893610722</v>
      </c>
    </row>
    <row r="80" spans="1:6" ht="15.75" x14ac:dyDescent="0.25">
      <c r="A80" s="21">
        <v>78</v>
      </c>
      <c r="B80" s="22">
        <v>9.3659839462720456</v>
      </c>
      <c r="C80" s="22">
        <v>11.243895280416805</v>
      </c>
      <c r="E80" s="23">
        <f t="shared" si="2"/>
        <v>87.365983946272053</v>
      </c>
      <c r="F80" s="23">
        <f t="shared" si="3"/>
        <v>89.243895280416808</v>
      </c>
    </row>
    <row r="81" spans="1:6" ht="15.75" x14ac:dyDescent="0.25">
      <c r="A81" s="21">
        <v>79</v>
      </c>
      <c r="B81" s="22">
        <v>8.9176701953443125</v>
      </c>
      <c r="C81" s="22">
        <v>10.692443351242476</v>
      </c>
      <c r="E81" s="23">
        <f t="shared" si="2"/>
        <v>87.917670195344314</v>
      </c>
      <c r="F81" s="23">
        <f t="shared" si="3"/>
        <v>89.692443351242474</v>
      </c>
    </row>
    <row r="82" spans="1:6" ht="15.75" x14ac:dyDescent="0.25">
      <c r="A82" s="21">
        <v>80</v>
      </c>
      <c r="B82" s="24">
        <v>8.4897184386874756</v>
      </c>
      <c r="C82" s="24">
        <v>10.161895465283978</v>
      </c>
      <c r="E82" s="23">
        <f t="shared" si="2"/>
        <v>88.489718438687476</v>
      </c>
      <c r="F82" s="23">
        <f t="shared" si="3"/>
        <v>90.161895465283976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5"/>
  <sheetViews>
    <sheetView topLeftCell="A15" zoomScale="80" zoomScaleNormal="80" workbookViewId="0">
      <selection activeCell="W32" sqref="W32"/>
    </sheetView>
  </sheetViews>
  <sheetFormatPr defaultRowHeight="15" x14ac:dyDescent="0.25"/>
  <cols>
    <col min="1" max="1" width="12.7109375" bestFit="1" customWidth="1"/>
    <col min="5" max="5" width="13.85546875" bestFit="1" customWidth="1"/>
  </cols>
  <sheetData>
    <row r="2" spans="1:3" x14ac:dyDescent="0.25">
      <c r="B2" t="s">
        <v>42</v>
      </c>
      <c r="C2" t="s">
        <v>44</v>
      </c>
    </row>
    <row r="3" spans="1:3" x14ac:dyDescent="0.25">
      <c r="A3" s="17" t="s">
        <v>39</v>
      </c>
      <c r="B3" s="19">
        <v>84.493071</v>
      </c>
      <c r="C3">
        <v>89.456931999999995</v>
      </c>
    </row>
    <row r="4" spans="1:3" x14ac:dyDescent="0.25">
      <c r="A4" s="17" t="s">
        <v>38</v>
      </c>
      <c r="B4" s="19">
        <v>84.793245999999996</v>
      </c>
      <c r="C4">
        <v>88.451110999999997</v>
      </c>
    </row>
    <row r="5" spans="1:3" x14ac:dyDescent="0.25">
      <c r="A5" s="17" t="s">
        <v>37</v>
      </c>
      <c r="B5" s="19">
        <v>84.364492999999996</v>
      </c>
      <c r="C5">
        <v>88.160156999999998</v>
      </c>
    </row>
    <row r="6" spans="1:3" x14ac:dyDescent="0.25">
      <c r="A6" s="17" t="s">
        <v>34</v>
      </c>
      <c r="B6" s="19">
        <v>84.876350000000002</v>
      </c>
      <c r="C6">
        <v>87.650513000000004</v>
      </c>
    </row>
    <row r="7" spans="1:3" x14ac:dyDescent="0.25">
      <c r="A7" s="17" t="s">
        <v>36</v>
      </c>
      <c r="B7" s="19">
        <v>83.334243999999998</v>
      </c>
      <c r="C7">
        <v>87.524776000000003</v>
      </c>
    </row>
    <row r="8" spans="1:3" x14ac:dyDescent="0.25">
      <c r="A8" s="17" t="s">
        <v>31</v>
      </c>
      <c r="B8" s="19">
        <v>84.862830000000002</v>
      </c>
      <c r="C8">
        <v>87.404769999999999</v>
      </c>
    </row>
    <row r="9" spans="1:3" x14ac:dyDescent="0.25">
      <c r="A9" s="17" t="s">
        <v>35</v>
      </c>
      <c r="B9" s="19">
        <v>84.542653000000001</v>
      </c>
      <c r="C9">
        <v>87.350062000000008</v>
      </c>
    </row>
    <row r="10" spans="1:3" x14ac:dyDescent="0.25">
      <c r="A10" s="17" t="s">
        <v>52</v>
      </c>
      <c r="B10" s="19">
        <v>84.663864000000004</v>
      </c>
      <c r="C10">
        <v>87.297133000000002</v>
      </c>
    </row>
    <row r="11" spans="1:3" x14ac:dyDescent="0.25">
      <c r="A11" s="17" t="s">
        <v>33</v>
      </c>
      <c r="B11" s="19">
        <v>83.674075999999999</v>
      </c>
      <c r="C11">
        <v>86.733724999999993</v>
      </c>
    </row>
    <row r="12" spans="1:3" x14ac:dyDescent="0.25">
      <c r="A12" s="17" t="s">
        <v>22</v>
      </c>
      <c r="B12" s="19">
        <v>84.469836000000001</v>
      </c>
      <c r="C12">
        <v>86.671728000000002</v>
      </c>
    </row>
    <row r="13" spans="1:3" x14ac:dyDescent="0.25">
      <c r="A13" s="17" t="s">
        <v>26</v>
      </c>
      <c r="B13" s="19">
        <v>84.355801999999997</v>
      </c>
      <c r="C13">
        <v>86.632521999999994</v>
      </c>
    </row>
    <row r="14" spans="1:3" x14ac:dyDescent="0.25">
      <c r="A14" s="17" t="s">
        <v>29</v>
      </c>
      <c r="B14" s="19">
        <v>83.440179999999998</v>
      </c>
      <c r="C14">
        <v>86.63</v>
      </c>
    </row>
    <row r="15" spans="1:3" x14ac:dyDescent="0.25">
      <c r="A15" s="17" t="s">
        <v>30</v>
      </c>
      <c r="B15" s="19">
        <v>83.288445999999993</v>
      </c>
      <c r="C15">
        <v>86.601718000000005</v>
      </c>
    </row>
    <row r="16" spans="1:3" x14ac:dyDescent="0.25">
      <c r="A16" s="17" t="s">
        <v>27</v>
      </c>
      <c r="B16" s="19">
        <v>83.615030000000004</v>
      </c>
      <c r="C16">
        <v>86.595801999999992</v>
      </c>
    </row>
    <row r="17" spans="1:3" x14ac:dyDescent="0.25">
      <c r="A17" s="17" t="s">
        <v>21</v>
      </c>
      <c r="B17" s="19">
        <v>84.585148000000004</v>
      </c>
      <c r="C17">
        <v>86.560469999999995</v>
      </c>
    </row>
    <row r="18" spans="1:3" x14ac:dyDescent="0.25">
      <c r="A18" s="17" t="s">
        <v>32</v>
      </c>
      <c r="B18" s="19">
        <v>84.688511000000005</v>
      </c>
      <c r="C18">
        <v>86.549470999999997</v>
      </c>
    </row>
    <row r="19" spans="1:3" x14ac:dyDescent="0.25">
      <c r="A19" s="17" t="s">
        <v>24</v>
      </c>
      <c r="B19" s="19">
        <v>84.169224999999997</v>
      </c>
      <c r="C19">
        <v>86.521489000000003</v>
      </c>
    </row>
    <row r="20" spans="1:3" x14ac:dyDescent="0.25">
      <c r="A20" s="17" t="s">
        <v>28</v>
      </c>
      <c r="B20" s="19">
        <v>83.741796999999991</v>
      </c>
      <c r="C20">
        <v>86.520967999999996</v>
      </c>
    </row>
    <row r="21" spans="1:3" x14ac:dyDescent="0.25">
      <c r="A21" s="17" t="s">
        <v>18</v>
      </c>
      <c r="B21" s="19">
        <v>84.069738999999998</v>
      </c>
      <c r="C21">
        <v>86.380389000000008</v>
      </c>
    </row>
    <row r="22" spans="1:3" x14ac:dyDescent="0.25">
      <c r="A22" s="17" t="s">
        <v>25</v>
      </c>
      <c r="B22" s="19">
        <v>82.825790999999995</v>
      </c>
      <c r="C22">
        <v>86.375714000000002</v>
      </c>
    </row>
    <row r="23" spans="1:3" x14ac:dyDescent="0.25">
      <c r="A23" s="17" t="s">
        <v>23</v>
      </c>
      <c r="B23" s="19">
        <v>83.282774000000003</v>
      </c>
      <c r="C23">
        <v>86.263593999999998</v>
      </c>
    </row>
    <row r="24" spans="1:3" x14ac:dyDescent="0.25">
      <c r="A24" s="17" t="s">
        <v>20</v>
      </c>
      <c r="B24" s="19">
        <v>83.765695999999991</v>
      </c>
      <c r="C24">
        <v>86.235218000000003</v>
      </c>
    </row>
    <row r="25" spans="1:3" x14ac:dyDescent="0.25">
      <c r="A25" s="17" t="s">
        <v>9</v>
      </c>
      <c r="B25" s="19">
        <v>82.853471999999996</v>
      </c>
      <c r="C25">
        <v>86.190822999999995</v>
      </c>
    </row>
    <row r="26" spans="1:3" x14ac:dyDescent="0.25">
      <c r="A26" s="17" t="s">
        <v>19</v>
      </c>
      <c r="B26" s="19">
        <v>83.271732</v>
      </c>
      <c r="C26">
        <v>86.093216999999996</v>
      </c>
    </row>
    <row r="27" spans="1:3" x14ac:dyDescent="0.25">
      <c r="A27" s="17" t="s">
        <v>13</v>
      </c>
      <c r="B27" s="19">
        <v>83.540036000000001</v>
      </c>
      <c r="C27">
        <v>85.976226999999994</v>
      </c>
    </row>
    <row r="28" spans="1:3" x14ac:dyDescent="0.25">
      <c r="A28" s="17" t="s">
        <v>15</v>
      </c>
      <c r="B28" s="19">
        <v>83.229068999999996</v>
      </c>
      <c r="C28">
        <v>85.958184000000003</v>
      </c>
    </row>
    <row r="29" spans="1:3" x14ac:dyDescent="0.25">
      <c r="A29" s="17" t="s">
        <v>14</v>
      </c>
      <c r="B29" s="19">
        <v>83.109060999999997</v>
      </c>
      <c r="C29">
        <v>85.676367999999997</v>
      </c>
    </row>
    <row r="30" spans="1:3" x14ac:dyDescent="0.25">
      <c r="A30" s="17" t="s">
        <v>11</v>
      </c>
      <c r="B30" s="19">
        <v>80.531656999999996</v>
      </c>
      <c r="C30">
        <v>85.385052000000002</v>
      </c>
    </row>
    <row r="31" spans="1:3" x14ac:dyDescent="0.25">
      <c r="A31" s="17" t="s">
        <v>50</v>
      </c>
      <c r="B31" s="19">
        <v>80.535885000000007</v>
      </c>
      <c r="C31">
        <v>85.187344999999993</v>
      </c>
    </row>
    <row r="32" spans="1:3" x14ac:dyDescent="0.25">
      <c r="A32" s="17" t="s">
        <v>4</v>
      </c>
      <c r="B32" s="19">
        <v>83.367729999999995</v>
      </c>
      <c r="C32">
        <v>85.160174999999995</v>
      </c>
    </row>
    <row r="33" spans="1:3" x14ac:dyDescent="0.25">
      <c r="A33" s="17" t="s">
        <v>12</v>
      </c>
      <c r="B33" s="19">
        <v>80.997147999999996</v>
      </c>
      <c r="C33">
        <v>85.108765000000005</v>
      </c>
    </row>
    <row r="34" spans="1:3" x14ac:dyDescent="0.25">
      <c r="A34" s="17" t="s">
        <v>10</v>
      </c>
      <c r="B34" s="19">
        <v>81.832679999999996</v>
      </c>
      <c r="C34">
        <v>85.040891999999999</v>
      </c>
    </row>
    <row r="35" spans="1:3" x14ac:dyDescent="0.25">
      <c r="A35" s="17" t="s">
        <v>8</v>
      </c>
      <c r="B35" s="19">
        <v>81.197201000000007</v>
      </c>
      <c r="C35">
        <v>84.608289999999997</v>
      </c>
    </row>
    <row r="36" spans="1:3" x14ac:dyDescent="0.25">
      <c r="A36" s="17" t="s">
        <v>7</v>
      </c>
      <c r="B36" s="19">
        <v>80.358290999999994</v>
      </c>
      <c r="C36">
        <v>84.055116999999996</v>
      </c>
    </row>
    <row r="37" spans="1:3" x14ac:dyDescent="0.25">
      <c r="A37" s="17" t="s">
        <v>6</v>
      </c>
      <c r="B37" s="19">
        <v>80.117890000000003</v>
      </c>
      <c r="C37">
        <v>83.851346000000007</v>
      </c>
    </row>
    <row r="38" spans="1:3" x14ac:dyDescent="0.25">
      <c r="A38" s="17" t="s">
        <v>5</v>
      </c>
      <c r="B38" s="19">
        <v>78.842876000000004</v>
      </c>
      <c r="C38">
        <v>83.700766000000002</v>
      </c>
    </row>
    <row r="39" spans="1:3" x14ac:dyDescent="0.25">
      <c r="A39" s="17" t="s">
        <v>3</v>
      </c>
      <c r="B39" s="19">
        <v>79.802535000000006</v>
      </c>
      <c r="C39">
        <v>83.573065</v>
      </c>
    </row>
    <row r="40" spans="1:3" x14ac:dyDescent="0.25">
      <c r="A40" s="17" t="s">
        <v>2</v>
      </c>
      <c r="B40" s="19">
        <v>78.077087000000006</v>
      </c>
      <c r="C40">
        <v>82.605972000000008</v>
      </c>
    </row>
    <row r="41" spans="1:3" x14ac:dyDescent="0.25">
      <c r="A41" s="17" t="s">
        <v>51</v>
      </c>
      <c r="B41" s="19">
        <v>80.043794000000005</v>
      </c>
      <c r="C41">
        <v>82.154652999999996</v>
      </c>
    </row>
    <row r="42" spans="1:3" x14ac:dyDescent="0.25">
      <c r="A42" s="17" t="s">
        <v>53</v>
      </c>
      <c r="B42" s="19">
        <v>79.312674999999999</v>
      </c>
      <c r="C42">
        <v>81.387366999999998</v>
      </c>
    </row>
    <row r="43" spans="1:3" x14ac:dyDescent="0.25">
      <c r="A43" s="17" t="s">
        <v>54</v>
      </c>
      <c r="B43" s="19">
        <v>76.495176999999998</v>
      </c>
      <c r="C43">
        <v>80.758667000000003</v>
      </c>
    </row>
    <row r="44" spans="1:3" x14ac:dyDescent="0.25">
      <c r="A44" s="17" t="s">
        <v>55</v>
      </c>
      <c r="B44" s="19">
        <v>79.014955</v>
      </c>
      <c r="C44">
        <v>80.268718000000007</v>
      </c>
    </row>
    <row r="45" spans="1:3" x14ac:dyDescent="0.25">
      <c r="A45" s="17" t="s">
        <v>56</v>
      </c>
      <c r="B45" s="19">
        <v>77.205135999999996</v>
      </c>
      <c r="C45">
        <v>79.393776000000003</v>
      </c>
    </row>
  </sheetData>
  <sortState ref="A3:C45">
    <sortCondition descending="1" ref="C3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Gráficos</vt:lpstr>
      </vt:variant>
      <vt:variant>
        <vt:i4>1</vt:i4>
      </vt:variant>
    </vt:vector>
  </HeadingPairs>
  <TitlesOfParts>
    <vt:vector size="10" baseType="lpstr">
      <vt:lpstr>Plan1</vt:lpstr>
      <vt:lpstr>Plan3</vt:lpstr>
      <vt:lpstr>Plan4</vt:lpstr>
      <vt:lpstr>Plan5</vt:lpstr>
      <vt:lpstr>Plan6</vt:lpstr>
      <vt:lpstr>Plan7</vt:lpstr>
      <vt:lpstr>Plan8</vt:lpstr>
      <vt:lpstr>Plan2</vt:lpstr>
      <vt:lpstr>Plan9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Carlos Andre Bezerra de Goes</cp:lastModifiedBy>
  <dcterms:created xsi:type="dcterms:W3CDTF">2017-05-14T21:53:42Z</dcterms:created>
  <dcterms:modified xsi:type="dcterms:W3CDTF">2018-02-05T18:51:50Z</dcterms:modified>
</cp:coreProperties>
</file>