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Research\Universidade\charts\"/>
    </mc:Choice>
  </mc:AlternateContent>
  <bookViews>
    <workbookView xWindow="480" yWindow="30" windowWidth="23955" windowHeight="10035"/>
  </bookViews>
  <sheets>
    <sheet name="Chart1" sheetId="5" r:id="rId1"/>
    <sheet name="Sheet1" sheetId="1" r:id="rId2"/>
    <sheet name="Sheet2" sheetId="2" r:id="rId3"/>
    <sheet name="Sheet3" sheetId="3" r:id="rId4"/>
    <sheet name="Sheet4" sheetId="4" r:id="rId5"/>
  </sheets>
  <calcPr calcId="152511"/>
</workbook>
</file>

<file path=xl/calcChain.xml><?xml version="1.0" encoding="utf-8"?>
<calcChain xmlns="http://schemas.openxmlformats.org/spreadsheetml/2006/main">
  <c r="R6" i="1" l="1"/>
  <c r="R5" i="1"/>
  <c r="R4" i="1"/>
  <c r="Q6" i="1"/>
  <c r="Q5" i="1"/>
  <c r="Q4" i="1"/>
  <c r="L5" i="1"/>
  <c r="L4" i="1" s="1"/>
  <c r="D5" i="1"/>
  <c r="O5" i="1" s="1"/>
  <c r="F6" i="4"/>
  <c r="K6" i="4" s="1"/>
  <c r="F7" i="4"/>
  <c r="K7" i="4" s="1"/>
  <c r="F8" i="4"/>
  <c r="K8" i="4" s="1"/>
  <c r="F10" i="4"/>
  <c r="F11" i="4"/>
  <c r="F20" i="4"/>
  <c r="F21" i="4"/>
  <c r="F22" i="4"/>
  <c r="F24" i="4"/>
  <c r="F25" i="4"/>
  <c r="P6" i="1"/>
  <c r="O6" i="1"/>
  <c r="H5" i="1"/>
  <c r="H4" i="1" s="1"/>
  <c r="P4" i="1" s="1"/>
  <c r="D4" i="1" l="1"/>
  <c r="O4" i="1" s="1"/>
  <c r="P5" i="1"/>
  <c r="G7" i="4"/>
  <c r="G24" i="4"/>
  <c r="L9" i="4" s="1"/>
  <c r="G22" i="4"/>
  <c r="L8" i="4" s="1"/>
  <c r="G6" i="4"/>
  <c r="G8" i="4"/>
  <c r="G11" i="4"/>
  <c r="K10" i="4" s="1"/>
  <c r="G25" i="4"/>
  <c r="L10" i="4" s="1"/>
  <c r="G10" i="4"/>
  <c r="K9" i="4" s="1"/>
  <c r="G20" i="4"/>
  <c r="L6" i="4" s="1"/>
  <c r="G21" i="4"/>
  <c r="L7" i="4" s="1"/>
</calcChain>
</file>

<file path=xl/sharedStrings.xml><?xml version="1.0" encoding="utf-8"?>
<sst xmlns="http://schemas.openxmlformats.org/spreadsheetml/2006/main" count="45" uniqueCount="38">
  <si>
    <t>delta</t>
  </si>
  <si>
    <t>abs</t>
  </si>
  <si>
    <t>Privada</t>
  </si>
  <si>
    <t>.</t>
  </si>
  <si>
    <t>tabulate ds_cor_raca_aluno if publica == 1</t>
  </si>
  <si>
    <t>Total   2,247,808      100.00</t>
  </si>
  <si>
    <t xml:space="preserve">. </t>
  </si>
  <si>
    <t>Brancos</t>
  </si>
  <si>
    <t>Asiáticos</t>
  </si>
  <si>
    <t>Indígenas</t>
  </si>
  <si>
    <t>Pardos</t>
  </si>
  <si>
    <t>Negros</t>
  </si>
  <si>
    <t>tabulate ds_cor_raca_aluno if publica == 1 &amp; co_mobilidade_academica_intern</t>
  </si>
  <si>
    <t>==</t>
  </si>
  <si>
    <t>DS_COR_RACA_ALUNO       Freq.     Percent        Cum.</t>
  </si>
  <si>
    <t>Aluno não quis declarar cor/raça     655,600       29.17       29.17</t>
  </si>
  <si>
    <t>Amarela      29,576        1.32       30.48</t>
  </si>
  <si>
    <t>Branca     690,348       30.71       61.19</t>
  </si>
  <si>
    <t>Indígena       9,624        0.43       61.62</t>
  </si>
  <si>
    <t>Não dispõe da informação     241,868       10.76       72.38</t>
  </si>
  <si>
    <t>Parda     496,947       22.11       94.49</t>
  </si>
  <si>
    <t>Preta     123,845        5.51      100.00</t>
  </si>
  <si>
    <t>Aluno não quis declarar cor/raça       5,596       27.97       27.97</t>
  </si>
  <si>
    <t>Amarela         311        1.55       29.52</t>
  </si>
  <si>
    <t>Branca       7,943       39.70       69.22</t>
  </si>
  <si>
    <t>Indígena          25        0.12       69.34</t>
  </si>
  <si>
    <t>Não dispõe da informação       3,064       15.31       84.65</t>
  </si>
  <si>
    <t>Parda       2,553       12.76       97.41</t>
  </si>
  <si>
    <t>Preta         518        2.59      100.00</t>
  </si>
  <si>
    <t>Total      20,010      100.00</t>
  </si>
  <si>
    <t>Participantes do Ciência sem Fronteira</t>
  </si>
  <si>
    <t>fonte: http://portal.mec.gov.br/index.php?option=com_docman&amp;view=download&amp;alias=28571-apresentacao-censo-superior-imprensa-04-12-2015-pdf&amp;Itemid=30192, slide 8-10</t>
  </si>
  <si>
    <t>federal</t>
  </si>
  <si>
    <t>estadual</t>
  </si>
  <si>
    <t>municipal</t>
  </si>
  <si>
    <t>Federal</t>
  </si>
  <si>
    <t>Estadual</t>
  </si>
  <si>
    <t>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</si>
</sst>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074178956166205E-2"/>
          <c:y val="0.1486382280883573"/>
          <c:w val="0.88816832511320698"/>
          <c:h val="0.65297850627975584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Sheet1!$O$3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rgbClr val="C00000"/>
            </a:solidFill>
            <a:ln w="25400">
              <a:noFill/>
            </a:ln>
          </c:spPr>
          <c:invertIfNegative val="0"/>
          <c:cat>
            <c:numRef>
              <c:f>Sheet1!$N$4:$N$6</c:f>
              <c:numCache>
                <c:formatCode>General</c:formatCode>
                <c:ptCount val="3"/>
                <c:pt idx="0">
                  <c:v>1980</c:v>
                </c:pt>
                <c:pt idx="1">
                  <c:v>2000</c:v>
                </c:pt>
                <c:pt idx="2">
                  <c:v>2014</c:v>
                </c:pt>
              </c:numCache>
            </c:numRef>
          </c:cat>
          <c:val>
            <c:numRef>
              <c:f>Sheet1!$O$4:$O$6</c:f>
              <c:numCache>
                <c:formatCode>_(* #,##0.00_);_(* \(#,##0.00\);_(* "-"??_);_(@_)</c:formatCode>
                <c:ptCount val="3"/>
                <c:pt idx="0">
                  <c:v>316747.88455473317</c:v>
                </c:pt>
                <c:pt idx="1">
                  <c:v>483040.52394596807</c:v>
                </c:pt>
                <c:pt idx="2">
                  <c:v>1180068</c:v>
                </c:pt>
              </c:numCache>
            </c:numRef>
          </c:val>
        </c:ser>
        <c:ser>
          <c:idx val="0"/>
          <c:order val="1"/>
          <c:tx>
            <c:strRef>
              <c:f>Sheet1!$P$3</c:f>
              <c:strCache>
                <c:ptCount val="1"/>
                <c:pt idx="0">
                  <c:v>Estadual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</c:spPr>
          <c:invertIfNegative val="0"/>
          <c:cat>
            <c:numRef>
              <c:f>Sheet1!$N$4:$N$6</c:f>
              <c:numCache>
                <c:formatCode>General</c:formatCode>
                <c:ptCount val="3"/>
                <c:pt idx="0">
                  <c:v>1980</c:v>
                </c:pt>
                <c:pt idx="1">
                  <c:v>2000</c:v>
                </c:pt>
                <c:pt idx="2">
                  <c:v>2014</c:v>
                </c:pt>
              </c:numCache>
            </c:numRef>
          </c:cat>
          <c:val>
            <c:numRef>
              <c:f>Sheet1!$P$4:$P$6</c:f>
              <c:numCache>
                <c:formatCode>_(* #,##0.00_);_(* \(#,##0.00\);_(* "-"??_);_(@_)</c:formatCode>
                <c:ptCount val="3"/>
                <c:pt idx="0">
                  <c:v>109250.34468419974</c:v>
                </c:pt>
                <c:pt idx="1">
                  <c:v>333432.05197617761</c:v>
                </c:pt>
                <c:pt idx="2">
                  <c:v>615849</c:v>
                </c:pt>
              </c:numCache>
            </c:numRef>
          </c:val>
        </c:ser>
        <c:ser>
          <c:idx val="1"/>
          <c:order val="2"/>
          <c:tx>
            <c:strRef>
              <c:f>Sheet1!$Q$3</c:f>
              <c:strCache>
                <c:ptCount val="1"/>
                <c:pt idx="0">
                  <c:v>Municipal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3500">
              <a:noFill/>
            </a:ln>
          </c:spPr>
          <c:invertIfNegative val="0"/>
          <c:cat>
            <c:numRef>
              <c:f>Sheet1!$N$4:$N$6</c:f>
              <c:numCache>
                <c:formatCode>General</c:formatCode>
                <c:ptCount val="3"/>
                <c:pt idx="0">
                  <c:v>1980</c:v>
                </c:pt>
                <c:pt idx="1">
                  <c:v>2000</c:v>
                </c:pt>
                <c:pt idx="2">
                  <c:v>2014</c:v>
                </c:pt>
              </c:numCache>
            </c:numRef>
          </c:cat>
          <c:val>
            <c:numRef>
              <c:f>Sheet1!$Q$4:$Q$6</c:f>
              <c:numCache>
                <c:formatCode>_(* #,##0.00_);_(* \(#,##0.00\);_(* "-"??_);_(@_)</c:formatCode>
                <c:ptCount val="3"/>
                <c:pt idx="0">
                  <c:v>66284.741921741574</c:v>
                </c:pt>
                <c:pt idx="1">
                  <c:v>72184.083952776564</c:v>
                </c:pt>
                <c:pt idx="2">
                  <c:v>165085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320510296"/>
        <c:axId val="1320510688"/>
      </c:barChart>
      <c:lineChart>
        <c:grouping val="standard"/>
        <c:varyColors val="0"/>
        <c:ser>
          <c:idx val="3"/>
          <c:order val="3"/>
          <c:tx>
            <c:v>Total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0,49</a:t>
                    </a:r>
                    <a:r>
                      <a:rPr lang="en-US" baseline="0"/>
                      <a:t> mi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0,89 mi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1,96 mi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000" b="1">
                    <a:latin typeface="Helvetica" panose="020B0604020202020204" pitchFamily="34" charset="0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Sheet1!$R$4:$R$6</c:f>
              <c:numCache>
                <c:formatCode>_(* #,##0.00_);_(* \(#,##0.00\);_(* "-"??_);_(@_)</c:formatCode>
                <c:ptCount val="3"/>
                <c:pt idx="0">
                  <c:v>492282.97116067447</c:v>
                </c:pt>
                <c:pt idx="1">
                  <c:v>888656.65987492236</c:v>
                </c:pt>
                <c:pt idx="2">
                  <c:v>1961002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0510296"/>
        <c:axId val="1320510688"/>
      </c:lineChart>
      <c:catAx>
        <c:axId val="132051029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8100" cap="flat" cmpd="sng" algn="ctr">
            <a:solidFill>
              <a:schemeClr val="bg1">
                <a:lumMod val="5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Helvetica" panose="020B0604020202020204" pitchFamily="34" charset="0"/>
                <a:ea typeface="Segoe UI"/>
                <a:cs typeface="Helvetica" panose="020B0604020202020204" pitchFamily="34" charset="0"/>
              </a:defRPr>
            </a:pPr>
            <a:endParaRPr lang="en-US"/>
          </a:p>
        </c:txPr>
        <c:crossAx val="1320510688"/>
        <c:crosses val="autoZero"/>
        <c:auto val="0"/>
        <c:lblAlgn val="ctr"/>
        <c:lblOffset val="100"/>
        <c:noMultiLvlLbl val="0"/>
      </c:catAx>
      <c:valAx>
        <c:axId val="1320510688"/>
        <c:scaling>
          <c:orientation val="minMax"/>
        </c:scaling>
        <c:delete val="0"/>
        <c:axPos val="l"/>
        <c:majorGridlines>
          <c:spPr>
            <a:ln w="38100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0"/>
        <c:majorTickMark val="in"/>
        <c:minorTickMark val="none"/>
        <c:tickLblPos val="nextTo"/>
        <c:spPr>
          <a:noFill/>
          <a:ln w="12700">
            <a:noFill/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ysClr val="windowText" lastClr="000000"/>
                </a:solidFill>
                <a:latin typeface="Helvetica" panose="020B0604020202020204" pitchFamily="34" charset="0"/>
                <a:ea typeface="Segoe UI"/>
                <a:cs typeface="Helvetica" panose="020B0604020202020204" pitchFamily="34" charset="0"/>
              </a:defRPr>
            </a:pPr>
            <a:endParaRPr lang="en-US"/>
          </a:p>
        </c:txPr>
        <c:crossAx val="1320510296"/>
        <c:crosses val="autoZero"/>
        <c:crossBetween val="between"/>
        <c:dispUnits>
          <c:builtInUnit val="millions"/>
        </c:dispUnits>
      </c:valAx>
      <c:spPr>
        <a:solidFill>
          <a:schemeClr val="bg1">
            <a:lumMod val="95000"/>
          </a:schemeClr>
        </a:solidFill>
        <a:ln w="12700">
          <a:noFill/>
          <a:prstDash val="solid"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11818995702460268"/>
          <c:y val="0.14649767114965398"/>
          <c:w val="0.51741259265668715"/>
          <c:h val="0.11167824143010868"/>
        </c:manualLayout>
      </c:layout>
      <c:overlay val="0"/>
      <c:txPr>
        <a:bodyPr/>
        <a:lstStyle/>
        <a:p>
          <a:pPr>
            <a:defRPr sz="2000">
              <a:latin typeface="Helvetica" panose="020B0604020202020204" pitchFamily="34" charset="0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97" cy="62824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0.02083</cdr:x>
      <cdr:y>0.90633</cdr:y>
    </cdr:from>
    <cdr:to>
      <cdr:x>0.81132</cdr:x>
      <cdr:y>0.96887</cdr:y>
    </cdr:to>
    <cdr:sp macro="" textlink="">
      <cdr:nvSpPr>
        <cdr:cNvPr id="5" name="TBSourc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0549" y="5706290"/>
          <a:ext cx="6851770" cy="3937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Helvetica" panose="020B0604020202020204" pitchFamily="34" charset="0"/>
              <a:cs typeface="Helvetica" panose="020B0604020202020204" pitchFamily="34" charset="0"/>
            </a:rPr>
            <a:t>Fonte: Ministério da Educação / INEP.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0.98892</cdr:x>
      <cdr:y>0.13644</cdr:y>
    </cdr:to>
    <cdr:sp macro="" textlink="">
      <cdr:nvSpPr>
        <cdr:cNvPr id="2" name="TBTitl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8571711" cy="8590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54864" tIns="41148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2800" b="1" i="0" u="none" strike="noStrike" cap="small" baseline="0">
              <a:solidFill>
                <a:sysClr val="windowText" lastClr="000000"/>
              </a:solidFill>
              <a:latin typeface="Franklin Gothic Medium" panose="020B0603020102020204" pitchFamily="34" charset="0"/>
              <a:cs typeface="Helvetica" panose="020B0604020202020204" pitchFamily="34" charset="0"/>
            </a:rPr>
            <a:t>Figura 5. Brasil: Vagas em Universidades Públicas </a:t>
          </a:r>
        </a:p>
        <a:p xmlns:a="http://schemas.openxmlformats.org/drawingml/2006/main">
          <a:pPr algn="l" rtl="0">
            <a:defRPr sz="1000"/>
          </a:pPr>
          <a:r>
            <a:rPr lang="en-US" sz="1800" b="0" i="0" u="none" strike="noStrike" baseline="0">
              <a:solidFill>
                <a:sysClr val="windowText" lastClr="000000"/>
              </a:solidFill>
              <a:latin typeface="Helvetica" panose="020B0604020202020204" pitchFamily="34" charset="0"/>
              <a:cs typeface="Helvetica" panose="020B0604020202020204" pitchFamily="34" charset="0"/>
            </a:rPr>
            <a:t>(Em milhões de matrículas no ano)</a:t>
          </a:r>
        </a:p>
      </cdr:txBody>
    </cdr:sp>
  </cdr:relSizeAnchor>
  <cdr:relSizeAnchor xmlns:cdr="http://schemas.openxmlformats.org/drawingml/2006/chartDrawing">
    <cdr:from>
      <cdr:x>0.82713</cdr:x>
      <cdr:y>0.88441</cdr:y>
    </cdr:from>
    <cdr:to>
      <cdr:x>0.99268</cdr:x>
      <cdr:y>0.97944</cdr:y>
    </cdr:to>
    <cdr:pic>
      <cdr:nvPicPr>
        <cdr:cNvPr id="6" name="Picture 5"/>
        <cdr:cNvPicPr/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7165975" y="5556250"/>
          <a:ext cx="1434277" cy="597034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B1" workbookViewId="0">
      <selection activeCell="R6" sqref="R4:R6"/>
    </sheetView>
  </sheetViews>
  <sheetFormatPr defaultRowHeight="15" x14ac:dyDescent="0.25"/>
  <cols>
    <col min="4" max="4" width="15" bestFit="1" customWidth="1"/>
    <col min="8" max="8" width="13.28515625" bestFit="1" customWidth="1"/>
    <col min="12" max="12" width="13.28515625" bestFit="1" customWidth="1"/>
    <col min="15" max="15" width="14.140625" customWidth="1"/>
    <col min="16" max="16" width="14" customWidth="1"/>
    <col min="17" max="17" width="11.5703125" customWidth="1"/>
    <col min="18" max="18" width="13.7109375" customWidth="1"/>
  </cols>
  <sheetData>
    <row r="1" spans="1:18" x14ac:dyDescent="0.25">
      <c r="A1" t="s">
        <v>31</v>
      </c>
    </row>
    <row r="3" spans="1:18" x14ac:dyDescent="0.25">
      <c r="B3" t="s">
        <v>32</v>
      </c>
      <c r="C3" t="s">
        <v>0</v>
      </c>
      <c r="D3" t="s">
        <v>1</v>
      </c>
      <c r="F3" t="s">
        <v>33</v>
      </c>
      <c r="G3" t="s">
        <v>0</v>
      </c>
      <c r="H3" t="s">
        <v>1</v>
      </c>
      <c r="J3" t="s">
        <v>34</v>
      </c>
      <c r="K3" t="s">
        <v>0</v>
      </c>
      <c r="L3" t="s">
        <v>1</v>
      </c>
      <c r="O3" t="s">
        <v>35</v>
      </c>
      <c r="P3" t="s">
        <v>36</v>
      </c>
      <c r="Q3" t="s">
        <v>37</v>
      </c>
    </row>
    <row r="4" spans="1:18" x14ac:dyDescent="0.25">
      <c r="B4">
        <v>1980</v>
      </c>
      <c r="D4" s="1">
        <f>D5/(C5+1)</f>
        <v>316747.88455473317</v>
      </c>
      <c r="F4">
        <v>1980</v>
      </c>
      <c r="H4" s="1">
        <f>H5/(G5+1)</f>
        <v>109250.34468419974</v>
      </c>
      <c r="J4">
        <v>1980</v>
      </c>
      <c r="L4" s="1">
        <f>L5/(K5+1)</f>
        <v>66284.741921741574</v>
      </c>
      <c r="N4">
        <v>1980</v>
      </c>
      <c r="O4" s="2">
        <f>D4</f>
        <v>316747.88455473317</v>
      </c>
      <c r="P4" s="2">
        <f>H4</f>
        <v>109250.34468419974</v>
      </c>
      <c r="Q4" s="2">
        <f>L4</f>
        <v>66284.741921741574</v>
      </c>
      <c r="R4" s="2">
        <f>SUM(O4:Q4)</f>
        <v>492282.97116067447</v>
      </c>
    </row>
    <row r="5" spans="1:18" x14ac:dyDescent="0.25">
      <c r="B5">
        <v>2000</v>
      </c>
      <c r="C5">
        <v>0.52500000000000002</v>
      </c>
      <c r="D5" s="1">
        <f>D6/(C6+1)</f>
        <v>483040.52394596807</v>
      </c>
      <c r="F5">
        <v>2000</v>
      </c>
      <c r="G5">
        <v>2.052</v>
      </c>
      <c r="H5" s="1">
        <f>H6/(G6+1)</f>
        <v>333432.05197617761</v>
      </c>
      <c r="J5">
        <v>2000</v>
      </c>
      <c r="K5">
        <v>8.8999999999999996E-2</v>
      </c>
      <c r="L5" s="1">
        <f>L6/(K6+1)</f>
        <v>72184.083952776564</v>
      </c>
      <c r="N5">
        <v>2000</v>
      </c>
      <c r="O5" s="2">
        <f t="shared" ref="O5:O6" si="0">D5</f>
        <v>483040.52394596807</v>
      </c>
      <c r="P5" s="2">
        <f t="shared" ref="P5:P6" si="1">H5</f>
        <v>333432.05197617761</v>
      </c>
      <c r="Q5" s="2">
        <f t="shared" ref="Q5:Q6" si="2">L5</f>
        <v>72184.083952776564</v>
      </c>
      <c r="R5" s="2">
        <f t="shared" ref="R5:R6" si="3">SUM(O5:Q5)</f>
        <v>888656.65987492236</v>
      </c>
    </row>
    <row r="6" spans="1:18" x14ac:dyDescent="0.25">
      <c r="B6">
        <v>2014</v>
      </c>
      <c r="C6">
        <v>1.4430000000000001</v>
      </c>
      <c r="D6" s="1">
        <v>1180068</v>
      </c>
      <c r="F6">
        <v>2014</v>
      </c>
      <c r="G6">
        <v>0.84699999999999998</v>
      </c>
      <c r="H6" s="1">
        <v>615849</v>
      </c>
      <c r="J6">
        <v>2014</v>
      </c>
      <c r="K6">
        <v>1.2869999999999999</v>
      </c>
      <c r="L6" s="1">
        <v>165085</v>
      </c>
      <c r="N6">
        <v>2014</v>
      </c>
      <c r="O6" s="2">
        <f t="shared" si="0"/>
        <v>1180068</v>
      </c>
      <c r="P6" s="2">
        <f t="shared" si="1"/>
        <v>615849</v>
      </c>
      <c r="Q6" s="2">
        <f t="shared" si="2"/>
        <v>165085</v>
      </c>
      <c r="R6" s="2">
        <f t="shared" si="3"/>
        <v>1961002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selection activeCell="K6" sqref="K6"/>
    </sheetView>
  </sheetViews>
  <sheetFormatPr defaultRowHeight="15" x14ac:dyDescent="0.25"/>
  <cols>
    <col min="1" max="1" width="9.140625" customWidth="1"/>
    <col min="2" max="2" width="57.7109375" bestFit="1" customWidth="1"/>
    <col min="3" max="3" width="7.85546875" bestFit="1" customWidth="1"/>
    <col min="11" max="11" width="20.42578125" bestFit="1" customWidth="1"/>
  </cols>
  <sheetData>
    <row r="1" spans="1:12" x14ac:dyDescent="0.25">
      <c r="A1" t="s">
        <v>3</v>
      </c>
      <c r="B1" t="s">
        <v>12</v>
      </c>
      <c r="C1" t="s">
        <v>13</v>
      </c>
      <c r="D1">
        <v>2</v>
      </c>
    </row>
    <row r="3" spans="1:12" x14ac:dyDescent="0.25">
      <c r="B3" t="s">
        <v>14</v>
      </c>
    </row>
    <row r="5" spans="1:12" x14ac:dyDescent="0.25">
      <c r="B5" t="s">
        <v>22</v>
      </c>
      <c r="K5" t="s">
        <v>30</v>
      </c>
      <c r="L5" t="s">
        <v>2</v>
      </c>
    </row>
    <row r="6" spans="1:12" x14ac:dyDescent="0.25">
      <c r="B6" t="s">
        <v>23</v>
      </c>
      <c r="C6">
        <v>1.55</v>
      </c>
      <c r="F6">
        <f>C6</f>
        <v>1.55</v>
      </c>
      <c r="G6">
        <f>F6/SUM($F$6:$F$11)*100</f>
        <v>2.7327221438645983</v>
      </c>
      <c r="J6" t="s">
        <v>8</v>
      </c>
      <c r="K6">
        <f>F6</f>
        <v>1.55</v>
      </c>
      <c r="L6">
        <f>G20</f>
        <v>2.1970705725699071</v>
      </c>
    </row>
    <row r="7" spans="1:12" x14ac:dyDescent="0.25">
      <c r="B7" t="s">
        <v>24</v>
      </c>
      <c r="C7">
        <v>39.700000000000003</v>
      </c>
      <c r="F7">
        <f>C7</f>
        <v>39.700000000000003</v>
      </c>
      <c r="G7">
        <f t="shared" ref="G7:G8" si="0">F7/SUM($F$6:$F$11)*100</f>
        <v>69.992947813822298</v>
      </c>
      <c r="J7" t="s">
        <v>7</v>
      </c>
      <c r="K7">
        <f t="shared" ref="K7:K8" si="1">F7</f>
        <v>39.700000000000003</v>
      </c>
      <c r="L7">
        <f t="shared" ref="L7:L8" si="2">G21</f>
        <v>51.11517976031957</v>
      </c>
    </row>
    <row r="8" spans="1:12" x14ac:dyDescent="0.25">
      <c r="B8" t="s">
        <v>25</v>
      </c>
      <c r="C8">
        <v>0.12</v>
      </c>
      <c r="F8">
        <f>C8</f>
        <v>0.12</v>
      </c>
      <c r="G8">
        <f t="shared" si="0"/>
        <v>0.21156558533145273</v>
      </c>
      <c r="J8" t="s">
        <v>9</v>
      </c>
      <c r="K8">
        <f t="shared" si="1"/>
        <v>0.12</v>
      </c>
      <c r="L8">
        <f t="shared" si="2"/>
        <v>0.71571238348868171</v>
      </c>
    </row>
    <row r="9" spans="1:12" x14ac:dyDescent="0.25">
      <c r="B9" t="s">
        <v>26</v>
      </c>
      <c r="J9" t="s">
        <v>10</v>
      </c>
      <c r="K9">
        <f>G10</f>
        <v>22.496473906911145</v>
      </c>
      <c r="L9">
        <f>G24</f>
        <v>36.800932090545942</v>
      </c>
    </row>
    <row r="10" spans="1:12" x14ac:dyDescent="0.25">
      <c r="B10" t="s">
        <v>27</v>
      </c>
      <c r="C10">
        <v>12.76</v>
      </c>
      <c r="F10">
        <f>C10</f>
        <v>12.76</v>
      </c>
      <c r="G10">
        <f t="shared" ref="G10:G11" si="3">F10/SUM($F$6:$F$11)*100</f>
        <v>22.496473906911145</v>
      </c>
      <c r="J10" t="s">
        <v>11</v>
      </c>
      <c r="K10">
        <f>G11</f>
        <v>4.566290550070522</v>
      </c>
      <c r="L10">
        <f t="shared" ref="L10" si="4">G25</f>
        <v>9.1711051930758991</v>
      </c>
    </row>
    <row r="11" spans="1:12" x14ac:dyDescent="0.25">
      <c r="B11" t="s">
        <v>28</v>
      </c>
      <c r="C11">
        <v>2.59</v>
      </c>
      <c r="F11">
        <f>C11</f>
        <v>2.59</v>
      </c>
      <c r="G11">
        <f t="shared" si="3"/>
        <v>4.566290550070522</v>
      </c>
    </row>
    <row r="13" spans="1:12" x14ac:dyDescent="0.25">
      <c r="B13" t="s">
        <v>29</v>
      </c>
    </row>
    <row r="15" spans="1:12" x14ac:dyDescent="0.25">
      <c r="A15" t="s">
        <v>3</v>
      </c>
      <c r="B15" t="s">
        <v>4</v>
      </c>
    </row>
    <row r="17" spans="2:7" x14ac:dyDescent="0.25">
      <c r="B17" t="s">
        <v>14</v>
      </c>
    </row>
    <row r="19" spans="2:7" x14ac:dyDescent="0.25">
      <c r="B19" t="s">
        <v>15</v>
      </c>
    </row>
    <row r="20" spans="2:7" x14ac:dyDescent="0.25">
      <c r="B20" t="s">
        <v>16</v>
      </c>
      <c r="C20">
        <v>1.32</v>
      </c>
      <c r="F20">
        <f>C20</f>
        <v>1.32</v>
      </c>
      <c r="G20">
        <f>F20/SUM($F$20:$F$25)*100</f>
        <v>2.1970705725699071</v>
      </c>
    </row>
    <row r="21" spans="2:7" x14ac:dyDescent="0.25">
      <c r="B21" t="s">
        <v>17</v>
      </c>
      <c r="C21">
        <v>30.71</v>
      </c>
      <c r="F21">
        <f>C21</f>
        <v>30.71</v>
      </c>
      <c r="G21">
        <f t="shared" ref="G21:G25" si="5">F21/SUM($F$20:$F$25)*100</f>
        <v>51.11517976031957</v>
      </c>
    </row>
    <row r="22" spans="2:7" x14ac:dyDescent="0.25">
      <c r="B22" t="s">
        <v>18</v>
      </c>
      <c r="C22">
        <v>0.43</v>
      </c>
      <c r="F22">
        <f>C22</f>
        <v>0.43</v>
      </c>
      <c r="G22">
        <f t="shared" si="5"/>
        <v>0.71571238348868171</v>
      </c>
    </row>
    <row r="23" spans="2:7" x14ac:dyDescent="0.25">
      <c r="B23" t="s">
        <v>19</v>
      </c>
    </row>
    <row r="24" spans="2:7" x14ac:dyDescent="0.25">
      <c r="B24" t="s">
        <v>20</v>
      </c>
      <c r="C24">
        <v>22.11</v>
      </c>
      <c r="F24">
        <f>C24</f>
        <v>22.11</v>
      </c>
      <c r="G24">
        <f t="shared" si="5"/>
        <v>36.800932090545942</v>
      </c>
    </row>
    <row r="25" spans="2:7" x14ac:dyDescent="0.25">
      <c r="B25" t="s">
        <v>21</v>
      </c>
      <c r="C25">
        <v>5.51</v>
      </c>
      <c r="F25">
        <f>C25</f>
        <v>5.51</v>
      </c>
      <c r="G25">
        <f t="shared" si="5"/>
        <v>9.1711051930758991</v>
      </c>
    </row>
    <row r="27" spans="2:7" x14ac:dyDescent="0.25">
      <c r="B27" t="s">
        <v>5</v>
      </c>
    </row>
    <row r="43" spans="1:1" x14ac:dyDescent="0.25">
      <c r="A43" t="s">
        <v>3</v>
      </c>
    </row>
    <row r="57" spans="1:1" x14ac:dyDescent="0.25">
      <c r="A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Chart1</vt:lpstr>
    </vt:vector>
  </TitlesOfParts>
  <Company>International Monetary Fund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APP-V Excel 2007</dc:creator>
  <cp:lastModifiedBy>cgoes</cp:lastModifiedBy>
  <dcterms:created xsi:type="dcterms:W3CDTF">2016-04-05T19:06:16Z</dcterms:created>
  <dcterms:modified xsi:type="dcterms:W3CDTF">2016-04-16T03:11:56Z</dcterms:modified>
</cp:coreProperties>
</file>