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4" i="1" l="1"/>
  <c r="W54" i="1"/>
  <c r="X53" i="1"/>
  <c r="W53" i="1"/>
  <c r="X52" i="1"/>
  <c r="W52" i="1"/>
  <c r="X51" i="1"/>
  <c r="W51" i="1"/>
  <c r="X50" i="1"/>
  <c r="W50" i="1"/>
  <c r="X49" i="1"/>
  <c r="W49" i="1"/>
  <c r="X48" i="1"/>
  <c r="W48" i="1"/>
  <c r="X47" i="1"/>
  <c r="W47" i="1"/>
  <c r="X46" i="1"/>
  <c r="W46" i="1"/>
  <c r="X45" i="1"/>
  <c r="W45" i="1"/>
  <c r="S54" i="1" l="1"/>
  <c r="R54" i="1"/>
  <c r="S53" i="1"/>
  <c r="R53" i="1"/>
  <c r="S52" i="1"/>
  <c r="R52" i="1"/>
  <c r="S51" i="1"/>
  <c r="R51" i="1"/>
  <c r="S50" i="1"/>
  <c r="R50" i="1"/>
  <c r="S49" i="1"/>
  <c r="R49" i="1"/>
  <c r="S48" i="1"/>
  <c r="R48" i="1"/>
  <c r="S47" i="1"/>
  <c r="R47" i="1"/>
  <c r="S46" i="1"/>
  <c r="R46" i="1"/>
  <c r="S45" i="1"/>
  <c r="R45" i="1"/>
  <c r="N54" i="1" l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I54" i="1" l="1"/>
  <c r="I53" i="1"/>
  <c r="I52" i="1"/>
  <c r="I51" i="1"/>
  <c r="I50" i="1"/>
  <c r="I49" i="1"/>
  <c r="I48" i="1"/>
  <c r="I47" i="1"/>
  <c r="G47" i="1" s="1"/>
  <c r="I46" i="1"/>
  <c r="I45" i="1"/>
  <c r="H54" i="1"/>
  <c r="G54" i="1" s="1"/>
  <c r="H53" i="1"/>
  <c r="G53" i="1"/>
  <c r="H52" i="1"/>
  <c r="H51" i="1"/>
  <c r="G51" i="1"/>
  <c r="H50" i="1"/>
  <c r="G50" i="1" s="1"/>
  <c r="H49" i="1"/>
  <c r="G49" i="1"/>
  <c r="H48" i="1"/>
  <c r="G48" i="1" s="1"/>
  <c r="H47" i="1"/>
  <c r="H46" i="1"/>
  <c r="G46" i="1" s="1"/>
  <c r="H45" i="1"/>
  <c r="G45" i="1"/>
  <c r="G52" i="1" l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</calcChain>
</file>

<file path=xl/sharedStrings.xml><?xml version="1.0" encoding="utf-8"?>
<sst xmlns="http://schemas.openxmlformats.org/spreadsheetml/2006/main" count="38" uniqueCount="25">
  <si>
    <t>Günlük Test</t>
  </si>
  <si>
    <t>Günlük Vaka</t>
  </si>
  <si>
    <t>Günlük Vefat</t>
  </si>
  <si>
    <t>Bugünkü Test Sayısı</t>
  </si>
  <si>
    <t>Bugünkü Vaka Sayısı</t>
  </si>
  <si>
    <t>Bugünkü Vefat Sayısı</t>
  </si>
  <si>
    <t>Toplam Test Sayısı</t>
  </si>
  <si>
    <t>Toplam Vaka Sayısı</t>
  </si>
  <si>
    <t>Toplam Vefat Sayısı</t>
  </si>
  <si>
    <t>Toplam Yoğun Bakım Hasta Sayısı</t>
  </si>
  <si>
    <t>Toplam Entübe Hasta Sayısı</t>
  </si>
  <si>
    <t>Toplam İyileşen Hasta Sayısı</t>
  </si>
  <si>
    <t>Standart Sapma</t>
  </si>
  <si>
    <t>Ortalama</t>
  </si>
  <si>
    <t xml:space="preserve">Standat Sapma </t>
  </si>
  <si>
    <t>Toplam entübüte Hasta Sayısı</t>
  </si>
  <si>
    <t>STD.p</t>
  </si>
  <si>
    <t>13% güven aralığı  tahmin</t>
  </si>
  <si>
    <t>Toplam entübüte H.S</t>
  </si>
  <si>
    <t>Tahmin %44</t>
  </si>
  <si>
    <t>Toplam Yoğun bakım Hasta Sayısı</t>
  </si>
  <si>
    <t>Yoğun Bakım</t>
  </si>
  <si>
    <t>Standatt Sapma</t>
  </si>
  <si>
    <t>Hocam 3 tane kıyas grafiği ve gerekli tahmin hesabının parametreleri aşağıdadır.</t>
  </si>
  <si>
    <t>%25 güven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</si>
</sst>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F]d\ m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Toplam</a:t>
            </a:r>
            <a:r>
              <a:rPr lang="tr-TR" baseline="0"/>
              <a:t> Entübüte H.S ile Toplam Yoğun Bakım H.S Tahmin ve Gerçek Değerler Karşılaştırma Grafiği</a:t>
            </a:r>
          </a:p>
          <a:p>
            <a:pPr>
              <a:defRPr/>
            </a:pPr>
            <a:endParaRPr lang="tr-TR"/>
          </a:p>
        </c:rich>
      </c:tx>
      <c:layout>
        <c:manualLayout>
          <c:xMode val="edge"/>
          <c:yMode val="edge"/>
          <c:x val="0.40681233595800531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Sayfa1!$O$29</c:f>
              <c:strCache>
                <c:ptCount val="1"/>
                <c:pt idx="0">
                  <c:v>Toplam entübüte Hasta Sayısı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Sayfa1!$O$30:$O$54</c:f>
              <c:numCache>
                <c:formatCode>General</c:formatCode>
                <c:ptCount val="25"/>
                <c:pt idx="0">
                  <c:v>692</c:v>
                </c:pt>
                <c:pt idx="1">
                  <c:v>783</c:v>
                </c:pt>
                <c:pt idx="2">
                  <c:v>867</c:v>
                </c:pt>
                <c:pt idx="3">
                  <c:v>909</c:v>
                </c:pt>
                <c:pt idx="4">
                  <c:v>935</c:v>
                </c:pt>
                <c:pt idx="5">
                  <c:v>966</c:v>
                </c:pt>
                <c:pt idx="6">
                  <c:v>987</c:v>
                </c:pt>
                <c:pt idx="7">
                  <c:v>995</c:v>
                </c:pt>
                <c:pt idx="8">
                  <c:v>1017</c:v>
                </c:pt>
                <c:pt idx="9">
                  <c:v>1062</c:v>
                </c:pt>
                <c:pt idx="10">
                  <c:v>1021</c:v>
                </c:pt>
                <c:pt idx="11">
                  <c:v>978</c:v>
                </c:pt>
                <c:pt idx="12">
                  <c:v>1063</c:v>
                </c:pt>
                <c:pt idx="13">
                  <c:v>1087</c:v>
                </c:pt>
                <c:pt idx="14">
                  <c:v>1052</c:v>
                </c:pt>
                <c:pt idx="15">
                  <c:v>1040</c:v>
                </c:pt>
                <c:pt idx="16">
                  <c:v>1014</c:v>
                </c:pt>
                <c:pt idx="17">
                  <c:v>1054</c:v>
                </c:pt>
                <c:pt idx="18">
                  <c:v>1031</c:v>
                </c:pt>
                <c:pt idx="19">
                  <c:v>1033</c:v>
                </c:pt>
                <c:pt idx="20">
                  <c:v>1006</c:v>
                </c:pt>
                <c:pt idx="21">
                  <c:v>985</c:v>
                </c:pt>
                <c:pt idx="22">
                  <c:v>982</c:v>
                </c:pt>
                <c:pt idx="23">
                  <c:v>929</c:v>
                </c:pt>
                <c:pt idx="24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2-4693-BB03-96686A85A6ED}"/>
            </c:ext>
          </c:extLst>
        </c:ser>
        <c:ser>
          <c:idx val="3"/>
          <c:order val="1"/>
          <c:tx>
            <c:v>Entübüte H.S. %13 güven aralığı ile Tahmin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Sayfa1!$R$30:$R$54</c:f>
              <c:numCache>
                <c:formatCode>General</c:formatCode>
                <c:ptCount val="25"/>
                <c:pt idx="13">
                  <c:v>0</c:v>
                </c:pt>
                <c:pt idx="14">
                  <c:v>0</c:v>
                </c:pt>
                <c:pt idx="15">
                  <c:v>960.93333333333328</c:v>
                </c:pt>
                <c:pt idx="16">
                  <c:v>965.875</c:v>
                </c:pt>
                <c:pt idx="17">
                  <c:v>968.70588235294122</c:v>
                </c:pt>
                <c:pt idx="18">
                  <c:v>973.44444444444446</c:v>
                </c:pt>
                <c:pt idx="19">
                  <c:v>976.47368421052636</c:v>
                </c:pt>
                <c:pt idx="20">
                  <c:v>979.3</c:v>
                </c:pt>
                <c:pt idx="21">
                  <c:v>980.57142857142856</c:v>
                </c:pt>
                <c:pt idx="22">
                  <c:v>980.77272727272725</c:v>
                </c:pt>
                <c:pt idx="23">
                  <c:v>980.82608695652175</c:v>
                </c:pt>
                <c:pt idx="24">
                  <c:v>978.66666666666663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E2-4693-BB03-96686A85A6ED}"/>
            </c:ext>
          </c:extLst>
        </c:ser>
        <c:ser>
          <c:idx val="6"/>
          <c:order val="2"/>
          <c:tx>
            <c:strRef>
              <c:f>Sayfa1!$U$29</c:f>
              <c:strCache>
                <c:ptCount val="1"/>
                <c:pt idx="0">
                  <c:v>Toplam Yoğun bakım Hasta Sayısı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Sayfa1!$U$30:$U$54</c:f>
              <c:numCache>
                <c:formatCode>General</c:formatCode>
                <c:ptCount val="25"/>
                <c:pt idx="0">
                  <c:v>979</c:v>
                </c:pt>
                <c:pt idx="1">
                  <c:v>1101</c:v>
                </c:pt>
                <c:pt idx="2">
                  <c:v>1251</c:v>
                </c:pt>
                <c:pt idx="3">
                  <c:v>1311</c:v>
                </c:pt>
                <c:pt idx="4">
                  <c:v>1381</c:v>
                </c:pt>
                <c:pt idx="5">
                  <c:v>1415</c:v>
                </c:pt>
                <c:pt idx="6">
                  <c:v>1474</c:v>
                </c:pt>
                <c:pt idx="7">
                  <c:v>1492</c:v>
                </c:pt>
                <c:pt idx="8">
                  <c:v>1552</c:v>
                </c:pt>
                <c:pt idx="9">
                  <c:v>1667</c:v>
                </c:pt>
                <c:pt idx="10">
                  <c:v>1626</c:v>
                </c:pt>
                <c:pt idx="11">
                  <c:v>1665</c:v>
                </c:pt>
                <c:pt idx="12">
                  <c:v>1786</c:v>
                </c:pt>
                <c:pt idx="13">
                  <c:v>1809</c:v>
                </c:pt>
                <c:pt idx="14">
                  <c:v>1820</c:v>
                </c:pt>
                <c:pt idx="15">
                  <c:v>1854</c:v>
                </c:pt>
                <c:pt idx="16">
                  <c:v>1845</c:v>
                </c:pt>
                <c:pt idx="17">
                  <c:v>1894</c:v>
                </c:pt>
                <c:pt idx="18">
                  <c:v>1922</c:v>
                </c:pt>
                <c:pt idx="19">
                  <c:v>1909</c:v>
                </c:pt>
                <c:pt idx="20">
                  <c:v>1865</c:v>
                </c:pt>
                <c:pt idx="21">
                  <c:v>1814</c:v>
                </c:pt>
                <c:pt idx="22">
                  <c:v>1816</c:v>
                </c:pt>
                <c:pt idx="23">
                  <c:v>1790</c:v>
                </c:pt>
                <c:pt idx="24">
                  <c:v>1782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E2-4693-BB03-96686A85A6ED}"/>
            </c:ext>
          </c:extLst>
        </c:ser>
        <c:ser>
          <c:idx val="7"/>
          <c:order val="3"/>
          <c:tx>
            <c:v>Yoğun bakım H.S. %44 güven aralığıyla Tahmini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Sayfa1!$V$30:$V$54</c:f>
              <c:numCache>
                <c:formatCode>General</c:formatCode>
                <c:ptCount val="25"/>
                <c:pt idx="13">
                  <c:v>0</c:v>
                </c:pt>
                <c:pt idx="14">
                  <c:v>0</c:v>
                </c:pt>
                <c:pt idx="15">
                  <c:v>1638.3510858439049</c:v>
                </c:pt>
                <c:pt idx="16">
                  <c:v>1665.8240103441683</c:v>
                </c:pt>
                <c:pt idx="17">
                  <c:v>1687.9785091618098</c:v>
                </c:pt>
                <c:pt idx="18">
                  <c:v>1711.60541918899</c:v>
                </c:pt>
                <c:pt idx="19">
                  <c:v>1734.4818727802738</c:v>
                </c:pt>
                <c:pt idx="20">
                  <c:v>1753.1576087700787</c:v>
                </c:pt>
                <c:pt idx="21">
                  <c:v>1766.0788751011619</c:v>
                </c:pt>
                <c:pt idx="22">
                  <c:v>1773.9992097539991</c:v>
                </c:pt>
                <c:pt idx="23">
                  <c:v>1781.1618346390658</c:v>
                </c:pt>
                <c:pt idx="24">
                  <c:v>1786.0409607952929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E2-4693-BB03-96686A85A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12640"/>
        <c:axId val="89922624"/>
      </c:lineChart>
      <c:catAx>
        <c:axId val="8991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9922624"/>
        <c:crosses val="autoZero"/>
        <c:auto val="1"/>
        <c:lblAlgn val="ctr"/>
        <c:lblOffset val="100"/>
        <c:noMultiLvlLbl val="0"/>
      </c:catAx>
      <c:valAx>
        <c:axId val="8992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991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Günlük Vefat</a:t>
            </a:r>
            <a:r>
              <a:rPr lang="tr-TR" baseline="0"/>
              <a:t> ile Günlük Vefat Tahmini Kıyaslama Grafiği</a:t>
            </a:r>
          </a:p>
          <a:p>
            <a:pPr>
              <a:defRPr/>
            </a:pPr>
            <a:endParaRPr lang="tr-TR"/>
          </a:p>
        </c:rich>
      </c:tx>
      <c:layout>
        <c:manualLayout>
          <c:xMode val="edge"/>
          <c:yMode val="edge"/>
          <c:x val="0.1067012248468941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Sayfa1!$A$29</c:f>
              <c:strCache>
                <c:ptCount val="1"/>
                <c:pt idx="0">
                  <c:v>Günlük Vefat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Sayfa1!$A$30:$A$54</c:f>
              <c:numCache>
                <c:formatCode>General</c:formatCode>
                <c:ptCount val="25"/>
                <c:pt idx="0">
                  <c:v>63</c:v>
                </c:pt>
                <c:pt idx="1">
                  <c:v>79</c:v>
                </c:pt>
                <c:pt idx="2">
                  <c:v>69</c:v>
                </c:pt>
                <c:pt idx="3">
                  <c:v>76</c:v>
                </c:pt>
                <c:pt idx="4">
                  <c:v>73</c:v>
                </c:pt>
                <c:pt idx="5">
                  <c:v>75</c:v>
                </c:pt>
                <c:pt idx="6">
                  <c:v>76</c:v>
                </c:pt>
                <c:pt idx="7">
                  <c:v>87</c:v>
                </c:pt>
                <c:pt idx="8">
                  <c:v>96</c:v>
                </c:pt>
                <c:pt idx="9">
                  <c:v>98</c:v>
                </c:pt>
                <c:pt idx="10">
                  <c:v>95</c:v>
                </c:pt>
                <c:pt idx="11">
                  <c:v>97</c:v>
                </c:pt>
                <c:pt idx="12">
                  <c:v>98</c:v>
                </c:pt>
                <c:pt idx="13">
                  <c:v>107</c:v>
                </c:pt>
                <c:pt idx="14">
                  <c:v>115</c:v>
                </c:pt>
                <c:pt idx="15">
                  <c:v>125</c:v>
                </c:pt>
                <c:pt idx="16">
                  <c:v>126</c:v>
                </c:pt>
                <c:pt idx="17">
                  <c:v>121</c:v>
                </c:pt>
                <c:pt idx="18">
                  <c:v>127</c:v>
                </c:pt>
                <c:pt idx="19">
                  <c:v>123</c:v>
                </c:pt>
                <c:pt idx="20">
                  <c:v>119</c:v>
                </c:pt>
                <c:pt idx="21">
                  <c:v>117</c:v>
                </c:pt>
                <c:pt idx="22">
                  <c:v>115</c:v>
                </c:pt>
                <c:pt idx="23">
                  <c:v>109</c:v>
                </c:pt>
                <c:pt idx="24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C3-4A6D-9E99-CF404B4B51AA}"/>
            </c:ext>
          </c:extLst>
        </c:ser>
        <c:ser>
          <c:idx val="1"/>
          <c:order val="1"/>
          <c:tx>
            <c:v>%25 Güven Aralığıyla Günlük Vefat Tahmini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Sayfa1!$B$30:$B$54</c:f>
              <c:numCache>
                <c:formatCode>General</c:formatCode>
                <c:ptCount val="25"/>
                <c:pt idx="15">
                  <c:v>91.784062095468926</c:v>
                </c:pt>
                <c:pt idx="16">
                  <c:v>94.90132694907139</c:v>
                </c:pt>
                <c:pt idx="17">
                  <c:v>97.585349545627736</c:v>
                </c:pt>
                <c:pt idx="18">
                  <c:v>99.447632909127123</c:v>
                </c:pt>
                <c:pt idx="19">
                  <c:v>101.53630644451295</c:v>
                </c:pt>
                <c:pt idx="20">
                  <c:v>103.07001935782041</c:v>
                </c:pt>
                <c:pt idx="21">
                  <c:v>104.16727363701418</c:v>
                </c:pt>
                <c:pt idx="22">
                  <c:v>105.02940311209298</c:v>
                </c:pt>
                <c:pt idx="23">
                  <c:v>105.695018500891</c:v>
                </c:pt>
                <c:pt idx="24">
                  <c:v>105.99702390995334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C3-4A6D-9E99-CF404B4B5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7403392"/>
        <c:axId val="2077405056"/>
      </c:lineChart>
      <c:catAx>
        <c:axId val="207740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77405056"/>
        <c:crosses val="autoZero"/>
        <c:auto val="1"/>
        <c:lblAlgn val="ctr"/>
        <c:lblOffset val="100"/>
        <c:noMultiLvlLbl val="0"/>
      </c:catAx>
      <c:valAx>
        <c:axId val="20774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7740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Günlük Test Ve Günlük Vaka</a:t>
            </a:r>
            <a:r>
              <a:rPr lang="tr-TR" baseline="0"/>
              <a:t> Sayılarının Tahminlerini ve Gerçek Değerlerinin Kıyaslanması</a:t>
            </a:r>
          </a:p>
          <a:p>
            <a:pPr>
              <a:defRPr/>
            </a:pPr>
            <a:endParaRPr lang="tr-T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Sayfa1!$E$29</c:f>
              <c:strCache>
                <c:ptCount val="1"/>
                <c:pt idx="0">
                  <c:v>Günlük Vaka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Sayfa1!$E$30:$E$54</c:f>
              <c:numCache>
                <c:formatCode>General</c:formatCode>
                <c:ptCount val="25"/>
                <c:pt idx="0">
                  <c:v>2148</c:v>
                </c:pt>
                <c:pt idx="1">
                  <c:v>2456</c:v>
                </c:pt>
                <c:pt idx="2">
                  <c:v>2786</c:v>
                </c:pt>
                <c:pt idx="3">
                  <c:v>3013</c:v>
                </c:pt>
                <c:pt idx="4">
                  <c:v>3135</c:v>
                </c:pt>
                <c:pt idx="5">
                  <c:v>3148</c:v>
                </c:pt>
                <c:pt idx="6">
                  <c:v>3892</c:v>
                </c:pt>
                <c:pt idx="7">
                  <c:v>4117</c:v>
                </c:pt>
                <c:pt idx="8">
                  <c:v>4056</c:v>
                </c:pt>
                <c:pt idx="9">
                  <c:v>4747</c:v>
                </c:pt>
                <c:pt idx="10">
                  <c:v>5138</c:v>
                </c:pt>
                <c:pt idx="11">
                  <c:v>4789</c:v>
                </c:pt>
                <c:pt idx="12">
                  <c:v>4093</c:v>
                </c:pt>
                <c:pt idx="13">
                  <c:v>4062</c:v>
                </c:pt>
                <c:pt idx="14">
                  <c:v>4281</c:v>
                </c:pt>
                <c:pt idx="15">
                  <c:v>4801</c:v>
                </c:pt>
                <c:pt idx="16">
                  <c:v>4353</c:v>
                </c:pt>
                <c:pt idx="17">
                  <c:v>3783</c:v>
                </c:pt>
                <c:pt idx="18">
                  <c:v>3977</c:v>
                </c:pt>
                <c:pt idx="19">
                  <c:v>4674</c:v>
                </c:pt>
                <c:pt idx="20">
                  <c:v>4611</c:v>
                </c:pt>
                <c:pt idx="21">
                  <c:v>3083</c:v>
                </c:pt>
                <c:pt idx="22">
                  <c:v>3116</c:v>
                </c:pt>
                <c:pt idx="23">
                  <c:v>3122</c:v>
                </c:pt>
                <c:pt idx="24">
                  <c:v>2861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6-43F1-B81E-8D4BE25E14B5}"/>
            </c:ext>
          </c:extLst>
        </c:ser>
        <c:ser>
          <c:idx val="4"/>
          <c:order val="1"/>
          <c:tx>
            <c:v>%3 güven aralığı ile Günlük Vaka Tahmini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Sayfa1!$I$30:$I$54</c:f>
              <c:numCache>
                <c:formatCode>General</c:formatCode>
                <c:ptCount val="25"/>
                <c:pt idx="13">
                  <c:v>0</c:v>
                </c:pt>
                <c:pt idx="14">
                  <c:v>0</c:v>
                </c:pt>
                <c:pt idx="15">
                  <c:v>3724.0666666666666</c:v>
                </c:pt>
                <c:pt idx="16">
                  <c:v>3791.375</c:v>
                </c:pt>
                <c:pt idx="17">
                  <c:v>3824.4117647058824</c:v>
                </c:pt>
                <c:pt idx="18">
                  <c:v>3822.1111111111113</c:v>
                </c:pt>
                <c:pt idx="19">
                  <c:v>3830.2631578947367</c:v>
                </c:pt>
                <c:pt idx="20">
                  <c:v>3872.45</c:v>
                </c:pt>
                <c:pt idx="21">
                  <c:v>3907.6190476190477</c:v>
                </c:pt>
                <c:pt idx="22">
                  <c:v>3952.1428571428573</c:v>
                </c:pt>
                <c:pt idx="23">
                  <c:v>3983.5714285714284</c:v>
                </c:pt>
                <c:pt idx="24">
                  <c:v>3807.5416666666665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D6-43F1-B81E-8D4BE25E14B5}"/>
            </c:ext>
          </c:extLst>
        </c:ser>
        <c:ser>
          <c:idx val="5"/>
          <c:order val="2"/>
          <c:tx>
            <c:strRef>
              <c:f>Sayfa1!$J$29</c:f>
              <c:strCache>
                <c:ptCount val="1"/>
                <c:pt idx="0">
                  <c:v>Günlük Test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Sayfa1!$J$30:$J$54</c:f>
              <c:numCache>
                <c:formatCode>General</c:formatCode>
                <c:ptCount val="25"/>
                <c:pt idx="0" formatCode="#,##0">
                  <c:v>14396</c:v>
                </c:pt>
                <c:pt idx="1">
                  <c:v>18757</c:v>
                </c:pt>
                <c:pt idx="2">
                  <c:v>16160</c:v>
                </c:pt>
                <c:pt idx="3">
                  <c:v>19664</c:v>
                </c:pt>
                <c:pt idx="4">
                  <c:v>20065</c:v>
                </c:pt>
                <c:pt idx="5">
                  <c:v>21400</c:v>
                </c:pt>
                <c:pt idx="6">
                  <c:v>20023</c:v>
                </c:pt>
                <c:pt idx="7">
                  <c:v>24900</c:v>
                </c:pt>
                <c:pt idx="8">
                  <c:v>28578</c:v>
                </c:pt>
                <c:pt idx="9">
                  <c:v>30864</c:v>
                </c:pt>
                <c:pt idx="10">
                  <c:v>33170</c:v>
                </c:pt>
                <c:pt idx="11">
                  <c:v>35720</c:v>
                </c:pt>
                <c:pt idx="12">
                  <c:v>34456</c:v>
                </c:pt>
                <c:pt idx="13">
                  <c:v>33070</c:v>
                </c:pt>
                <c:pt idx="14">
                  <c:v>34090</c:v>
                </c:pt>
                <c:pt idx="15">
                  <c:v>40427</c:v>
                </c:pt>
                <c:pt idx="16">
                  <c:v>40270</c:v>
                </c:pt>
                <c:pt idx="17">
                  <c:v>40520</c:v>
                </c:pt>
                <c:pt idx="18" formatCode="#,##0">
                  <c:v>35344</c:v>
                </c:pt>
                <c:pt idx="19">
                  <c:v>39703</c:v>
                </c:pt>
                <c:pt idx="20">
                  <c:v>39429</c:v>
                </c:pt>
                <c:pt idx="21">
                  <c:v>37535</c:v>
                </c:pt>
                <c:pt idx="22">
                  <c:v>40962</c:v>
                </c:pt>
                <c:pt idx="23">
                  <c:v>38351</c:v>
                </c:pt>
                <c:pt idx="24">
                  <c:v>38308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D6-43F1-B81E-8D4BE25E14B5}"/>
            </c:ext>
          </c:extLst>
        </c:ser>
        <c:ser>
          <c:idx val="7"/>
          <c:order val="3"/>
          <c:tx>
            <c:v>%65 güven aralığı ile Günlük Test Tahmini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Sayfa1!$L$30:$L$54</c:f>
              <c:numCache>
                <c:formatCode>General</c:formatCode>
                <c:ptCount val="25"/>
                <c:pt idx="15">
                  <c:v>32461.916229727529</c:v>
                </c:pt>
                <c:pt idx="16">
                  <c:v>33975.694662332884</c:v>
                </c:pt>
                <c:pt idx="17">
                  <c:v>35171.808922765296</c:v>
                </c:pt>
                <c:pt idx="18">
                  <c:v>36192.240570876922</c:v>
                </c:pt>
                <c:pt idx="19">
                  <c:v>36501.142623410553</c:v>
                </c:pt>
                <c:pt idx="20">
                  <c:v>37188.576427737185</c:v>
                </c:pt>
                <c:pt idx="21">
                  <c:v>37752.708525823946</c:v>
                </c:pt>
                <c:pt idx="22">
                  <c:v>38077.24482955908</c:v>
                </c:pt>
                <c:pt idx="23">
                  <c:v>38653.535686527757</c:v>
                </c:pt>
                <c:pt idx="24">
                  <c:v>38947.414322528501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FD6-43F1-B81E-8D4BE25E1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72240"/>
        <c:axId val="83965168"/>
      </c:lineChart>
      <c:catAx>
        <c:axId val="8397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3965168"/>
        <c:crosses val="autoZero"/>
        <c:auto val="1"/>
        <c:lblAlgn val="ctr"/>
        <c:lblOffset val="100"/>
        <c:noMultiLvlLbl val="0"/>
      </c:catAx>
      <c:valAx>
        <c:axId val="839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397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552448</xdr:colOff>
      <xdr:row>15</xdr:row>
      <xdr:rowOff>57150</xdr:rowOff>
    </xdr:from>
    <xdr:to>
      <xdr:col>14</xdr:col>
      <xdr:colOff>495299</xdr:colOff>
      <xdr:row>35</xdr:row>
      <xdr:rowOff>76199</xdr:rowOff>
    </xdr:to>
    <xdr:graphicFrame macro="">
      <xdr:nvGraphicFramePr>
        <xdr:cNvPr id="8" name="Grafik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285750</xdr:colOff>
      <xdr:row>6</xdr:row>
      <xdr:rowOff>52387</xdr:rowOff>
    </xdr:from>
    <xdr:to>
      <xdr:col>4</xdr:col>
      <xdr:colOff>952500</xdr:colOff>
      <xdr:row>34</xdr:row>
      <xdr:rowOff>47625</xdr:rowOff>
    </xdr:to>
    <xdr:graphicFrame macro="">
      <xdr:nvGraphicFramePr>
        <xdr:cNvPr id="10" name="Grafik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1114425</xdr:colOff>
      <xdr:row>19</xdr:row>
      <xdr:rowOff>47625</xdr:rowOff>
    </xdr:from>
    <xdr:to>
      <xdr:col>9</xdr:col>
      <xdr:colOff>104775</xdr:colOff>
      <xdr:row>39</xdr:row>
      <xdr:rowOff>180975</xdr:rowOff>
    </xdr:to>
    <xdr:graphicFrame macro="">
      <xdr:nvGraphicFramePr>
        <xdr:cNvPr id="11" name="Grafik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topLeftCell="H34" zoomScaleNormal="100" workbookViewId="0">
      <selection activeCell="B43" sqref="B43:B44"/>
    </sheetView>
  </sheetViews>
  <sheetFormatPr defaultRowHeight="15" x14ac:dyDescent="0.25"/>
  <cols>
    <col min="1" max="1" width="18.140625" style="1" customWidth="1"/>
    <col min="2" max="3" width="18.42578125" customWidth="1"/>
    <col min="4" max="4" width="18.140625" customWidth="1"/>
    <col min="5" max="5" width="18.28515625" customWidth="1"/>
    <col min="6" max="6" width="18.5703125" customWidth="1"/>
    <col min="7" max="7" width="18.7109375" style="4" customWidth="1"/>
    <col min="8" max="8" width="25.28515625" customWidth="1"/>
    <col min="9" max="9" width="27.7109375" customWidth="1"/>
    <col min="10" max="10" width="24.7109375" customWidth="1"/>
    <col min="12" max="12" width="33.85546875" customWidth="1"/>
    <col min="13" max="13" width="18.28515625" customWidth="1"/>
    <col min="14" max="14" width="13.42578125" customWidth="1"/>
    <col min="15" max="15" width="26.28515625" customWidth="1"/>
    <col min="16" max="16" width="17.7109375" customWidth="1"/>
    <col min="17" max="17" width="24.85546875" customWidth="1"/>
    <col min="18" max="18" width="22" customWidth="1"/>
    <col min="19" max="19" width="15.7109375" customWidth="1"/>
    <col min="21" max="21" width="28.140625" customWidth="1"/>
    <col min="22" max="22" width="16.28515625" customWidth="1"/>
    <col min="23" max="23" width="14" customWidth="1"/>
    <col min="24" max="24" width="17.42578125" customWidth="1"/>
  </cols>
  <sheetData>
    <row r="1" spans="1:12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2" x14ac:dyDescent="0.25">
      <c r="A2" s="1">
        <v>43922</v>
      </c>
      <c r="B2" s="2">
        <v>14396</v>
      </c>
      <c r="C2">
        <v>2148</v>
      </c>
      <c r="D2">
        <v>63</v>
      </c>
      <c r="E2">
        <v>106799</v>
      </c>
      <c r="F2">
        <v>15679</v>
      </c>
      <c r="G2">
        <v>277</v>
      </c>
      <c r="H2">
        <v>979</v>
      </c>
      <c r="I2">
        <v>692</v>
      </c>
      <c r="J2">
        <v>333</v>
      </c>
    </row>
    <row r="3" spans="1:12" x14ac:dyDescent="0.25">
      <c r="A3" s="1">
        <v>43923</v>
      </c>
      <c r="B3">
        <v>18757</v>
      </c>
      <c r="C3">
        <v>2456</v>
      </c>
      <c r="D3">
        <v>79</v>
      </c>
      <c r="E3">
        <v>125556</v>
      </c>
      <c r="F3">
        <v>18135</v>
      </c>
      <c r="G3">
        <v>356</v>
      </c>
      <c r="H3">
        <v>1101</v>
      </c>
      <c r="I3">
        <v>783</v>
      </c>
      <c r="J3">
        <v>415</v>
      </c>
    </row>
    <row r="4" spans="1:12" x14ac:dyDescent="0.25">
      <c r="A4" s="1">
        <v>43924</v>
      </c>
      <c r="B4">
        <v>16160</v>
      </c>
      <c r="C4">
        <v>2786</v>
      </c>
      <c r="D4">
        <v>69</v>
      </c>
      <c r="E4">
        <v>141716</v>
      </c>
      <c r="F4">
        <v>20921</v>
      </c>
      <c r="G4">
        <v>425</v>
      </c>
      <c r="H4">
        <v>1251</v>
      </c>
      <c r="I4">
        <v>867</v>
      </c>
      <c r="J4">
        <v>484</v>
      </c>
    </row>
    <row r="5" spans="1:12" x14ac:dyDescent="0.25">
      <c r="A5" s="1">
        <v>43925</v>
      </c>
      <c r="B5">
        <v>19664</v>
      </c>
      <c r="C5">
        <v>3013</v>
      </c>
      <c r="D5">
        <v>76</v>
      </c>
      <c r="E5">
        <v>161380</v>
      </c>
      <c r="F5">
        <v>23934</v>
      </c>
      <c r="G5">
        <v>501</v>
      </c>
      <c r="H5">
        <v>1311</v>
      </c>
      <c r="I5">
        <v>909</v>
      </c>
      <c r="J5">
        <v>786</v>
      </c>
      <c r="L5" t="s">
        <v>23</v>
      </c>
    </row>
    <row r="6" spans="1:12" x14ac:dyDescent="0.25">
      <c r="A6" s="1">
        <v>43926</v>
      </c>
      <c r="B6">
        <v>20065</v>
      </c>
      <c r="C6">
        <v>3135</v>
      </c>
      <c r="D6">
        <v>73</v>
      </c>
      <c r="E6">
        <v>181445</v>
      </c>
      <c r="F6">
        <v>27069</v>
      </c>
      <c r="G6">
        <v>574</v>
      </c>
      <c r="H6">
        <v>1381</v>
      </c>
      <c r="I6">
        <v>935</v>
      </c>
      <c r="J6">
        <v>1042</v>
      </c>
    </row>
    <row r="7" spans="1:12" x14ac:dyDescent="0.25">
      <c r="A7" s="1">
        <v>43927</v>
      </c>
      <c r="B7">
        <v>21400</v>
      </c>
      <c r="C7">
        <v>3148</v>
      </c>
      <c r="D7">
        <v>75</v>
      </c>
      <c r="E7">
        <v>202845</v>
      </c>
      <c r="F7">
        <v>30217</v>
      </c>
      <c r="G7">
        <v>649</v>
      </c>
      <c r="H7">
        <v>1415</v>
      </c>
      <c r="I7">
        <v>966</v>
      </c>
      <c r="J7">
        <v>1326</v>
      </c>
    </row>
    <row r="8" spans="1:12" x14ac:dyDescent="0.25">
      <c r="A8" s="1">
        <v>43928</v>
      </c>
      <c r="B8">
        <v>20023</v>
      </c>
      <c r="C8">
        <v>3892</v>
      </c>
      <c r="D8">
        <v>76</v>
      </c>
      <c r="E8">
        <v>222868</v>
      </c>
      <c r="F8">
        <v>34109</v>
      </c>
      <c r="G8">
        <v>725</v>
      </c>
      <c r="H8">
        <v>1474</v>
      </c>
      <c r="I8">
        <v>987</v>
      </c>
      <c r="J8">
        <v>1582</v>
      </c>
    </row>
    <row r="9" spans="1:12" x14ac:dyDescent="0.25">
      <c r="A9" s="1">
        <v>43929</v>
      </c>
      <c r="B9">
        <v>24900</v>
      </c>
      <c r="C9">
        <v>4117</v>
      </c>
      <c r="D9">
        <v>87</v>
      </c>
      <c r="E9">
        <v>247768</v>
      </c>
      <c r="F9">
        <v>38226</v>
      </c>
      <c r="G9">
        <v>812</v>
      </c>
      <c r="H9">
        <v>1492</v>
      </c>
      <c r="I9">
        <v>995</v>
      </c>
      <c r="J9">
        <v>1846</v>
      </c>
    </row>
    <row r="10" spans="1:12" x14ac:dyDescent="0.25">
      <c r="A10" s="1">
        <v>43930</v>
      </c>
      <c r="B10">
        <v>28578</v>
      </c>
      <c r="C10">
        <v>4056</v>
      </c>
      <c r="D10">
        <v>96</v>
      </c>
      <c r="E10">
        <v>276338</v>
      </c>
      <c r="F10">
        <v>42282</v>
      </c>
      <c r="G10">
        <v>908</v>
      </c>
      <c r="H10">
        <v>1552</v>
      </c>
      <c r="I10">
        <v>1017</v>
      </c>
      <c r="J10">
        <v>2142</v>
      </c>
    </row>
    <row r="11" spans="1:12" x14ac:dyDescent="0.25">
      <c r="A11" s="1">
        <v>43931</v>
      </c>
      <c r="B11">
        <v>30864</v>
      </c>
      <c r="C11">
        <v>4747</v>
      </c>
      <c r="D11">
        <v>98</v>
      </c>
      <c r="E11">
        <v>307210</v>
      </c>
      <c r="F11">
        <v>47029</v>
      </c>
      <c r="G11">
        <v>1006</v>
      </c>
      <c r="H11">
        <v>1667</v>
      </c>
      <c r="I11">
        <v>1062</v>
      </c>
      <c r="J11">
        <v>2423</v>
      </c>
    </row>
    <row r="12" spans="1:12" x14ac:dyDescent="0.25">
      <c r="A12" s="1">
        <v>43932</v>
      </c>
      <c r="B12">
        <v>33170</v>
      </c>
      <c r="C12">
        <v>5138</v>
      </c>
      <c r="D12">
        <v>95</v>
      </c>
      <c r="E12">
        <v>340380</v>
      </c>
      <c r="F12">
        <v>52167</v>
      </c>
      <c r="G12">
        <v>1101</v>
      </c>
      <c r="H12">
        <v>1626</v>
      </c>
      <c r="I12">
        <v>1021</v>
      </c>
      <c r="J12">
        <v>2965</v>
      </c>
    </row>
    <row r="13" spans="1:12" x14ac:dyDescent="0.25">
      <c r="A13" s="1">
        <v>43933</v>
      </c>
      <c r="B13">
        <v>35720</v>
      </c>
      <c r="C13">
        <v>4789</v>
      </c>
      <c r="D13">
        <v>97</v>
      </c>
      <c r="E13">
        <v>376100</v>
      </c>
      <c r="F13">
        <v>56956</v>
      </c>
      <c r="G13">
        <v>1198</v>
      </c>
      <c r="H13">
        <v>1665</v>
      </c>
      <c r="I13">
        <v>978</v>
      </c>
      <c r="J13">
        <v>3446</v>
      </c>
    </row>
    <row r="14" spans="1:12" x14ac:dyDescent="0.25">
      <c r="A14" s="1">
        <v>43934</v>
      </c>
      <c r="B14">
        <v>34456</v>
      </c>
      <c r="C14">
        <v>4093</v>
      </c>
      <c r="D14">
        <v>98</v>
      </c>
      <c r="E14">
        <v>410556</v>
      </c>
      <c r="F14">
        <v>61049</v>
      </c>
      <c r="G14">
        <v>1296</v>
      </c>
      <c r="H14">
        <v>1786</v>
      </c>
      <c r="I14">
        <v>1063</v>
      </c>
      <c r="J14">
        <v>3957</v>
      </c>
    </row>
    <row r="15" spans="1:12" x14ac:dyDescent="0.25">
      <c r="A15" s="1">
        <v>43935</v>
      </c>
      <c r="B15">
        <v>33070</v>
      </c>
      <c r="C15">
        <v>4062</v>
      </c>
      <c r="D15">
        <v>107</v>
      </c>
      <c r="E15">
        <v>443626</v>
      </c>
      <c r="F15">
        <v>65111</v>
      </c>
      <c r="G15">
        <v>1403</v>
      </c>
      <c r="H15">
        <v>1809</v>
      </c>
      <c r="I15">
        <v>1087</v>
      </c>
      <c r="J15">
        <v>4799</v>
      </c>
    </row>
    <row r="16" spans="1:12" x14ac:dyDescent="0.25">
      <c r="A16" s="1">
        <v>43936</v>
      </c>
      <c r="B16">
        <v>34090</v>
      </c>
      <c r="C16">
        <v>4281</v>
      </c>
      <c r="D16">
        <v>115</v>
      </c>
      <c r="E16">
        <v>477716</v>
      </c>
      <c r="F16">
        <v>69392</v>
      </c>
      <c r="G16">
        <v>1518</v>
      </c>
      <c r="H16">
        <v>1820</v>
      </c>
      <c r="I16">
        <v>1052</v>
      </c>
      <c r="J16">
        <v>5674</v>
      </c>
    </row>
    <row r="17" spans="1:21" x14ac:dyDescent="0.25">
      <c r="A17" s="1">
        <v>43937</v>
      </c>
      <c r="B17">
        <v>40427</v>
      </c>
      <c r="C17">
        <v>4801</v>
      </c>
      <c r="D17">
        <v>125</v>
      </c>
      <c r="E17">
        <v>518143</v>
      </c>
      <c r="F17">
        <v>74193</v>
      </c>
      <c r="G17">
        <v>1643</v>
      </c>
      <c r="H17">
        <v>1854</v>
      </c>
      <c r="I17">
        <v>1040</v>
      </c>
      <c r="J17">
        <v>7089</v>
      </c>
    </row>
    <row r="18" spans="1:21" x14ac:dyDescent="0.25">
      <c r="A18" s="1">
        <v>43938</v>
      </c>
      <c r="B18">
        <v>40270</v>
      </c>
      <c r="C18">
        <v>4353</v>
      </c>
      <c r="D18">
        <v>126</v>
      </c>
      <c r="E18">
        <v>558413</v>
      </c>
      <c r="F18">
        <v>78546</v>
      </c>
      <c r="G18">
        <v>1769</v>
      </c>
      <c r="H18">
        <v>1845</v>
      </c>
      <c r="I18">
        <v>1014</v>
      </c>
      <c r="J18">
        <v>8631</v>
      </c>
    </row>
    <row r="19" spans="1:21" x14ac:dyDescent="0.25">
      <c r="A19" s="1">
        <v>43939</v>
      </c>
      <c r="B19">
        <v>40520</v>
      </c>
      <c r="C19">
        <v>3783</v>
      </c>
      <c r="D19">
        <v>121</v>
      </c>
      <c r="E19">
        <v>598933</v>
      </c>
      <c r="F19">
        <v>82329</v>
      </c>
      <c r="G19">
        <v>1890</v>
      </c>
      <c r="H19">
        <v>1894</v>
      </c>
      <c r="I19">
        <v>1054</v>
      </c>
      <c r="J19">
        <v>10453</v>
      </c>
    </row>
    <row r="20" spans="1:21" x14ac:dyDescent="0.25">
      <c r="A20" s="1">
        <v>43940</v>
      </c>
      <c r="B20" s="2">
        <v>35344</v>
      </c>
      <c r="C20">
        <v>3977</v>
      </c>
      <c r="D20">
        <v>127</v>
      </c>
      <c r="E20">
        <v>634277</v>
      </c>
      <c r="F20">
        <v>86306</v>
      </c>
      <c r="G20">
        <v>2017</v>
      </c>
      <c r="H20">
        <v>1922</v>
      </c>
      <c r="I20">
        <v>1031</v>
      </c>
      <c r="J20">
        <v>11976</v>
      </c>
    </row>
    <row r="21" spans="1:21" x14ac:dyDescent="0.25">
      <c r="A21" s="1">
        <v>43941</v>
      </c>
      <c r="B21">
        <v>39703</v>
      </c>
      <c r="C21">
        <v>4674</v>
      </c>
      <c r="D21">
        <v>123</v>
      </c>
      <c r="E21">
        <v>673980</v>
      </c>
      <c r="F21">
        <v>90980</v>
      </c>
      <c r="G21">
        <v>2140</v>
      </c>
      <c r="H21">
        <v>1909</v>
      </c>
      <c r="I21">
        <v>1033</v>
      </c>
      <c r="J21">
        <v>13430</v>
      </c>
    </row>
    <row r="22" spans="1:21" x14ac:dyDescent="0.25">
      <c r="A22" s="1">
        <v>43942</v>
      </c>
      <c r="B22">
        <v>39429</v>
      </c>
      <c r="C22">
        <v>4611</v>
      </c>
      <c r="D22">
        <v>119</v>
      </c>
      <c r="E22">
        <v>713409</v>
      </c>
      <c r="F22">
        <v>95591</v>
      </c>
      <c r="G22">
        <v>2259</v>
      </c>
      <c r="H22">
        <v>1865</v>
      </c>
      <c r="I22">
        <v>1006</v>
      </c>
      <c r="J22">
        <v>14918</v>
      </c>
    </row>
    <row r="23" spans="1:21" x14ac:dyDescent="0.25">
      <c r="A23" s="1">
        <v>43943</v>
      </c>
      <c r="B23">
        <v>37535</v>
      </c>
      <c r="C23">
        <v>3083</v>
      </c>
      <c r="D23">
        <v>117</v>
      </c>
      <c r="E23">
        <v>750944</v>
      </c>
      <c r="F23">
        <v>98674</v>
      </c>
      <c r="G23">
        <v>2376</v>
      </c>
      <c r="H23">
        <v>1814</v>
      </c>
      <c r="I23">
        <v>985</v>
      </c>
      <c r="J23">
        <v>16477</v>
      </c>
    </row>
    <row r="24" spans="1:21" x14ac:dyDescent="0.25">
      <c r="A24" s="1">
        <v>43944</v>
      </c>
      <c r="B24">
        <v>40962</v>
      </c>
      <c r="C24">
        <v>3116</v>
      </c>
      <c r="D24">
        <v>115</v>
      </c>
      <c r="E24">
        <v>791906</v>
      </c>
      <c r="F24">
        <v>101790</v>
      </c>
      <c r="G24">
        <v>2491</v>
      </c>
      <c r="H24">
        <v>1816</v>
      </c>
      <c r="I24">
        <v>982</v>
      </c>
      <c r="J24">
        <v>18491</v>
      </c>
    </row>
    <row r="25" spans="1:21" x14ac:dyDescent="0.25">
      <c r="A25" s="1">
        <v>43945</v>
      </c>
      <c r="B25">
        <v>38351</v>
      </c>
      <c r="C25">
        <v>3122</v>
      </c>
      <c r="D25">
        <v>109</v>
      </c>
      <c r="E25">
        <v>830257</v>
      </c>
      <c r="F25">
        <v>104912</v>
      </c>
      <c r="G25">
        <v>2600</v>
      </c>
      <c r="H25">
        <v>1790</v>
      </c>
      <c r="I25">
        <v>929</v>
      </c>
      <c r="J25">
        <v>21737</v>
      </c>
    </row>
    <row r="26" spans="1:21" x14ac:dyDescent="0.25">
      <c r="A26" s="1">
        <v>43946</v>
      </c>
      <c r="B26">
        <v>38308</v>
      </c>
      <c r="C26">
        <v>2861</v>
      </c>
      <c r="D26">
        <v>106</v>
      </c>
      <c r="E26">
        <v>868565</v>
      </c>
      <c r="F26">
        <v>107773</v>
      </c>
      <c r="G26">
        <v>2706</v>
      </c>
      <c r="H26">
        <v>1782</v>
      </c>
      <c r="I26">
        <v>900</v>
      </c>
      <c r="J26">
        <v>25582</v>
      </c>
    </row>
    <row r="27" spans="1:21" x14ac:dyDescent="0.25">
      <c r="A27" s="1">
        <v>43947</v>
      </c>
      <c r="F27" s="3"/>
      <c r="G27" s="3"/>
      <c r="H27" s="3"/>
      <c r="I27" s="3"/>
    </row>
    <row r="29" spans="1:21" x14ac:dyDescent="0.25">
      <c r="A29" s="1" t="s">
        <v>2</v>
      </c>
      <c r="E29" t="s">
        <v>1</v>
      </c>
      <c r="G29"/>
      <c r="J29" t="s">
        <v>0</v>
      </c>
      <c r="O29" t="s">
        <v>15</v>
      </c>
      <c r="U29" t="s">
        <v>20</v>
      </c>
    </row>
    <row r="30" spans="1:21" x14ac:dyDescent="0.25">
      <c r="A30">
        <v>63</v>
      </c>
      <c r="E30">
        <v>2148</v>
      </c>
      <c r="G30"/>
      <c r="J30" s="2">
        <v>14396</v>
      </c>
      <c r="O30">
        <v>692</v>
      </c>
      <c r="U30">
        <v>979</v>
      </c>
    </row>
    <row r="31" spans="1:21" x14ac:dyDescent="0.25">
      <c r="A31">
        <v>79</v>
      </c>
      <c r="E31">
        <v>2456</v>
      </c>
      <c r="G31"/>
      <c r="J31">
        <v>18757</v>
      </c>
      <c r="O31">
        <v>783</v>
      </c>
      <c r="U31">
        <v>1101</v>
      </c>
    </row>
    <row r="32" spans="1:21" x14ac:dyDescent="0.25">
      <c r="A32">
        <v>69</v>
      </c>
      <c r="E32">
        <v>2786</v>
      </c>
      <c r="G32"/>
      <c r="J32">
        <v>16160</v>
      </c>
      <c r="O32">
        <v>867</v>
      </c>
      <c r="U32">
        <v>1251</v>
      </c>
    </row>
    <row r="33" spans="1:24" x14ac:dyDescent="0.25">
      <c r="A33">
        <v>76</v>
      </c>
      <c r="E33">
        <v>3013</v>
      </c>
      <c r="G33"/>
      <c r="J33">
        <v>19664</v>
      </c>
      <c r="O33">
        <v>909</v>
      </c>
      <c r="U33">
        <v>1311</v>
      </c>
    </row>
    <row r="34" spans="1:24" x14ac:dyDescent="0.25">
      <c r="A34">
        <v>73</v>
      </c>
      <c r="E34">
        <v>3135</v>
      </c>
      <c r="G34"/>
      <c r="J34">
        <v>20065</v>
      </c>
      <c r="O34">
        <v>935</v>
      </c>
      <c r="U34">
        <v>1381</v>
      </c>
    </row>
    <row r="35" spans="1:24" x14ac:dyDescent="0.25">
      <c r="A35">
        <v>75</v>
      </c>
      <c r="E35">
        <v>3148</v>
      </c>
      <c r="G35"/>
      <c r="J35">
        <v>21400</v>
      </c>
      <c r="O35">
        <v>966</v>
      </c>
      <c r="U35">
        <v>1415</v>
      </c>
    </row>
    <row r="36" spans="1:24" x14ac:dyDescent="0.25">
      <c r="A36">
        <v>76</v>
      </c>
      <c r="E36">
        <v>3892</v>
      </c>
      <c r="G36"/>
      <c r="J36">
        <v>20023</v>
      </c>
      <c r="O36">
        <v>987</v>
      </c>
      <c r="U36">
        <v>1474</v>
      </c>
    </row>
    <row r="37" spans="1:24" x14ac:dyDescent="0.25">
      <c r="A37">
        <v>87</v>
      </c>
      <c r="E37">
        <v>4117</v>
      </c>
      <c r="G37"/>
      <c r="J37">
        <v>24900</v>
      </c>
      <c r="O37">
        <v>995</v>
      </c>
      <c r="U37">
        <v>1492</v>
      </c>
    </row>
    <row r="38" spans="1:24" x14ac:dyDescent="0.25">
      <c r="A38">
        <v>96</v>
      </c>
      <c r="E38">
        <v>4056</v>
      </c>
      <c r="G38"/>
      <c r="J38">
        <v>28578</v>
      </c>
      <c r="O38">
        <v>1017</v>
      </c>
      <c r="U38">
        <v>1552</v>
      </c>
    </row>
    <row r="39" spans="1:24" x14ac:dyDescent="0.25">
      <c r="A39">
        <v>98</v>
      </c>
      <c r="E39">
        <v>4747</v>
      </c>
      <c r="G39"/>
      <c r="J39">
        <v>30864</v>
      </c>
      <c r="O39">
        <v>1062</v>
      </c>
      <c r="U39">
        <v>1667</v>
      </c>
    </row>
    <row r="40" spans="1:24" x14ac:dyDescent="0.25">
      <c r="A40">
        <v>95</v>
      </c>
      <c r="E40">
        <v>5138</v>
      </c>
      <c r="G40"/>
      <c r="J40">
        <v>33170</v>
      </c>
      <c r="O40">
        <v>1021</v>
      </c>
      <c r="U40">
        <v>1626</v>
      </c>
    </row>
    <row r="41" spans="1:24" x14ac:dyDescent="0.25">
      <c r="A41">
        <v>97</v>
      </c>
      <c r="E41">
        <v>4789</v>
      </c>
      <c r="G41"/>
      <c r="J41">
        <v>35720</v>
      </c>
      <c r="O41">
        <v>978</v>
      </c>
      <c r="U41">
        <v>1665</v>
      </c>
    </row>
    <row r="42" spans="1:24" x14ac:dyDescent="0.25">
      <c r="A42">
        <v>98</v>
      </c>
      <c r="E42">
        <v>4093</v>
      </c>
      <c r="G42"/>
      <c r="J42">
        <v>34456</v>
      </c>
      <c r="O42">
        <v>1063</v>
      </c>
      <c r="U42">
        <v>1786</v>
      </c>
    </row>
    <row r="43" spans="1:24" x14ac:dyDescent="0.25">
      <c r="A43">
        <v>107</v>
      </c>
      <c r="C43" t="s">
        <v>2</v>
      </c>
      <c r="D43" t="s">
        <v>2</v>
      </c>
      <c r="E43">
        <v>4062</v>
      </c>
      <c r="G43"/>
      <c r="H43" t="s">
        <v>1</v>
      </c>
      <c r="I43" t="s">
        <v>1</v>
      </c>
      <c r="J43">
        <v>33070</v>
      </c>
      <c r="O43">
        <v>1087</v>
      </c>
      <c r="Q43" t="s">
        <v>18</v>
      </c>
      <c r="R43" t="s">
        <v>18</v>
      </c>
      <c r="S43" t="s">
        <v>18</v>
      </c>
      <c r="U43">
        <v>1809</v>
      </c>
      <c r="V43" t="s">
        <v>21</v>
      </c>
      <c r="W43" t="s">
        <v>21</v>
      </c>
    </row>
    <row r="44" spans="1:24" x14ac:dyDescent="0.25">
      <c r="A44">
        <v>115</v>
      </c>
      <c r="C44" t="s">
        <v>22</v>
      </c>
      <c r="D44" t="s">
        <v>13</v>
      </c>
      <c r="E44">
        <v>4281</v>
      </c>
      <c r="G44"/>
      <c r="H44" t="s">
        <v>12</v>
      </c>
      <c r="I44" t="s">
        <v>13</v>
      </c>
      <c r="J44">
        <v>34090</v>
      </c>
      <c r="L44" s="3"/>
      <c r="M44" t="s">
        <v>14</v>
      </c>
      <c r="N44" t="s">
        <v>13</v>
      </c>
      <c r="O44">
        <v>1052</v>
      </c>
      <c r="P44" s="3"/>
      <c r="Q44" s="3" t="s">
        <v>17</v>
      </c>
      <c r="R44" t="s">
        <v>13</v>
      </c>
      <c r="S44" t="s">
        <v>16</v>
      </c>
      <c r="U44">
        <v>1820</v>
      </c>
      <c r="V44" t="s">
        <v>19</v>
      </c>
      <c r="W44" t="s">
        <v>12</v>
      </c>
      <c r="X44" t="s">
        <v>13</v>
      </c>
    </row>
    <row r="45" spans="1:24" x14ac:dyDescent="0.25">
      <c r="A45">
        <v>125</v>
      </c>
      <c r="B45">
        <v>91.784062095468926</v>
      </c>
      <c r="C45">
        <f>_xlfn.STDEV.S(A30:A44)</f>
        <v>15.158527381673737</v>
      </c>
      <c r="D45">
        <f>AVERAGE(A30:A44)</f>
        <v>86.933333333333337</v>
      </c>
      <c r="E45">
        <v>4801</v>
      </c>
      <c r="G45">
        <f>(0.04*H45)+I45</f>
        <v>3759.8267608393348</v>
      </c>
      <c r="H45">
        <f>_xlfn.STDEV.S(E30:E44)</f>
        <v>894.00235431670421</v>
      </c>
      <c r="I45">
        <f>AVERAGE(E30:E44)</f>
        <v>3724.0666666666666</v>
      </c>
      <c r="J45">
        <v>40427</v>
      </c>
      <c r="K45" s="3"/>
      <c r="L45">
        <v>32461.916229727529</v>
      </c>
      <c r="M45">
        <f>_xlfn.STDEV.P(J30:J44)</f>
        <v>7206.7903153129746</v>
      </c>
      <c r="N45" s="2">
        <f>AVERAGE(J30:J44)</f>
        <v>25687.533333333333</v>
      </c>
      <c r="O45">
        <v>1040</v>
      </c>
      <c r="Q45">
        <v>979.0261543282902</v>
      </c>
      <c r="R45">
        <f>AVERAGE(O30:O44)</f>
        <v>960.93333333333328</v>
      </c>
      <c r="S45">
        <f>_xlfn.STDEV.P(O30:O44)</f>
        <v>106.4283587938645</v>
      </c>
      <c r="U45">
        <v>1854</v>
      </c>
      <c r="V45">
        <v>1638.3510858439049</v>
      </c>
      <c r="W45">
        <f>_xlfn.STDEV.S(U30:U44)</f>
        <v>253.81539973543224</v>
      </c>
      <c r="X45">
        <f>AVERAGE(U30:U44)</f>
        <v>1488.6</v>
      </c>
    </row>
    <row r="46" spans="1:24" x14ac:dyDescent="0.25">
      <c r="A46">
        <v>126</v>
      </c>
      <c r="B46">
        <v>94.90132694907139</v>
      </c>
      <c r="C46">
        <f>_xlfn.STDEV.S(A30:A45)</f>
        <v>17.465084215848105</v>
      </c>
      <c r="D46">
        <f>AVERAGE(A30:A45)</f>
        <v>89.3125</v>
      </c>
      <c r="E46">
        <v>4353</v>
      </c>
      <c r="G46">
        <f t="shared" ref="G46:G54" si="0">(0.04*H46)+I46</f>
        <v>3827.5621605222996</v>
      </c>
      <c r="H46">
        <f>_xlfn.STDEV.S(E30:E45)</f>
        <v>904.67901305748592</v>
      </c>
      <c r="I46">
        <f>AVERAGE(E30:E45)</f>
        <v>3791.375</v>
      </c>
      <c r="J46">
        <v>40270</v>
      </c>
      <c r="K46" s="3"/>
      <c r="L46">
        <v>33975.694662332884</v>
      </c>
      <c r="M46">
        <f>_xlfn.STDEV.P(J30:J45)</f>
        <v>7837.1751726945595</v>
      </c>
      <c r="N46" s="2">
        <f>AVERAGE(J30:J45)</f>
        <v>26608.75</v>
      </c>
      <c r="O46">
        <v>1014</v>
      </c>
      <c r="Q46">
        <v>983.6928810731664</v>
      </c>
      <c r="R46">
        <f>AVERAGE(O30:O45)</f>
        <v>965.875</v>
      </c>
      <c r="S46">
        <f>_xlfn.STDEV.P(O30:O45)</f>
        <v>104.8110651362727</v>
      </c>
      <c r="U46">
        <v>1845</v>
      </c>
      <c r="V46">
        <v>1665.8240103441683</v>
      </c>
      <c r="W46">
        <f>_xlfn.STDEV.S(U30:U45)</f>
        <v>261.67205143079383</v>
      </c>
      <c r="X46">
        <f>AVERAGE(U30:U45)</f>
        <v>1511.4375</v>
      </c>
    </row>
    <row r="47" spans="1:24" x14ac:dyDescent="0.25">
      <c r="A47">
        <v>121</v>
      </c>
      <c r="B47">
        <v>97.585349545627736</v>
      </c>
      <c r="C47">
        <f>_xlfn.STDEV.S(A30:A46)</f>
        <v>19.108629094792573</v>
      </c>
      <c r="D47">
        <f>AVERAGE(A30:A46)</f>
        <v>91.470588235294116</v>
      </c>
      <c r="E47">
        <v>3783</v>
      </c>
      <c r="G47">
        <f t="shared" si="0"/>
        <v>3859.8709385790103</v>
      </c>
      <c r="H47">
        <f>_xlfn.STDEV.S(E30:E46)</f>
        <v>886.47934682819357</v>
      </c>
      <c r="I47">
        <f>AVERAGE(E30:E46)</f>
        <v>3824.4117647058824</v>
      </c>
      <c r="J47">
        <v>40520</v>
      </c>
      <c r="K47" s="3"/>
      <c r="L47">
        <v>35171.808922765296</v>
      </c>
      <c r="M47">
        <f>_xlfn.STDEV.P(J30:J46)</f>
        <v>8254.7404059455548</v>
      </c>
      <c r="N47" s="2">
        <f>AVERAGE(J30:J46)</f>
        <v>27412.352941176472</v>
      </c>
      <c r="O47">
        <v>1054</v>
      </c>
      <c r="Q47">
        <v>986.09862221760886</v>
      </c>
      <c r="R47">
        <f>AVERAGE(O30:O46)</f>
        <v>968.70588235294122</v>
      </c>
      <c r="S47">
        <f>_xlfn.STDEV.P(O30:O46)</f>
        <v>102.31023449804512</v>
      </c>
      <c r="U47">
        <v>1894</v>
      </c>
      <c r="V47">
        <v>1687.9785091618098</v>
      </c>
      <c r="W47">
        <f>_xlfn.STDEV.S(U30:U46)</f>
        <v>265.96556886847145</v>
      </c>
      <c r="X47">
        <f>AVERAGE(U30:U46)</f>
        <v>1531.0588235294117</v>
      </c>
    </row>
    <row r="48" spans="1:24" x14ac:dyDescent="0.25">
      <c r="A48">
        <v>127</v>
      </c>
      <c r="B48">
        <v>99.447632909127123</v>
      </c>
      <c r="C48">
        <f>_xlfn.STDEV.S(A30:A47)</f>
        <v>19.801630618800029</v>
      </c>
      <c r="D48">
        <f>AVERAGE(A30:A47)</f>
        <v>93.111111111111114</v>
      </c>
      <c r="E48">
        <v>3977</v>
      </c>
      <c r="G48">
        <f t="shared" si="0"/>
        <v>3856.5137782823749</v>
      </c>
      <c r="H48">
        <f>_xlfn.STDEV.S(E30:E47)</f>
        <v>860.06667928158822</v>
      </c>
      <c r="I48">
        <f>AVERAGE(E30:E47)</f>
        <v>3822.1111111111113</v>
      </c>
      <c r="J48" s="2">
        <v>35344</v>
      </c>
      <c r="K48" s="3"/>
      <c r="L48">
        <v>36192.240570876922</v>
      </c>
      <c r="M48">
        <f>_xlfn.STDEV.P(J30:J47)</f>
        <v>8565.6223567248562</v>
      </c>
      <c r="N48" s="2">
        <f>AVERAGE(J30:J47)</f>
        <v>28140.555555555555</v>
      </c>
      <c r="O48">
        <v>1031</v>
      </c>
      <c r="Q48">
        <v>990.67038619332436</v>
      </c>
      <c r="R48">
        <f>AVERAGE(O30:O47)</f>
        <v>973.44444444444446</v>
      </c>
      <c r="S48">
        <f>_xlfn.STDEV.P(O30:O47)</f>
        <v>101.32906911105806</v>
      </c>
      <c r="U48">
        <v>1922</v>
      </c>
      <c r="V48">
        <v>1711.60541918899</v>
      </c>
      <c r="W48">
        <f>_xlfn.STDEV.S(U30:U47)</f>
        <v>271.83592706231843</v>
      </c>
      <c r="X48">
        <f>AVERAGE(U30:U47)</f>
        <v>1551.2222222222222</v>
      </c>
    </row>
    <row r="49" spans="1:24" x14ac:dyDescent="0.25">
      <c r="A49">
        <v>123</v>
      </c>
      <c r="B49">
        <v>101.53630644451295</v>
      </c>
      <c r="C49">
        <f>_xlfn.STDEV.S(A30:A48)</f>
        <v>20.754905007524009</v>
      </c>
      <c r="D49">
        <f>AVERAGE(A30:A48)</f>
        <v>94.89473684210526</v>
      </c>
      <c r="E49">
        <v>4674</v>
      </c>
      <c r="G49">
        <f t="shared" si="0"/>
        <v>3863.7267403345713</v>
      </c>
      <c r="H49">
        <f>_xlfn.STDEV.S(E30:E48)</f>
        <v>836.58956099586385</v>
      </c>
      <c r="I49">
        <f>AVERAGE(E30:E48)</f>
        <v>3830.2631578947367</v>
      </c>
      <c r="J49">
        <v>39703</v>
      </c>
      <c r="K49" s="3"/>
      <c r="L49">
        <v>36501.142623410553</v>
      </c>
      <c r="M49">
        <f>_xlfn.STDEV.P(J30:J48)</f>
        <v>8490.9132051959969</v>
      </c>
      <c r="N49" s="2">
        <f>AVERAGE(J30:J48)</f>
        <v>28519.684210526317</v>
      </c>
      <c r="O49">
        <v>1033</v>
      </c>
      <c r="Q49">
        <v>993.3819380260868</v>
      </c>
      <c r="R49">
        <f>AVERAGE(O30:O48)</f>
        <v>976.47368421052636</v>
      </c>
      <c r="S49">
        <f>_xlfn.STDEV.P(O30:O48)</f>
        <v>99.460316562119985</v>
      </c>
      <c r="U49">
        <v>1909</v>
      </c>
      <c r="V49">
        <v>1734.4818727802738</v>
      </c>
      <c r="W49">
        <f>_xlfn.STDEV.S(U30:U48)</f>
        <v>277.53395029662829</v>
      </c>
      <c r="X49">
        <f>AVERAGE(U30:U48)</f>
        <v>1570.7368421052631</v>
      </c>
    </row>
    <row r="50" spans="1:24" x14ac:dyDescent="0.25">
      <c r="A50">
        <v>119</v>
      </c>
      <c r="B50">
        <v>103.07001935782041</v>
      </c>
      <c r="C50">
        <f>_xlfn.STDEV.S(A30:A49)</f>
        <v>21.156310493188816</v>
      </c>
      <c r="D50">
        <f>AVERAGE(A30:A49)</f>
        <v>96.3</v>
      </c>
      <c r="E50">
        <v>4611</v>
      </c>
      <c r="G50">
        <f t="shared" si="0"/>
        <v>3905.8838938645704</v>
      </c>
      <c r="H50">
        <f>_xlfn.STDEV.S(E30:E49)</f>
        <v>835.84734661426342</v>
      </c>
      <c r="I50">
        <f>AVERAGE(E30:E49)</f>
        <v>3872.45</v>
      </c>
      <c r="J50">
        <v>39429</v>
      </c>
      <c r="K50" s="3"/>
      <c r="L50">
        <v>37188.576427737185</v>
      </c>
      <c r="M50">
        <f>_xlfn.STDEV.P(J30:J49)</f>
        <v>8627.3685401459461</v>
      </c>
      <c r="N50" s="2">
        <f>AVERAGE(J30:J49)</f>
        <v>29078.85</v>
      </c>
      <c r="O50">
        <v>1006</v>
      </c>
      <c r="Q50">
        <v>995.91267103749419</v>
      </c>
      <c r="R50">
        <f>AVERAGE(O30:O49)</f>
        <v>979.3</v>
      </c>
      <c r="S50">
        <f>_xlfn.STDEV.P(O30:O49)</f>
        <v>97.721594338201413</v>
      </c>
      <c r="U50">
        <v>1865</v>
      </c>
      <c r="V50">
        <v>1753.1576087700787</v>
      </c>
      <c r="W50">
        <f>_xlfn.STDEV.S(U30:U49)</f>
        <v>280.5213707967435</v>
      </c>
      <c r="X50">
        <f>AVERAGE(U30:U49)</f>
        <v>1587.65</v>
      </c>
    </row>
    <row r="51" spans="1:24" x14ac:dyDescent="0.25">
      <c r="A51">
        <v>117</v>
      </c>
      <c r="B51">
        <v>104.16727363701418</v>
      </c>
      <c r="C51">
        <f>_xlfn.STDEV.S(A30:A50)</f>
        <v>21.207253925193104</v>
      </c>
      <c r="D51">
        <f>AVERAGE(A30:A50)</f>
        <v>97.38095238095238</v>
      </c>
      <c r="E51">
        <v>3083</v>
      </c>
      <c r="G51">
        <f t="shared" si="0"/>
        <v>3940.8379060610605</v>
      </c>
      <c r="H51">
        <f>_xlfn.STDEV.S(E30:E50)</f>
        <v>830.47146105031675</v>
      </c>
      <c r="I51">
        <f>AVERAGE(E30:E50)</f>
        <v>3907.6190476190477</v>
      </c>
      <c r="J51">
        <v>37535</v>
      </c>
      <c r="K51" s="3"/>
      <c r="L51">
        <v>37752.708525823946</v>
      </c>
      <c r="M51">
        <f>_xlfn.STDEV.P(J30:J50)</f>
        <v>8703.1853618187906</v>
      </c>
      <c r="N51" s="2">
        <f>AVERAGE(J30:J50)</f>
        <v>29571.714285714286</v>
      </c>
      <c r="O51">
        <v>985</v>
      </c>
      <c r="Q51">
        <v>996.81252610144759</v>
      </c>
      <c r="R51">
        <f>AVERAGE(O30:O50)</f>
        <v>980.57142857142856</v>
      </c>
      <c r="S51">
        <f>_xlfn.STDEV.P(O30:O50)</f>
        <v>95.535867823641652</v>
      </c>
      <c r="U51">
        <v>1814</v>
      </c>
      <c r="V51">
        <v>1766.0788751011619</v>
      </c>
      <c r="W51">
        <f>_xlfn.STDEV.S(U30:U50)</f>
        <v>280.03683431189677</v>
      </c>
      <c r="X51">
        <f>AVERAGE(U30:U50)</f>
        <v>1600.8571428571429</v>
      </c>
    </row>
    <row r="52" spans="1:24" x14ac:dyDescent="0.25">
      <c r="A52">
        <v>115</v>
      </c>
      <c r="B52">
        <v>105.02940311209298</v>
      </c>
      <c r="C52">
        <f>_xlfn.STDEV.S(A30:A51)</f>
        <v>21.114611998017875</v>
      </c>
      <c r="D52">
        <f>AVERAGE(A30:A51)</f>
        <v>98.272727272727266</v>
      </c>
      <c r="E52">
        <v>3116</v>
      </c>
      <c r="G52">
        <f t="shared" si="0"/>
        <v>3985.3151285133677</v>
      </c>
      <c r="H52">
        <f>_xlfn.STDEV.S(E30:E51)</f>
        <v>829.30678426276074</v>
      </c>
      <c r="I52">
        <f>AVERAGE(E31:E51)</f>
        <v>3952.1428571428573</v>
      </c>
      <c r="J52">
        <v>40962</v>
      </c>
      <c r="K52" s="3"/>
      <c r="L52">
        <v>38077.24482955908</v>
      </c>
      <c r="M52">
        <f>_xlfn.STDEV.P(J30:J51)</f>
        <v>8663.3649057204912</v>
      </c>
      <c r="N52" s="2">
        <f>AVERAGE(J30:J51)</f>
        <v>29933.68181818182</v>
      </c>
      <c r="O52">
        <v>982</v>
      </c>
      <c r="Q52">
        <v>996.64119122298075</v>
      </c>
      <c r="R52">
        <f>AVERAGE(O30:O51)</f>
        <v>980.77272727272725</v>
      </c>
      <c r="S52">
        <f>_xlfn.STDEV.P(O30:O51)</f>
        <v>93.343905589726646</v>
      </c>
      <c r="U52">
        <v>1816</v>
      </c>
      <c r="V52">
        <v>1773.9992097539991</v>
      </c>
      <c r="W52">
        <f>_xlfn.STDEV.S(U30:U51)</f>
        <v>277.04026306533007</v>
      </c>
      <c r="X52">
        <f>AVERAGE(U30:U51)</f>
        <v>1610.5454545454545</v>
      </c>
    </row>
    <row r="53" spans="1:24" x14ac:dyDescent="0.25">
      <c r="A53">
        <v>109</v>
      </c>
      <c r="B53">
        <v>105.695018500891</v>
      </c>
      <c r="C53">
        <f>_xlfn.STDEV.S(A30:A52)</f>
        <v>20.921932815284364</v>
      </c>
      <c r="D53">
        <f>AVERAGE(A30:A52)</f>
        <v>99</v>
      </c>
      <c r="E53">
        <v>3122</v>
      </c>
      <c r="G53">
        <f t="shared" si="0"/>
        <v>4013.8125177315937</v>
      </c>
      <c r="H53">
        <f>_xlfn.STDEV.S(E31:E52)</f>
        <v>756.02722900413426</v>
      </c>
      <c r="I53">
        <f>AVERAGE(E32:E52)</f>
        <v>3983.5714285714284</v>
      </c>
      <c r="J53">
        <v>38351</v>
      </c>
      <c r="K53" s="3"/>
      <c r="L53">
        <v>38653.535686527757</v>
      </c>
      <c r="M53">
        <f>_xlfn.STDEV.P(J30:J52)</f>
        <v>8766.3423122173153</v>
      </c>
      <c r="N53" s="2">
        <f>AVERAGE(J30:J52)</f>
        <v>30413.17391304348</v>
      </c>
      <c r="O53">
        <v>929</v>
      </c>
      <c r="Q53">
        <v>996.3458091857317</v>
      </c>
      <c r="R53">
        <f>AVERAGE(O30:O52)</f>
        <v>980.82608695652175</v>
      </c>
      <c r="S53">
        <f>_xlfn.STDEV.P(O30:O52)</f>
        <v>91.292483701235042</v>
      </c>
      <c r="U53">
        <v>1790</v>
      </c>
      <c r="V53">
        <v>1781.1618346390658</v>
      </c>
      <c r="W53">
        <f>_xlfn.STDEV.S(U30:U52)</f>
        <v>274.0399555415263</v>
      </c>
      <c r="X53">
        <f>AVERAGE(U30:U52)</f>
        <v>1619.4782608695652</v>
      </c>
    </row>
    <row r="54" spans="1:24" x14ac:dyDescent="0.25">
      <c r="A54">
        <v>106</v>
      </c>
      <c r="B54">
        <v>105.99702390995334</v>
      </c>
      <c r="C54">
        <f>_xlfn.STDEV.S(A30:A53)</f>
        <v>20.563616385270858</v>
      </c>
      <c r="D54">
        <f>AVERAGE(A30:A53)</f>
        <v>99.416666666666671</v>
      </c>
      <c r="E54">
        <v>2861</v>
      </c>
      <c r="G54">
        <f t="shared" si="0"/>
        <v>3835.8047535714136</v>
      </c>
      <c r="H54">
        <f>_xlfn.STDEV.S(E32:E53)</f>
        <v>706.57717261867481</v>
      </c>
      <c r="I54">
        <f>AVERAGE(E30:E53)</f>
        <v>3807.5416666666665</v>
      </c>
      <c r="J54">
        <v>38308</v>
      </c>
      <c r="K54" s="3"/>
      <c r="L54">
        <v>38947.414322528501</v>
      </c>
      <c r="M54">
        <f>_xlfn.STDEV.P(J30:J53)</f>
        <v>8727.1251658104593</v>
      </c>
      <c r="N54" s="2">
        <f>AVERAGE(J30:J53)</f>
        <v>30743.916666666668</v>
      </c>
      <c r="O54">
        <v>900</v>
      </c>
      <c r="Q54">
        <v>993.96128763469187</v>
      </c>
      <c r="R54">
        <f>AVERAGE(O30:O53)</f>
        <v>978.66666666666663</v>
      </c>
      <c r="S54">
        <f>_xlfn.STDEV.P(O30:O53)</f>
        <v>89.968358635442257</v>
      </c>
      <c r="U54">
        <v>1782</v>
      </c>
      <c r="V54">
        <v>1786.0409607952929</v>
      </c>
      <c r="W54">
        <f>_xlfn.STDEV.S(U30:U53)</f>
        <v>270.2671651897623</v>
      </c>
      <c r="X54">
        <f>AVERAGE(U30:U53)</f>
        <v>1626.5833333333333</v>
      </c>
    </row>
    <row r="55" spans="1:24" x14ac:dyDescent="0.25">
      <c r="B55" t="s">
        <v>2</v>
      </c>
    </row>
    <row r="56" spans="1:24" x14ac:dyDescent="0.25">
      <c r="B56" t="s">
        <v>24</v>
      </c>
    </row>
  </sheetData>
  <conditionalFormatting sqref="B2:B2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{64EC0C70-34E7-4126-AAA4-56E8B46A910B}</x14:id>
        </ext>
      </extLst>
    </cfRule>
  </conditionalFormatting>
  <conditionalFormatting sqref="C2:C16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{5A7B6D8D-B416-4D78-985D-6FCF7957558C}</x14:id>
        </ext>
      </extLst>
    </cfRule>
  </conditionalFormatting>
  <conditionalFormatting sqref="C17:C26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{6074B1AE-FE5D-4268-BDB5-8562FD2D0CA4}</x14:id>
        </ext>
      </extLst>
    </cfRule>
  </conditionalFormatting>
  <conditionalFormatting sqref="D2:D2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{08ED84F1-98AD-4F8A-975D-2F61B8331277}</x14:id>
        </ext>
      </extLst>
    </cfRule>
  </conditionalFormatting>
  <conditionalFormatting sqref="B57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{8B07121E-9389-4448-940D-C59BB12859DF}</x14:id>
        </ext>
      </extLst>
    </cfRule>
  </conditionalFormatting>
  <conditionalFormatting sqref="A30:A54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{7335AD30-3B1F-4B1C-84BE-19100F82EC95}</x14:id>
        </ext>
      </extLst>
    </cfRule>
  </conditionalFormatting>
  <conditionalFormatting sqref="H29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{A8C95723-86DF-4BA2-93E3-09A9E53DABC7}</x14:id>
        </ext>
      </extLst>
    </cfRule>
  </conditionalFormatting>
  <conditionalFormatting sqref="E29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{30958B61-1CFF-4940-B904-CD3EC19E7744}</x14:id>
        </ext>
      </extLst>
    </cfRule>
  </conditionalFormatting>
  <conditionalFormatting sqref="H30:H42 H44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{19B41BBF-D887-441F-B1FD-C724ED07BE58}</x14:id>
        </ext>
      </extLst>
    </cfRule>
  </conditionalFormatting>
  <conditionalFormatting sqref="H45:H5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{D2E15E18-C788-444C-8D9A-6834BA0D7916}</x14:id>
        </ext>
      </extLst>
    </cfRule>
  </conditionalFormatting>
  <conditionalFormatting sqref="E30:E4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{787B0F19-A646-410A-86C3-A087A59D447C}</x14:id>
        </ext>
      </extLst>
    </cfRule>
  </conditionalFormatting>
  <conditionalFormatting sqref="E45:E5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{4985667A-737D-44DB-9092-F6A3F43C202B}</x14:id>
        </ext>
      </extLst>
    </cfRule>
  </conditionalFormatting>
  <conditionalFormatting sqref="G4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{83B565F0-B90A-46EA-82C8-82897C0BD3BD}</x14:id>
        </ext>
      </extLst>
    </cfRule>
  </conditionalFormatting>
  <conditionalFormatting sqref="H4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{2B2A2E4B-288D-4967-AD47-820056D54183}</x14:id>
        </ext>
      </extLst>
    </cfRule>
  </conditionalFormatting>
  <conditionalFormatting sqref="I4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{C2FE1513-8D82-48B0-B0D3-5FECD778B56B}</x14:id>
        </ext>
      </extLst>
    </cfRule>
  </conditionalFormatting>
  <conditionalFormatting sqref="J30:J5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{B88E3749-D645-43DA-BFBE-F925726B2B99}</x14:id>
        </ext>
      </extLst>
    </cfRule>
  </conditionalFormatting>
  <conditionalFormatting sqref="O30:O5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{CF2C0F6B-7DB1-493B-B545-E8F924AA4149}</x14:id>
        </ext>
      </extLst>
    </cfRule>
  </conditionalFormatting>
  <conditionalFormatting sqref="U33:U5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{8C9E0885-AD19-49AA-88DA-64D251FF93A9}</x14:id>
        </ext>
      </extLst>
    </cfRule>
  </conditionalFormatting>
  <conditionalFormatting sqref="U30:U5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{2AE86833-409D-4A1D-BE3C-0C08EBEE919B}</x14:id>
        </ext>
      </extLst>
    </cfRule>
  </conditionalFormatting>
  <conditionalFormatting sqref="E2:E2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{2535FA53-C365-406D-8C14-8717E23B5157}</x14:id>
        </ext>
      </extLst>
    </cfRule>
  </conditionalFormatting>
  <conditionalFormatting sqref="F2:F2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{73F277F5-BBF8-4F8C-84B0-1D1D4335DCBE}</x14:id>
        </ext>
      </extLst>
    </cfRule>
  </conditionalFormatting>
  <conditionalFormatting sqref="G2:G2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{7560F6F8-6636-4CB7-BCA3-0885D85AEF01}</x14:id>
        </ext>
      </extLst>
    </cfRule>
  </conditionalFormatting>
  <conditionalFormatting sqref="H2:H2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{E86054E7-F367-4AA0-8D6B-C9C96FFF5DA6}</x14:id>
        </ext>
      </extLst>
    </cfRule>
  </conditionalFormatting>
  <conditionalFormatting sqref="I2:I2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{F2164C74-7DF2-4C20-A09B-A4EA742834AD}</x14:id>
        </ext>
      </extLst>
    </cfRule>
  </conditionalFormatting>
  <conditionalFormatting sqref="J2:J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{3724894C-8270-4F5B-AD74-ACB9F2F70B48}</x14:id>
        </ext>
      </extLst>
    </cfRule>
  </conditionalFormatting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EC0C70-34E7-4126-AAA4-56E8B46A91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B2:B26</xm:sqref>
        </x14:conditionalFormatting>
        <x14:conditionalFormatting xmlns:xm="http://schemas.microsoft.com/office/excel/2006/main">
          <x14:cfRule type="dataBar" id="{5A7B6D8D-B416-4D78-985D-6FCF795755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6074B1AE-FE5D-4268-BDB5-8562FD2D0C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C17:C26</xm:sqref>
        </x14:conditionalFormatting>
        <x14:conditionalFormatting xmlns:xm="http://schemas.microsoft.com/office/excel/2006/main">
          <x14:cfRule type="dataBar" id="{08ED84F1-98AD-4F8A-975D-2F61B83312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D2:D26</xm:sqref>
        </x14:conditionalFormatting>
        <x14:conditionalFormatting xmlns:xm="http://schemas.microsoft.com/office/excel/2006/main">
          <x14:cfRule type="dataBar" id="{8B07121E-9389-4448-940D-C59BB12859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B57</xm:sqref>
        </x14:conditionalFormatting>
        <x14:conditionalFormatting xmlns:xm="http://schemas.microsoft.com/office/excel/2006/main">
          <x14:cfRule type="dataBar" id="{7335AD30-3B1F-4B1C-84BE-19100F82EC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A30:A54</xm:sqref>
        </x14:conditionalFormatting>
        <x14:conditionalFormatting xmlns:xm="http://schemas.microsoft.com/office/excel/2006/main">
          <x14:cfRule type="dataBar" id="{A8C95723-86DF-4BA2-93E3-09A9E53DAB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30958B61-1CFF-4940-B904-CD3EC19E77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E29</xm:sqref>
        </x14:conditionalFormatting>
        <x14:conditionalFormatting xmlns:xm="http://schemas.microsoft.com/office/excel/2006/main">
          <x14:cfRule type="dataBar" id="{19B41BBF-D887-441F-B1FD-C724ED07BE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H30:H42 H44</xm:sqref>
        </x14:conditionalFormatting>
        <x14:conditionalFormatting xmlns:xm="http://schemas.microsoft.com/office/excel/2006/main">
          <x14:cfRule type="dataBar" id="{D2E15E18-C788-444C-8D9A-6834BA0D79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H45:H54</xm:sqref>
        </x14:conditionalFormatting>
        <x14:conditionalFormatting xmlns:xm="http://schemas.microsoft.com/office/excel/2006/main">
          <x14:cfRule type="dataBar" id="{787B0F19-A646-410A-86C3-A087A59D44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E30:E44</xm:sqref>
        </x14:conditionalFormatting>
        <x14:conditionalFormatting xmlns:xm="http://schemas.microsoft.com/office/excel/2006/main">
          <x14:cfRule type="dataBar" id="{4985667A-737D-44DB-9092-F6A3F43C20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E45:E54</xm:sqref>
        </x14:conditionalFormatting>
        <x14:conditionalFormatting xmlns:xm="http://schemas.microsoft.com/office/excel/2006/main">
          <x14:cfRule type="dataBar" id="{83B565F0-B90A-46EA-82C8-82897C0BD3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G43</xm:sqref>
        </x14:conditionalFormatting>
        <x14:conditionalFormatting xmlns:xm="http://schemas.microsoft.com/office/excel/2006/main">
          <x14:cfRule type="dataBar" id="{2B2A2E4B-288D-4967-AD47-820056D541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H43</xm:sqref>
        </x14:conditionalFormatting>
        <x14:conditionalFormatting xmlns:xm="http://schemas.microsoft.com/office/excel/2006/main">
          <x14:cfRule type="dataBar" id="{C2FE1513-8D82-48B0-B0D3-5FECD778B5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I43</xm:sqref>
        </x14:conditionalFormatting>
        <x14:conditionalFormatting xmlns:xm="http://schemas.microsoft.com/office/excel/2006/main">
          <x14:cfRule type="dataBar" id="{B88E3749-D645-43DA-BFBE-F925726B2B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J30:J54</xm:sqref>
        </x14:conditionalFormatting>
        <x14:conditionalFormatting xmlns:xm="http://schemas.microsoft.com/office/excel/2006/main">
          <x14:cfRule type="dataBar" id="{CF2C0F6B-7DB1-493B-B545-E8F924AA41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O30:O54</xm:sqref>
        </x14:conditionalFormatting>
        <x14:conditionalFormatting xmlns:xm="http://schemas.microsoft.com/office/excel/2006/main">
          <x14:cfRule type="dataBar" id="{8C9E0885-AD19-49AA-88DA-64D251FF93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U33:U54</xm:sqref>
        </x14:conditionalFormatting>
        <x14:conditionalFormatting xmlns:xm="http://schemas.microsoft.com/office/excel/2006/main">
          <x14:cfRule type="dataBar" id="{2AE86833-409D-4A1D-BE3C-0C08EBEE91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U30:U55</xm:sqref>
        </x14:conditionalFormatting>
        <x14:conditionalFormatting xmlns:xm="http://schemas.microsoft.com/office/excel/2006/main">
          <x14:cfRule type="dataBar" id="{2535FA53-C365-406D-8C14-8717E23B51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E2:E26</xm:sqref>
        </x14:conditionalFormatting>
        <x14:conditionalFormatting xmlns:xm="http://schemas.microsoft.com/office/excel/2006/main">
          <x14:cfRule type="dataBar" id="{73F277F5-BBF8-4F8C-84B0-1D1D4335DC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F2:F26</xm:sqref>
        </x14:conditionalFormatting>
        <x14:conditionalFormatting xmlns:xm="http://schemas.microsoft.com/office/excel/2006/main">
          <x14:cfRule type="dataBar" id="{7560F6F8-6636-4CB7-BCA3-0885D85AEF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G2:G26</xm:sqref>
        </x14:conditionalFormatting>
        <x14:conditionalFormatting xmlns:xm="http://schemas.microsoft.com/office/excel/2006/main">
          <x14:cfRule type="dataBar" id="{E86054E7-F367-4AA0-8D6B-C9C96FFF5D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H2:H26</xm:sqref>
        </x14:conditionalFormatting>
        <x14:conditionalFormatting xmlns:xm="http://schemas.microsoft.com/office/excel/2006/main">
          <x14:cfRule type="dataBar" id="{F2164C74-7DF2-4C20-A09B-A4EA74283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I2:I26</xm:sqref>
        </x14:conditionalFormatting>
        <x14:conditionalFormatting xmlns:xm="http://schemas.microsoft.com/office/excel/2006/main">
          <x14:cfRule type="dataBar" id="{3724894C-8270-4F5B-AD74-ACB9F2F70B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2020-04-26T18:01:49Z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725ff671-7957-4593-9583-34e6eb4014c6</vt:lpwstr>
  </property>
</Properties>
</file>